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umapaz\Desktop\SUMAPAZ\SUMAPAZ\RENDICION DE CUENTAS\RENDICION DE CUENTAS 2023\"/>
    </mc:Choice>
  </mc:AlternateContent>
  <xr:revisionPtr revIDLastSave="0" documentId="8_{787C4CD1-2E14-4EF0-90C6-39A903FA2FCA}" xr6:coauthVersionLast="47" xr6:coauthVersionMax="47" xr10:uidLastSave="{00000000-0000-0000-0000-000000000000}"/>
  <bookViews>
    <workbookView xWindow="-120" yWindow="-120" windowWidth="29040" windowHeight="15840" xr2:uid="{397ECB3E-E8DB-4208-9A96-1A7F04AED571}"/>
  </bookViews>
  <sheets>
    <sheet name="MATRIZ 2023" sheetId="1" r:id="rId1"/>
  </sheets>
  <externalReferences>
    <externalReference r:id="rId2"/>
  </externalReferences>
  <definedNames>
    <definedName name="_xlnm._FilterDatabase" localSheetId="0" hidden="1">'MATRIZ 2023'!$CF$1:$CG$526</definedName>
    <definedName name="_Hlk10744241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4" i="1"/>
  <c r="D448" i="1"/>
  <c r="D246" i="1"/>
  <c r="BU526" i="1"/>
  <c r="BU525" i="1"/>
  <c r="BU524" i="1"/>
  <c r="BU523" i="1"/>
  <c r="BU522" i="1"/>
  <c r="BU521" i="1"/>
  <c r="BU520" i="1"/>
  <c r="BU519" i="1"/>
  <c r="BU518" i="1"/>
  <c r="BU517" i="1"/>
  <c r="BU516" i="1"/>
  <c r="BU515" i="1"/>
  <c r="BU514" i="1"/>
  <c r="BU513" i="1"/>
  <c r="BU512" i="1"/>
  <c r="BU511" i="1"/>
  <c r="BU510" i="1"/>
  <c r="BU509" i="1"/>
  <c r="BU508" i="1"/>
  <c r="BU507" i="1"/>
  <c r="BU506" i="1"/>
  <c r="BU505" i="1"/>
  <c r="BU504" i="1"/>
  <c r="BU503" i="1"/>
  <c r="BU502" i="1"/>
  <c r="BU501" i="1"/>
  <c r="BU500" i="1"/>
  <c r="BU499" i="1"/>
  <c r="BU498" i="1"/>
  <c r="BU497" i="1"/>
  <c r="BU496" i="1"/>
  <c r="BU495" i="1"/>
  <c r="BU494" i="1"/>
  <c r="BU493" i="1"/>
  <c r="BU492" i="1"/>
  <c r="BU491" i="1"/>
  <c r="BU490" i="1"/>
  <c r="BU489" i="1"/>
  <c r="BU488" i="1"/>
  <c r="BU487" i="1"/>
  <c r="BU486" i="1"/>
  <c r="BU485" i="1"/>
  <c r="BU484" i="1"/>
  <c r="BU483" i="1"/>
  <c r="BU482" i="1"/>
  <c r="BU481" i="1"/>
  <c r="BU480" i="1"/>
  <c r="BU479" i="1"/>
  <c r="BU478" i="1"/>
  <c r="BU477" i="1"/>
  <c r="BU476" i="1"/>
  <c r="BU475" i="1"/>
  <c r="BU474" i="1"/>
  <c r="BU473" i="1"/>
  <c r="BU472" i="1"/>
  <c r="BU471" i="1"/>
  <c r="BU470" i="1"/>
  <c r="BU469" i="1"/>
  <c r="BU468" i="1"/>
  <c r="BU467" i="1"/>
  <c r="BU466" i="1"/>
  <c r="BU465" i="1"/>
  <c r="BU464" i="1"/>
  <c r="BU463" i="1"/>
  <c r="BU462" i="1"/>
  <c r="BU461" i="1"/>
  <c r="BU460" i="1"/>
  <c r="BU459" i="1"/>
  <c r="BU458" i="1"/>
  <c r="BU457" i="1"/>
  <c r="BU456" i="1"/>
  <c r="BU455" i="1"/>
  <c r="BU454" i="1"/>
  <c r="BU453" i="1"/>
  <c r="BU452" i="1"/>
  <c r="BU451" i="1"/>
  <c r="BU450" i="1"/>
  <c r="BU449" i="1"/>
  <c r="BU448" i="1"/>
  <c r="BU447" i="1"/>
  <c r="BU446" i="1"/>
  <c r="BU445" i="1"/>
  <c r="BU444" i="1"/>
  <c r="BU443" i="1"/>
  <c r="BU442" i="1"/>
  <c r="BU441" i="1"/>
  <c r="BU440" i="1"/>
  <c r="BU439" i="1"/>
  <c r="BU438" i="1"/>
  <c r="BU437" i="1"/>
  <c r="BU436" i="1"/>
  <c r="BU435" i="1"/>
  <c r="BU434" i="1"/>
  <c r="BU433" i="1"/>
  <c r="BU432" i="1"/>
  <c r="BU431" i="1"/>
  <c r="BU430" i="1"/>
  <c r="BU429" i="1"/>
  <c r="BU428" i="1"/>
  <c r="BU427" i="1"/>
  <c r="BU426" i="1"/>
  <c r="BU425" i="1"/>
  <c r="BU424" i="1"/>
  <c r="BU423" i="1"/>
  <c r="BU422" i="1"/>
  <c r="BU421" i="1"/>
  <c r="BU420" i="1"/>
  <c r="BU419" i="1"/>
  <c r="BU418" i="1"/>
  <c r="BU417" i="1"/>
  <c r="BU416" i="1"/>
  <c r="BU415" i="1"/>
  <c r="BU414" i="1"/>
  <c r="BU413" i="1"/>
  <c r="BU412" i="1"/>
  <c r="BU411" i="1"/>
  <c r="BU410" i="1"/>
  <c r="BU409" i="1"/>
  <c r="BU408" i="1"/>
  <c r="BU407" i="1"/>
  <c r="BU406" i="1"/>
  <c r="BU405" i="1"/>
  <c r="BU404" i="1"/>
  <c r="BU403" i="1"/>
  <c r="BU402" i="1"/>
  <c r="BU401" i="1"/>
  <c r="BU400" i="1"/>
  <c r="BU399" i="1"/>
  <c r="BU398" i="1"/>
  <c r="BU397" i="1"/>
  <c r="BU396" i="1"/>
  <c r="BU395" i="1"/>
  <c r="BU394" i="1"/>
  <c r="BU393" i="1"/>
  <c r="BU392" i="1"/>
  <c r="BU391" i="1"/>
  <c r="BU390" i="1"/>
  <c r="BU389" i="1"/>
  <c r="BU388" i="1"/>
  <c r="BU387" i="1"/>
  <c r="BU386" i="1"/>
  <c r="BU385" i="1"/>
  <c r="BU384" i="1"/>
  <c r="BU383" i="1"/>
  <c r="BU382" i="1"/>
  <c r="BU381" i="1"/>
  <c r="BU380" i="1"/>
  <c r="BU379" i="1"/>
  <c r="BU378" i="1"/>
  <c r="BU377" i="1"/>
  <c r="BU376" i="1"/>
  <c r="BU375" i="1"/>
  <c r="BU374" i="1"/>
  <c r="BU373" i="1"/>
  <c r="BU372" i="1"/>
  <c r="BU371" i="1"/>
  <c r="BU370" i="1"/>
  <c r="BU369" i="1"/>
  <c r="BU368" i="1"/>
  <c r="BU367" i="1"/>
  <c r="BU366" i="1"/>
  <c r="BU365" i="1"/>
  <c r="BU364" i="1"/>
  <c r="BU363" i="1"/>
  <c r="BU362" i="1"/>
  <c r="BU361" i="1"/>
  <c r="BU360" i="1"/>
  <c r="BU359" i="1"/>
  <c r="BU358" i="1"/>
  <c r="BU357" i="1"/>
  <c r="BU356" i="1"/>
  <c r="BU355" i="1"/>
  <c r="BU354" i="1"/>
  <c r="BU353" i="1"/>
  <c r="BU352" i="1"/>
  <c r="BU351" i="1"/>
  <c r="BU350" i="1"/>
  <c r="BU349" i="1"/>
  <c r="BU348" i="1"/>
  <c r="BU347" i="1"/>
  <c r="BU346" i="1"/>
  <c r="BU345" i="1"/>
  <c r="BU344" i="1"/>
  <c r="BU343" i="1"/>
  <c r="BU342" i="1"/>
  <c r="BU341" i="1"/>
  <c r="BU340" i="1"/>
  <c r="BU339" i="1"/>
  <c r="BU338" i="1"/>
  <c r="BU337" i="1"/>
  <c r="BU336" i="1"/>
  <c r="BU335" i="1"/>
  <c r="BU334" i="1"/>
  <c r="BU333" i="1"/>
  <c r="BU332" i="1"/>
  <c r="BU331" i="1"/>
  <c r="BU330" i="1"/>
  <c r="BU329" i="1"/>
  <c r="BU328" i="1"/>
  <c r="BU327" i="1"/>
  <c r="BU326" i="1"/>
  <c r="BU325" i="1"/>
  <c r="BU324" i="1"/>
  <c r="BU323" i="1"/>
  <c r="BU322" i="1"/>
  <c r="BU321" i="1"/>
  <c r="BU320" i="1"/>
  <c r="BU319" i="1"/>
  <c r="BU318" i="1"/>
  <c r="BU317" i="1"/>
  <c r="BU316" i="1"/>
  <c r="BU315" i="1"/>
  <c r="BU314" i="1"/>
  <c r="BU313" i="1"/>
  <c r="BU312" i="1"/>
  <c r="BU311" i="1"/>
  <c r="BU310" i="1"/>
  <c r="BU309" i="1"/>
  <c r="BU308" i="1"/>
  <c r="BU307" i="1"/>
  <c r="BU306" i="1"/>
  <c r="BU305" i="1"/>
  <c r="BU304" i="1"/>
  <c r="BU303" i="1"/>
  <c r="BU302" i="1"/>
  <c r="BU301" i="1"/>
  <c r="BU300" i="1"/>
  <c r="BU299" i="1"/>
  <c r="BU298" i="1"/>
  <c r="BU297" i="1"/>
  <c r="BU296" i="1"/>
  <c r="BU295" i="1"/>
  <c r="BU294" i="1"/>
  <c r="BU293" i="1"/>
  <c r="BU292" i="1"/>
  <c r="BU291" i="1"/>
  <c r="BU290" i="1"/>
  <c r="BU289" i="1"/>
  <c r="BU288" i="1"/>
  <c r="BU287" i="1"/>
  <c r="BU286" i="1"/>
  <c r="BU285" i="1"/>
  <c r="BU284" i="1"/>
  <c r="BU283" i="1"/>
  <c r="BU282" i="1"/>
  <c r="BU281" i="1"/>
  <c r="BU280" i="1"/>
  <c r="BU279" i="1"/>
  <c r="BU278" i="1"/>
  <c r="BU277" i="1"/>
  <c r="BU276" i="1"/>
  <c r="BU275" i="1"/>
  <c r="BU274" i="1"/>
  <c r="BU273" i="1"/>
  <c r="BU272" i="1"/>
  <c r="BU271" i="1"/>
  <c r="BU270" i="1"/>
  <c r="BU269" i="1"/>
  <c r="BU268" i="1"/>
  <c r="BU267" i="1"/>
  <c r="BU266" i="1"/>
  <c r="BU265" i="1"/>
  <c r="BU264" i="1"/>
  <c r="BU263" i="1"/>
  <c r="BU262" i="1"/>
  <c r="BU261" i="1"/>
  <c r="BU260" i="1"/>
  <c r="BU259" i="1"/>
  <c r="BU258" i="1"/>
  <c r="BU257" i="1"/>
  <c r="BU256" i="1"/>
  <c r="BU255" i="1"/>
  <c r="BU254" i="1"/>
  <c r="BU253" i="1"/>
  <c r="BU252" i="1"/>
  <c r="BU251" i="1"/>
  <c r="BU250" i="1"/>
  <c r="BU249" i="1"/>
  <c r="BU248" i="1"/>
  <c r="BU247" i="1"/>
  <c r="BU246" i="1"/>
  <c r="BU245" i="1"/>
  <c r="BU244" i="1"/>
  <c r="BU243" i="1"/>
  <c r="BU242" i="1"/>
  <c r="BU241" i="1"/>
  <c r="BU240" i="1"/>
  <c r="BU239" i="1"/>
  <c r="BU238" i="1"/>
  <c r="BU237" i="1"/>
  <c r="BU236" i="1"/>
  <c r="BU235" i="1"/>
  <c r="BU234" i="1"/>
  <c r="BU233" i="1"/>
  <c r="BU232" i="1"/>
  <c r="BU231" i="1"/>
  <c r="BU230" i="1"/>
  <c r="BU229" i="1"/>
  <c r="BU228" i="1"/>
  <c r="BU227" i="1"/>
  <c r="BU226" i="1"/>
  <c r="BU225" i="1"/>
  <c r="BU224" i="1"/>
  <c r="BU223" i="1"/>
  <c r="BU222" i="1"/>
  <c r="BU221" i="1"/>
  <c r="BU220" i="1"/>
  <c r="BU219" i="1"/>
  <c r="BU218" i="1"/>
  <c r="BU217" i="1"/>
  <c r="BU216" i="1"/>
  <c r="BU215" i="1"/>
  <c r="BU214" i="1"/>
  <c r="BU213" i="1"/>
  <c r="BU212" i="1"/>
  <c r="BU211" i="1"/>
  <c r="BU210" i="1"/>
  <c r="BU209" i="1"/>
  <c r="BU208" i="1"/>
  <c r="BU207" i="1"/>
  <c r="BU206" i="1"/>
  <c r="BU205" i="1"/>
  <c r="BU204" i="1"/>
  <c r="BU203" i="1"/>
  <c r="BU202" i="1"/>
  <c r="BU201" i="1"/>
  <c r="BU200" i="1"/>
  <c r="BU199" i="1"/>
  <c r="BU198" i="1"/>
  <c r="BU197" i="1"/>
  <c r="BU196" i="1"/>
  <c r="BU195" i="1"/>
  <c r="BU194" i="1"/>
  <c r="BU193" i="1"/>
  <c r="BU192" i="1"/>
  <c r="BU191" i="1"/>
  <c r="BU190" i="1"/>
  <c r="BU189" i="1"/>
  <c r="BU188" i="1"/>
  <c r="BU187" i="1"/>
  <c r="BU186" i="1"/>
  <c r="BU185" i="1"/>
  <c r="BU184" i="1"/>
  <c r="BU183" i="1"/>
  <c r="BU182" i="1"/>
  <c r="BU181" i="1"/>
  <c r="BU180" i="1"/>
  <c r="BU179" i="1"/>
  <c r="BU178" i="1"/>
  <c r="BU177" i="1"/>
  <c r="BU176" i="1"/>
  <c r="BU175" i="1"/>
  <c r="BU174" i="1"/>
  <c r="BU173" i="1"/>
  <c r="BU172" i="1"/>
  <c r="BU171" i="1"/>
  <c r="BU170" i="1"/>
  <c r="BU169" i="1"/>
  <c r="BU168" i="1"/>
  <c r="BU167" i="1"/>
  <c r="BU166" i="1"/>
  <c r="BU165" i="1"/>
  <c r="BU164" i="1"/>
  <c r="BU163" i="1"/>
  <c r="BU162" i="1"/>
  <c r="BU161" i="1"/>
  <c r="BU160" i="1"/>
  <c r="BU159" i="1"/>
  <c r="BU158" i="1"/>
  <c r="BU157" i="1"/>
  <c r="BU156" i="1"/>
  <c r="BU155" i="1"/>
  <c r="BU154" i="1"/>
  <c r="BU153" i="1"/>
  <c r="BU152" i="1"/>
  <c r="BU151" i="1"/>
  <c r="BU150" i="1"/>
  <c r="BU149" i="1"/>
  <c r="BU148" i="1"/>
  <c r="BU147" i="1"/>
  <c r="BU146" i="1"/>
  <c r="BU145" i="1"/>
  <c r="BU144" i="1"/>
  <c r="BU143" i="1"/>
  <c r="BU142" i="1"/>
  <c r="BU141" i="1"/>
  <c r="BU140" i="1"/>
  <c r="BU139" i="1"/>
  <c r="BU138" i="1"/>
  <c r="BU137" i="1"/>
  <c r="BU136" i="1"/>
  <c r="BU135" i="1"/>
  <c r="BU134" i="1"/>
  <c r="BU133" i="1"/>
  <c r="BU132" i="1"/>
  <c r="BU131" i="1"/>
  <c r="BU130" i="1"/>
  <c r="BU129" i="1"/>
  <c r="BU128" i="1"/>
  <c r="BU127" i="1"/>
  <c r="BU126" i="1"/>
  <c r="BU125" i="1"/>
  <c r="BU124" i="1"/>
  <c r="BU123" i="1"/>
  <c r="BU122" i="1"/>
  <c r="BU121" i="1"/>
  <c r="BU120" i="1"/>
  <c r="BU119" i="1"/>
  <c r="BU118" i="1"/>
  <c r="BU117" i="1"/>
  <c r="BU116" i="1"/>
  <c r="BU115" i="1"/>
  <c r="BU114" i="1"/>
  <c r="BU113" i="1"/>
  <c r="BU112" i="1"/>
  <c r="BU111" i="1"/>
  <c r="BU110" i="1"/>
  <c r="BU109" i="1"/>
  <c r="BU108" i="1"/>
  <c r="BU107" i="1"/>
  <c r="BU106" i="1"/>
  <c r="BU105" i="1"/>
  <c r="BU104" i="1"/>
  <c r="BU103" i="1"/>
  <c r="BU102" i="1"/>
  <c r="BU101" i="1"/>
  <c r="BU100" i="1"/>
  <c r="BU99" i="1"/>
  <c r="BU98" i="1"/>
  <c r="BU97" i="1"/>
  <c r="BU96" i="1"/>
  <c r="BU95" i="1"/>
  <c r="BU94" i="1"/>
  <c r="BU93" i="1"/>
  <c r="BU92" i="1"/>
  <c r="BU91" i="1"/>
  <c r="BU90" i="1"/>
  <c r="BU89" i="1"/>
  <c r="BU88" i="1"/>
  <c r="BU87" i="1"/>
  <c r="BU86" i="1"/>
  <c r="BU85" i="1"/>
  <c r="BU84" i="1"/>
  <c r="BU83" i="1"/>
  <c r="BU82" i="1"/>
  <c r="BU81" i="1"/>
  <c r="BU80" i="1"/>
  <c r="BU79" i="1"/>
  <c r="BU78" i="1"/>
  <c r="BU77" i="1"/>
  <c r="BU76" i="1"/>
  <c r="BU75" i="1"/>
  <c r="BU74" i="1"/>
  <c r="BU73" i="1"/>
  <c r="BU72" i="1"/>
  <c r="BU71" i="1"/>
  <c r="BU70" i="1"/>
  <c r="BU69" i="1"/>
  <c r="BU68" i="1"/>
  <c r="BU67" i="1"/>
  <c r="BU66" i="1"/>
  <c r="BU65" i="1"/>
  <c r="BU64" i="1"/>
  <c r="BU63" i="1"/>
  <c r="BU62" i="1"/>
  <c r="BU61" i="1"/>
  <c r="BU60" i="1"/>
  <c r="BU59" i="1"/>
  <c r="BU58" i="1"/>
  <c r="BU57" i="1"/>
  <c r="BU56" i="1"/>
  <c r="BU55" i="1"/>
  <c r="BU54" i="1"/>
  <c r="BU53" i="1"/>
  <c r="BU52" i="1"/>
  <c r="BU51" i="1"/>
  <c r="BU50" i="1"/>
  <c r="BU49" i="1"/>
  <c r="BU48" i="1"/>
  <c r="BU47" i="1"/>
  <c r="BU46" i="1"/>
  <c r="BU45" i="1"/>
  <c r="BU44" i="1"/>
  <c r="BU43" i="1"/>
  <c r="BU42" i="1"/>
  <c r="BU41" i="1"/>
  <c r="BU40" i="1"/>
  <c r="BU39" i="1"/>
  <c r="BU38" i="1"/>
  <c r="BU37" i="1"/>
  <c r="BU36" i="1"/>
  <c r="BU35" i="1"/>
  <c r="BU34" i="1"/>
  <c r="BU33" i="1"/>
  <c r="BU32" i="1"/>
  <c r="BU31" i="1"/>
  <c r="BU30" i="1"/>
  <c r="BU29" i="1"/>
  <c r="BU28" i="1"/>
  <c r="BU27" i="1"/>
  <c r="BU26" i="1"/>
  <c r="BU25" i="1"/>
  <c r="BU24" i="1"/>
  <c r="BU23" i="1"/>
  <c r="BU22" i="1"/>
  <c r="BU21" i="1"/>
  <c r="BU20" i="1"/>
  <c r="BU19" i="1"/>
  <c r="BU18" i="1"/>
  <c r="BU17" i="1"/>
  <c r="BU16" i="1"/>
  <c r="BU15" i="1"/>
  <c r="BU14" i="1"/>
  <c r="BU13" i="1"/>
  <c r="BU12" i="1"/>
  <c r="BU11" i="1"/>
  <c r="BU10" i="1"/>
  <c r="BU9" i="1"/>
  <c r="BU8" i="1"/>
  <c r="BU7" i="1"/>
  <c r="BU6" i="1"/>
  <c r="BU5" i="1"/>
  <c r="BU4" i="1"/>
  <c r="BU3" i="1"/>
  <c r="BU2" i="1"/>
  <c r="BV517" i="1"/>
  <c r="BV508" i="1"/>
  <c r="BV507" i="1"/>
  <c r="BV504" i="1"/>
  <c r="BV501" i="1"/>
  <c r="BV500" i="1"/>
  <c r="BV499" i="1"/>
  <c r="BV498" i="1"/>
  <c r="BV497" i="1"/>
  <c r="BV495" i="1"/>
  <c r="BV493" i="1"/>
  <c r="BV492" i="1"/>
  <c r="BV491" i="1"/>
  <c r="BV490" i="1"/>
  <c r="BV446" i="1"/>
  <c r="BV419" i="1"/>
  <c r="BV417" i="1"/>
  <c r="BV416" i="1"/>
  <c r="BV415" i="1"/>
  <c r="BV414" i="1"/>
  <c r="BV413" i="1"/>
  <c r="BV412" i="1"/>
  <c r="BV411" i="1"/>
  <c r="BV410" i="1"/>
  <c r="BV409" i="1"/>
  <c r="BV407" i="1"/>
  <c r="BV406" i="1"/>
  <c r="BV405" i="1"/>
  <c r="BV404" i="1"/>
  <c r="BV402" i="1"/>
  <c r="BV400" i="1"/>
  <c r="BV399" i="1"/>
  <c r="BV397" i="1"/>
  <c r="BV396" i="1"/>
  <c r="BV395" i="1"/>
  <c r="BV394" i="1"/>
  <c r="BV392" i="1"/>
  <c r="BV391" i="1"/>
  <c r="BV390" i="1"/>
  <c r="BV387" i="1"/>
  <c r="BV385" i="1"/>
  <c r="BV384" i="1"/>
  <c r="BV383" i="1"/>
  <c r="BV382" i="1"/>
  <c r="BV380" i="1"/>
  <c r="BV379" i="1"/>
  <c r="BV378" i="1"/>
  <c r="BV377" i="1"/>
  <c r="BV376" i="1"/>
  <c r="BV375" i="1"/>
  <c r="BV374" i="1"/>
  <c r="BV373" i="1"/>
  <c r="BV372" i="1"/>
  <c r="BV371" i="1"/>
  <c r="BV370" i="1"/>
  <c r="BV369" i="1"/>
  <c r="BV368" i="1"/>
  <c r="BV367" i="1"/>
  <c r="BV366" i="1"/>
  <c r="BV365" i="1"/>
  <c r="BV364" i="1"/>
  <c r="BV363" i="1"/>
  <c r="BV362" i="1"/>
  <c r="BV360" i="1"/>
  <c r="BV359" i="1"/>
  <c r="BV358" i="1"/>
  <c r="BV355" i="1"/>
  <c r="BV353" i="1"/>
  <c r="BV352" i="1"/>
  <c r="BV349" i="1"/>
  <c r="BV348" i="1"/>
  <c r="BV345" i="1"/>
  <c r="BV344" i="1"/>
  <c r="BV343" i="1"/>
  <c r="BV342" i="1"/>
  <c r="BV341" i="1"/>
  <c r="BV340" i="1"/>
  <c r="BV339" i="1"/>
  <c r="BV338" i="1"/>
  <c r="BV337" i="1"/>
  <c r="BV336" i="1"/>
  <c r="BV335" i="1"/>
  <c r="BV334" i="1"/>
  <c r="BV333" i="1"/>
  <c r="BV331" i="1"/>
  <c r="BV330" i="1"/>
  <c r="BV329" i="1"/>
  <c r="BV328" i="1"/>
  <c r="BV327" i="1"/>
  <c r="BV326" i="1"/>
  <c r="BV325" i="1"/>
  <c r="BV324" i="1"/>
  <c r="BV323" i="1"/>
  <c r="BV322" i="1"/>
  <c r="BV320" i="1"/>
  <c r="BV319" i="1"/>
  <c r="BV318" i="1"/>
  <c r="BV314" i="1"/>
  <c r="BV312" i="1"/>
  <c r="BV311" i="1"/>
  <c r="BV307" i="1"/>
  <c r="BV306" i="1"/>
  <c r="BV303" i="1"/>
  <c r="BV302" i="1"/>
  <c r="BV301" i="1"/>
  <c r="BV300" i="1"/>
  <c r="BV298" i="1"/>
  <c r="BV297" i="1"/>
  <c r="BV296" i="1"/>
  <c r="BV292" i="1"/>
  <c r="BV291" i="1"/>
  <c r="BV290" i="1"/>
  <c r="BV289" i="1"/>
  <c r="BV288" i="1"/>
  <c r="BV287" i="1"/>
  <c r="BV286" i="1"/>
  <c r="BV285" i="1"/>
  <c r="BV284" i="1"/>
  <c r="BV281" i="1"/>
  <c r="BV280" i="1"/>
  <c r="BV279" i="1"/>
  <c r="BV276" i="1"/>
  <c r="BV274" i="1"/>
  <c r="BV273" i="1"/>
  <c r="BV272" i="1"/>
  <c r="BV271" i="1"/>
  <c r="BV270" i="1"/>
  <c r="BV269" i="1"/>
  <c r="BV267" i="1"/>
  <c r="BV266" i="1"/>
  <c r="BV265" i="1"/>
  <c r="BV264" i="1"/>
  <c r="BV263" i="1"/>
  <c r="BV262" i="1"/>
  <c r="BV261" i="1"/>
  <c r="BV260" i="1"/>
  <c r="BV259" i="1"/>
  <c r="BV258" i="1"/>
  <c r="BV257" i="1"/>
  <c r="BV256" i="1"/>
  <c r="BV255" i="1"/>
  <c r="BV254" i="1"/>
  <c r="BV250" i="1"/>
  <c r="BV249" i="1"/>
  <c r="BV248" i="1"/>
  <c r="BV245" i="1"/>
  <c r="BV244" i="1"/>
  <c r="BV243" i="1"/>
  <c r="BV241" i="1"/>
  <c r="BV240" i="1"/>
  <c r="BV239" i="1"/>
  <c r="BV234" i="1"/>
  <c r="BV233" i="1"/>
  <c r="BV230" i="1"/>
  <c r="BV229" i="1"/>
  <c r="BV227" i="1"/>
  <c r="BV226" i="1"/>
  <c r="BV223" i="1"/>
  <c r="BV222" i="1"/>
  <c r="BV221" i="1"/>
  <c r="BV219" i="1"/>
  <c r="BV217" i="1"/>
  <c r="BV215" i="1"/>
  <c r="BV214" i="1"/>
  <c r="BV213" i="1"/>
  <c r="BV211" i="1"/>
  <c r="BV210" i="1"/>
  <c r="BV209" i="1"/>
  <c r="BV205" i="1"/>
  <c r="BV204" i="1"/>
  <c r="BV203" i="1"/>
  <c r="BV202" i="1"/>
  <c r="BV200" i="1"/>
  <c r="BV195" i="1"/>
  <c r="BV192" i="1"/>
  <c r="BV191" i="1"/>
  <c r="BV190" i="1"/>
  <c r="BV188" i="1"/>
  <c r="BV187" i="1"/>
  <c r="BV179" i="1"/>
  <c r="BV178" i="1"/>
  <c r="BV177" i="1"/>
  <c r="BV176" i="1"/>
  <c r="BV172" i="1"/>
  <c r="BV171" i="1"/>
  <c r="BV170" i="1"/>
  <c r="BV169" i="1"/>
  <c r="BV168" i="1"/>
  <c r="BV167" i="1"/>
  <c r="BV166" i="1"/>
  <c r="BV165" i="1"/>
  <c r="BV164" i="1"/>
  <c r="BV163" i="1"/>
  <c r="BV162" i="1"/>
  <c r="BV160" i="1"/>
  <c r="BV159" i="1"/>
  <c r="BV158" i="1"/>
  <c r="BV157" i="1"/>
  <c r="BV156" i="1"/>
  <c r="BV155" i="1"/>
  <c r="BV154" i="1"/>
  <c r="BV153" i="1"/>
  <c r="BV152" i="1"/>
  <c r="BV151" i="1"/>
  <c r="BV150" i="1"/>
  <c r="BV149" i="1"/>
  <c r="BV148" i="1"/>
  <c r="BV147" i="1"/>
  <c r="BV146" i="1"/>
  <c r="BV144" i="1"/>
  <c r="BV143" i="1"/>
  <c r="BV142" i="1"/>
  <c r="BV141" i="1"/>
  <c r="BV140" i="1"/>
  <c r="BV139" i="1"/>
  <c r="BV138" i="1"/>
  <c r="BV136" i="1"/>
  <c r="BV135" i="1"/>
  <c r="BV133" i="1"/>
  <c r="BV130" i="1"/>
  <c r="BV129" i="1"/>
  <c r="BV128" i="1"/>
  <c r="BV126" i="1"/>
  <c r="BV125" i="1"/>
  <c r="BV124" i="1"/>
  <c r="BV123" i="1"/>
  <c r="BV122" i="1"/>
  <c r="BV119" i="1"/>
  <c r="BV117" i="1"/>
  <c r="BV116" i="1"/>
  <c r="BV114" i="1"/>
  <c r="BV113" i="1"/>
  <c r="BV112" i="1"/>
  <c r="BV111" i="1"/>
  <c r="BV110" i="1"/>
  <c r="BV108" i="1"/>
  <c r="BV107" i="1"/>
  <c r="BV106" i="1"/>
  <c r="BV105" i="1"/>
  <c r="BV104" i="1"/>
  <c r="BV103" i="1"/>
  <c r="BV102" i="1"/>
  <c r="BV101" i="1"/>
  <c r="BV99" i="1"/>
  <c r="BV98" i="1"/>
  <c r="BV97" i="1"/>
  <c r="BV96" i="1"/>
  <c r="BV94" i="1"/>
  <c r="BV93" i="1"/>
  <c r="BV92" i="1"/>
  <c r="BV90" i="1"/>
  <c r="BV89" i="1"/>
  <c r="BV86" i="1"/>
  <c r="BV85" i="1"/>
  <c r="BV81" i="1"/>
  <c r="BV79" i="1"/>
  <c r="BV78" i="1"/>
  <c r="BV77" i="1"/>
  <c r="BV73" i="1"/>
  <c r="BV71" i="1"/>
  <c r="BV70" i="1"/>
  <c r="BV67" i="1"/>
  <c r="BV66" i="1"/>
  <c r="BV63" i="1"/>
  <c r="BV62" i="1"/>
  <c r="BV60" i="1"/>
  <c r="BV58" i="1"/>
  <c r="BV57" i="1"/>
  <c r="BV56" i="1"/>
  <c r="BV55" i="1"/>
  <c r="BV54" i="1"/>
  <c r="BV53" i="1"/>
  <c r="BV52" i="1"/>
  <c r="BV51" i="1"/>
  <c r="BV50" i="1"/>
  <c r="BV49" i="1"/>
  <c r="BV39" i="1"/>
  <c r="BV38" i="1"/>
  <c r="BV36" i="1"/>
  <c r="BV35" i="1"/>
  <c r="BV34" i="1"/>
  <c r="BV33" i="1"/>
  <c r="BV32" i="1"/>
  <c r="BV31" i="1"/>
  <c r="BV30" i="1"/>
  <c r="BV29" i="1"/>
  <c r="BV28" i="1"/>
  <c r="BV27" i="1"/>
  <c r="BV23" i="1"/>
  <c r="BV21" i="1"/>
  <c r="BV19" i="1"/>
  <c r="BV18" i="1"/>
  <c r="BV17" i="1"/>
  <c r="BV15" i="1"/>
  <c r="BV14" i="1"/>
  <c r="BV12" i="1"/>
  <c r="BV11" i="1"/>
  <c r="BV10" i="1"/>
  <c r="BV8" i="1"/>
  <c r="BV6" i="1"/>
  <c r="BV5" i="1"/>
  <c r="BV4" i="1"/>
  <c r="BR526" i="1"/>
  <c r="BR525" i="1"/>
  <c r="BR524" i="1"/>
  <c r="BR523" i="1"/>
  <c r="BR522" i="1"/>
  <c r="BR521" i="1"/>
  <c r="BR520" i="1"/>
  <c r="BR519" i="1"/>
  <c r="BR518" i="1"/>
  <c r="BR517" i="1"/>
  <c r="BR516" i="1"/>
  <c r="BR515" i="1"/>
  <c r="BR514" i="1"/>
  <c r="BR513" i="1"/>
  <c r="BR512" i="1"/>
  <c r="BR511" i="1"/>
  <c r="BR510" i="1"/>
  <c r="BR509" i="1"/>
  <c r="BR508" i="1"/>
  <c r="BR507" i="1"/>
  <c r="BR506" i="1"/>
  <c r="BR505" i="1"/>
  <c r="BR504" i="1"/>
  <c r="BR503" i="1"/>
  <c r="BR502" i="1"/>
  <c r="BR501" i="1"/>
  <c r="BR500" i="1"/>
  <c r="BR499" i="1"/>
  <c r="BR498" i="1"/>
  <c r="BR497" i="1"/>
  <c r="BR496" i="1"/>
  <c r="BR495" i="1"/>
  <c r="BR494" i="1"/>
  <c r="BR493" i="1"/>
  <c r="BR492" i="1"/>
  <c r="BR491" i="1"/>
  <c r="BR490" i="1"/>
  <c r="BR489" i="1"/>
  <c r="BR488" i="1"/>
  <c r="BR487" i="1"/>
  <c r="BR486" i="1"/>
  <c r="BR485" i="1"/>
  <c r="BR484" i="1"/>
  <c r="BR483" i="1"/>
  <c r="BR482" i="1"/>
  <c r="BR481" i="1"/>
  <c r="BR480" i="1"/>
  <c r="BR479" i="1"/>
  <c r="BR478" i="1"/>
  <c r="BR477" i="1"/>
  <c r="BR476" i="1"/>
  <c r="BR475" i="1"/>
  <c r="BR474" i="1"/>
  <c r="BR473" i="1"/>
  <c r="BR472" i="1"/>
  <c r="BR471" i="1"/>
  <c r="BR470" i="1"/>
  <c r="BR469" i="1"/>
  <c r="BR468" i="1"/>
  <c r="BR467" i="1"/>
  <c r="BR466" i="1"/>
  <c r="BR465" i="1"/>
  <c r="BR464" i="1"/>
  <c r="BR463" i="1"/>
  <c r="BR462" i="1"/>
  <c r="BR461" i="1"/>
  <c r="BR460" i="1"/>
  <c r="BR459" i="1"/>
  <c r="BR458" i="1"/>
  <c r="BR457" i="1"/>
  <c r="BR456" i="1"/>
  <c r="BR455" i="1"/>
  <c r="BR454" i="1"/>
  <c r="BR453" i="1"/>
  <c r="BR452" i="1"/>
  <c r="BR451" i="1"/>
  <c r="BR450" i="1"/>
  <c r="BR449" i="1"/>
  <c r="BR448" i="1"/>
  <c r="BR447" i="1"/>
  <c r="BR446" i="1"/>
  <c r="BR445" i="1"/>
  <c r="BR444" i="1"/>
  <c r="BR443" i="1"/>
  <c r="BR442" i="1"/>
  <c r="BR441" i="1"/>
  <c r="BR440" i="1"/>
  <c r="BR439" i="1"/>
  <c r="BR438" i="1"/>
  <c r="BR437" i="1"/>
  <c r="BR436" i="1"/>
  <c r="BR435" i="1"/>
  <c r="BR434" i="1"/>
  <c r="BR433" i="1"/>
  <c r="BR432" i="1"/>
  <c r="BR431" i="1"/>
  <c r="BR430" i="1"/>
  <c r="BR429" i="1"/>
  <c r="BR428" i="1"/>
  <c r="BR427" i="1"/>
  <c r="BR426" i="1"/>
  <c r="BR425" i="1"/>
  <c r="BR424" i="1"/>
  <c r="BR423" i="1"/>
  <c r="BR422" i="1"/>
  <c r="BR421" i="1"/>
  <c r="BR420" i="1"/>
  <c r="BR419" i="1"/>
  <c r="BR418" i="1"/>
  <c r="BR417" i="1"/>
  <c r="BR416" i="1"/>
  <c r="BR415" i="1"/>
  <c r="BR414" i="1"/>
  <c r="BR413" i="1"/>
  <c r="BR412" i="1"/>
  <c r="BR411" i="1"/>
  <c r="BR410" i="1"/>
  <c r="BR409" i="1"/>
  <c r="BR408" i="1"/>
  <c r="BR407" i="1"/>
  <c r="BR406" i="1"/>
  <c r="BR405" i="1"/>
  <c r="BR404" i="1"/>
  <c r="BR403" i="1"/>
  <c r="BR402" i="1"/>
  <c r="BR401" i="1"/>
  <c r="BR400" i="1"/>
  <c r="BR399" i="1"/>
  <c r="BR398" i="1"/>
  <c r="BR397" i="1"/>
  <c r="BR396" i="1"/>
  <c r="BR395" i="1"/>
  <c r="BR394" i="1"/>
  <c r="BR393" i="1"/>
  <c r="BR392" i="1"/>
  <c r="BR391" i="1"/>
  <c r="BR390" i="1"/>
  <c r="BR389" i="1"/>
  <c r="BR388" i="1"/>
  <c r="BR387" i="1"/>
  <c r="BR386" i="1"/>
  <c r="BR385" i="1"/>
  <c r="BR384" i="1"/>
  <c r="BR383" i="1"/>
  <c r="BR382" i="1"/>
  <c r="BR381" i="1"/>
  <c r="BR380" i="1"/>
  <c r="BR379" i="1"/>
  <c r="BR378" i="1"/>
  <c r="BR377" i="1"/>
  <c r="BR376" i="1"/>
  <c r="BR375" i="1"/>
  <c r="BR374" i="1"/>
  <c r="BR373" i="1"/>
  <c r="BR372" i="1"/>
  <c r="BR371" i="1"/>
  <c r="BR370" i="1"/>
  <c r="BR369" i="1"/>
  <c r="BR368" i="1"/>
  <c r="BR367" i="1"/>
  <c r="BR366" i="1"/>
  <c r="BR365" i="1"/>
  <c r="BR364" i="1"/>
  <c r="BR363" i="1"/>
  <c r="BR362" i="1"/>
  <c r="BR361" i="1"/>
  <c r="BR360" i="1"/>
  <c r="BR359" i="1"/>
  <c r="BR358" i="1"/>
  <c r="BR357" i="1"/>
  <c r="BR356" i="1"/>
  <c r="BR355" i="1"/>
  <c r="BR354" i="1"/>
  <c r="BR353" i="1"/>
  <c r="BR352" i="1"/>
  <c r="BR351" i="1"/>
  <c r="BR350" i="1"/>
  <c r="BR349" i="1"/>
  <c r="BR348" i="1"/>
  <c r="BR347" i="1"/>
  <c r="BR346" i="1"/>
  <c r="BR345" i="1"/>
  <c r="BR344" i="1"/>
  <c r="BR343" i="1"/>
  <c r="BR342" i="1"/>
  <c r="BR341" i="1"/>
  <c r="BR340" i="1"/>
  <c r="BR339" i="1"/>
  <c r="BR338" i="1"/>
  <c r="BR337" i="1"/>
  <c r="BR336" i="1"/>
  <c r="BR335" i="1"/>
  <c r="BR334" i="1"/>
  <c r="BR333" i="1"/>
  <c r="BR332" i="1"/>
  <c r="BR331" i="1"/>
  <c r="BR330" i="1"/>
  <c r="BR329" i="1"/>
  <c r="BR328" i="1"/>
  <c r="BR327" i="1"/>
  <c r="BR326" i="1"/>
  <c r="BR325" i="1"/>
  <c r="BR324" i="1"/>
  <c r="BR323" i="1"/>
  <c r="BR322" i="1"/>
  <c r="BR321" i="1"/>
  <c r="BR320" i="1"/>
  <c r="BR319" i="1"/>
  <c r="BR318" i="1"/>
  <c r="BR317" i="1"/>
  <c r="BR316" i="1"/>
  <c r="BR315" i="1"/>
  <c r="BR314" i="1"/>
  <c r="BR313" i="1"/>
  <c r="BR312" i="1"/>
  <c r="BR311" i="1"/>
  <c r="BR310" i="1"/>
  <c r="BR309" i="1"/>
  <c r="BR308" i="1"/>
  <c r="BR307" i="1"/>
  <c r="BR306" i="1"/>
  <c r="BR305" i="1"/>
  <c r="BR304" i="1"/>
  <c r="BR303" i="1"/>
  <c r="BR302" i="1"/>
  <c r="BR301" i="1"/>
  <c r="BR300" i="1"/>
  <c r="BR299" i="1"/>
  <c r="BR298" i="1"/>
  <c r="BR297" i="1"/>
  <c r="BR296" i="1"/>
  <c r="BR295" i="1"/>
  <c r="BR294" i="1"/>
  <c r="BR293" i="1"/>
  <c r="BR292" i="1"/>
  <c r="BR291" i="1"/>
  <c r="BR290" i="1"/>
  <c r="BR289" i="1"/>
  <c r="BR288" i="1"/>
  <c r="BR287" i="1"/>
  <c r="BR286" i="1"/>
  <c r="BR285" i="1"/>
  <c r="BR284" i="1"/>
  <c r="BR283" i="1"/>
  <c r="BR282" i="1"/>
  <c r="BR281" i="1"/>
  <c r="BR280" i="1"/>
  <c r="BR279" i="1"/>
  <c r="BR278" i="1"/>
  <c r="BR277" i="1"/>
  <c r="BR276" i="1"/>
  <c r="BR275" i="1"/>
  <c r="BR274" i="1"/>
  <c r="BR273" i="1"/>
  <c r="BR272" i="1"/>
  <c r="BR271" i="1"/>
  <c r="BR270" i="1"/>
  <c r="BR269" i="1"/>
  <c r="BR268" i="1"/>
  <c r="BR267" i="1"/>
  <c r="BR266" i="1"/>
  <c r="BR265" i="1"/>
  <c r="BR264" i="1"/>
  <c r="BR263" i="1"/>
  <c r="BR262" i="1"/>
  <c r="BR261" i="1"/>
  <c r="BR260" i="1"/>
  <c r="BR259" i="1"/>
  <c r="BR258" i="1"/>
  <c r="BR257" i="1"/>
  <c r="BR256" i="1"/>
  <c r="BR255" i="1"/>
  <c r="BR254" i="1"/>
  <c r="BR253" i="1"/>
  <c r="BR252" i="1"/>
  <c r="BR251" i="1"/>
  <c r="BR250" i="1"/>
  <c r="BR249" i="1"/>
  <c r="BR248" i="1"/>
  <c r="BR247" i="1"/>
  <c r="BR246" i="1"/>
  <c r="BR245" i="1"/>
  <c r="BR244" i="1"/>
  <c r="BR243" i="1"/>
  <c r="BR242" i="1"/>
  <c r="BR241" i="1"/>
  <c r="BR240" i="1"/>
  <c r="BR239" i="1"/>
  <c r="BR238" i="1"/>
  <c r="BR237" i="1"/>
  <c r="BR236" i="1"/>
  <c r="BR235" i="1"/>
  <c r="BR234" i="1"/>
  <c r="BR233" i="1"/>
  <c r="BR232" i="1"/>
  <c r="BR231" i="1"/>
  <c r="BR230" i="1"/>
  <c r="BR229" i="1"/>
  <c r="BR228" i="1"/>
  <c r="BR227" i="1"/>
  <c r="BR226" i="1"/>
  <c r="BR225" i="1"/>
  <c r="BR224" i="1"/>
  <c r="BR223" i="1"/>
  <c r="BR222" i="1"/>
  <c r="BR221" i="1"/>
  <c r="BR220" i="1"/>
  <c r="BR219" i="1"/>
  <c r="BR218" i="1"/>
  <c r="BR217" i="1"/>
  <c r="BR216" i="1"/>
  <c r="BR215" i="1"/>
  <c r="BR214" i="1"/>
  <c r="BR213" i="1"/>
  <c r="BR212" i="1"/>
  <c r="BR211" i="1"/>
  <c r="BR210" i="1"/>
  <c r="BR209" i="1"/>
  <c r="BR208" i="1"/>
  <c r="BR207" i="1"/>
  <c r="BR206" i="1"/>
  <c r="BR205" i="1"/>
  <c r="BR204" i="1"/>
  <c r="BR203" i="1"/>
  <c r="BR202" i="1"/>
  <c r="BR201" i="1"/>
  <c r="BR200" i="1"/>
  <c r="BR199" i="1"/>
  <c r="BR198" i="1"/>
  <c r="BR197" i="1"/>
  <c r="BR196" i="1"/>
  <c r="BR195" i="1"/>
  <c r="BR194" i="1"/>
  <c r="BR193" i="1"/>
  <c r="BR192" i="1"/>
  <c r="BR191" i="1"/>
  <c r="BR190" i="1"/>
  <c r="BR189" i="1"/>
  <c r="BR188" i="1"/>
  <c r="BR187" i="1"/>
  <c r="BR186" i="1"/>
  <c r="BR185" i="1"/>
  <c r="BR184" i="1"/>
  <c r="BR183" i="1"/>
  <c r="BR182" i="1"/>
  <c r="BR181" i="1"/>
  <c r="BR180" i="1"/>
  <c r="BR179" i="1"/>
  <c r="BR178" i="1"/>
  <c r="BR177" i="1"/>
  <c r="BR176" i="1"/>
  <c r="BR175" i="1"/>
  <c r="BR174" i="1"/>
  <c r="BR173" i="1"/>
  <c r="BR172" i="1"/>
  <c r="BR171" i="1"/>
  <c r="BR170" i="1"/>
  <c r="BR169" i="1"/>
  <c r="BR168" i="1"/>
  <c r="BR167" i="1"/>
  <c r="BR166" i="1"/>
  <c r="BR165" i="1"/>
  <c r="BR164" i="1"/>
  <c r="BR163" i="1"/>
  <c r="BR162" i="1"/>
  <c r="BR161" i="1"/>
  <c r="BR160" i="1"/>
  <c r="BR159" i="1"/>
  <c r="BR158" i="1"/>
  <c r="BR157" i="1"/>
  <c r="BR156" i="1"/>
  <c r="BR155" i="1"/>
  <c r="BR154" i="1"/>
  <c r="BR153" i="1"/>
  <c r="BR152" i="1"/>
  <c r="BR151" i="1"/>
  <c r="BR150" i="1"/>
  <c r="BR149" i="1"/>
  <c r="BR148" i="1"/>
  <c r="BR147" i="1"/>
  <c r="BR146" i="1"/>
  <c r="BR145" i="1"/>
  <c r="BR144" i="1"/>
  <c r="BR143" i="1"/>
  <c r="BR142" i="1"/>
  <c r="BR141" i="1"/>
  <c r="BR140" i="1"/>
  <c r="BR139" i="1"/>
  <c r="BR138" i="1"/>
  <c r="BR137" i="1"/>
  <c r="BR136" i="1"/>
  <c r="BR135" i="1"/>
  <c r="BR134" i="1"/>
  <c r="BR133" i="1"/>
  <c r="BR132" i="1"/>
  <c r="BR131" i="1"/>
  <c r="BR130" i="1"/>
  <c r="BR129" i="1"/>
  <c r="BR128" i="1"/>
  <c r="BR127" i="1"/>
  <c r="BR126" i="1"/>
  <c r="BR125" i="1"/>
  <c r="BR124" i="1"/>
  <c r="BR123" i="1"/>
  <c r="BR122" i="1"/>
  <c r="BR121" i="1"/>
  <c r="BR120" i="1"/>
  <c r="BR119" i="1"/>
  <c r="BR118" i="1"/>
  <c r="BR117" i="1"/>
  <c r="BR116" i="1"/>
  <c r="BR115" i="1"/>
  <c r="BR114" i="1"/>
  <c r="BR113" i="1"/>
  <c r="BR112" i="1"/>
  <c r="BR111" i="1"/>
  <c r="BR110" i="1"/>
  <c r="BR109" i="1"/>
  <c r="BR108" i="1"/>
  <c r="BR107" i="1"/>
  <c r="BR106" i="1"/>
  <c r="BR105" i="1"/>
  <c r="BR104" i="1"/>
  <c r="BR103" i="1"/>
  <c r="BR102" i="1"/>
  <c r="BR101" i="1"/>
  <c r="BR100" i="1"/>
  <c r="BR99" i="1"/>
  <c r="BR98" i="1"/>
  <c r="BR97" i="1"/>
  <c r="BR96" i="1"/>
  <c r="BR95" i="1"/>
  <c r="BR94" i="1"/>
  <c r="BR93" i="1"/>
  <c r="BR92" i="1"/>
  <c r="BR91" i="1"/>
  <c r="BR90" i="1"/>
  <c r="BR89" i="1"/>
  <c r="BR88" i="1"/>
  <c r="BR87" i="1"/>
  <c r="BR86" i="1"/>
  <c r="BR85" i="1"/>
  <c r="BR84" i="1"/>
  <c r="BR83" i="1"/>
  <c r="BR82" i="1"/>
  <c r="BR81" i="1"/>
  <c r="BR80" i="1"/>
  <c r="BR79" i="1"/>
  <c r="BR78" i="1"/>
  <c r="BR77" i="1"/>
  <c r="BR76" i="1"/>
  <c r="BR75" i="1"/>
  <c r="BR74" i="1"/>
  <c r="BR73" i="1"/>
  <c r="BR72" i="1"/>
  <c r="BR71" i="1"/>
  <c r="BR70" i="1"/>
  <c r="BR69" i="1"/>
  <c r="BR68" i="1"/>
  <c r="BR67" i="1"/>
  <c r="BR66" i="1"/>
  <c r="BR65" i="1"/>
  <c r="BR64" i="1"/>
  <c r="BR63" i="1"/>
  <c r="BR62" i="1"/>
  <c r="BR61" i="1"/>
  <c r="BR60" i="1"/>
  <c r="BR59" i="1"/>
  <c r="BR58" i="1"/>
  <c r="BR57" i="1"/>
  <c r="BR56" i="1"/>
  <c r="BR55" i="1"/>
  <c r="BR54" i="1"/>
  <c r="BR53" i="1"/>
  <c r="BR52" i="1"/>
  <c r="BR51" i="1"/>
  <c r="BR50" i="1"/>
  <c r="BR49" i="1"/>
  <c r="BR48" i="1"/>
  <c r="BR47" i="1"/>
  <c r="BR46" i="1"/>
  <c r="BR45" i="1"/>
  <c r="BR44" i="1"/>
  <c r="BR43" i="1"/>
  <c r="BR42" i="1"/>
  <c r="BR41" i="1"/>
  <c r="BR40" i="1"/>
  <c r="BR39" i="1"/>
  <c r="BR38" i="1"/>
  <c r="BR37" i="1"/>
  <c r="BR36" i="1"/>
  <c r="BR35" i="1"/>
  <c r="BR34" i="1"/>
  <c r="BR33" i="1"/>
  <c r="BR32" i="1"/>
  <c r="BR31" i="1"/>
  <c r="BR30" i="1"/>
  <c r="BR29" i="1"/>
  <c r="BR28" i="1"/>
  <c r="BR27" i="1"/>
  <c r="BR26" i="1"/>
  <c r="BR25" i="1"/>
  <c r="BR24" i="1"/>
  <c r="BR23" i="1"/>
  <c r="BR22" i="1"/>
  <c r="BR21" i="1"/>
  <c r="BR20" i="1"/>
  <c r="BR19" i="1"/>
  <c r="BR18" i="1"/>
  <c r="BR17" i="1"/>
  <c r="BR16" i="1"/>
  <c r="BR15" i="1"/>
  <c r="BR14" i="1"/>
  <c r="BR13" i="1"/>
  <c r="BR12" i="1"/>
  <c r="BR11" i="1"/>
  <c r="BR10" i="1"/>
  <c r="BR9" i="1"/>
  <c r="BR8" i="1"/>
  <c r="BR7" i="1"/>
  <c r="BR6" i="1"/>
  <c r="BR5" i="1"/>
  <c r="BR4" i="1"/>
  <c r="BR3" i="1"/>
  <c r="BR2" i="1"/>
  <c r="BQ526" i="1"/>
  <c r="BQ525" i="1"/>
  <c r="BQ524" i="1"/>
  <c r="BQ523" i="1"/>
  <c r="BQ522" i="1"/>
  <c r="BQ521" i="1"/>
  <c r="BQ520" i="1"/>
  <c r="BQ519" i="1"/>
  <c r="BQ518" i="1"/>
  <c r="BQ517" i="1"/>
  <c r="BQ516" i="1"/>
  <c r="BQ515" i="1"/>
  <c r="BQ514" i="1"/>
  <c r="BQ513" i="1"/>
  <c r="BQ512" i="1"/>
  <c r="BQ511" i="1"/>
  <c r="BQ510" i="1"/>
  <c r="BQ509" i="1"/>
  <c r="BQ508" i="1"/>
  <c r="BQ507" i="1"/>
  <c r="BQ506" i="1"/>
  <c r="BQ505" i="1"/>
  <c r="BQ504" i="1"/>
  <c r="BQ503" i="1"/>
  <c r="BQ502" i="1"/>
  <c r="BQ501" i="1"/>
  <c r="BQ500" i="1"/>
  <c r="BQ499" i="1"/>
  <c r="BQ498" i="1"/>
  <c r="BQ497" i="1"/>
  <c r="BQ496" i="1"/>
  <c r="BQ495" i="1"/>
  <c r="BQ494" i="1"/>
  <c r="BQ493" i="1"/>
  <c r="BQ492" i="1"/>
  <c r="BQ491" i="1"/>
  <c r="BQ490" i="1"/>
  <c r="BQ489" i="1"/>
  <c r="BQ488" i="1"/>
  <c r="BQ487" i="1"/>
  <c r="BQ486" i="1"/>
  <c r="BQ485" i="1"/>
  <c r="BQ484" i="1"/>
  <c r="BQ483" i="1"/>
  <c r="BQ482" i="1"/>
  <c r="BQ481" i="1"/>
  <c r="BQ480" i="1"/>
  <c r="BQ479" i="1"/>
  <c r="BQ478" i="1"/>
  <c r="BQ477" i="1"/>
  <c r="BQ476" i="1"/>
  <c r="BQ475" i="1"/>
  <c r="BQ474" i="1"/>
  <c r="BQ473" i="1"/>
  <c r="BQ472" i="1"/>
  <c r="BQ471" i="1"/>
  <c r="BQ470" i="1"/>
  <c r="BQ469" i="1"/>
  <c r="BQ468" i="1"/>
  <c r="BQ467" i="1"/>
  <c r="BQ466" i="1"/>
  <c r="BQ465" i="1"/>
  <c r="BQ464" i="1"/>
  <c r="BQ463" i="1"/>
  <c r="BQ462" i="1"/>
  <c r="BQ461" i="1"/>
  <c r="BQ460" i="1"/>
  <c r="BQ459" i="1"/>
  <c r="BQ458" i="1"/>
  <c r="BQ457" i="1"/>
  <c r="BQ456" i="1"/>
  <c r="BQ455" i="1"/>
  <c r="BQ454" i="1"/>
  <c r="BQ453" i="1"/>
  <c r="BQ452" i="1"/>
  <c r="BQ451" i="1"/>
  <c r="BQ450" i="1"/>
  <c r="BQ449" i="1"/>
  <c r="BQ448" i="1"/>
  <c r="BQ447" i="1"/>
  <c r="BQ446" i="1"/>
  <c r="BQ445" i="1"/>
  <c r="BQ444" i="1"/>
  <c r="BQ443" i="1"/>
  <c r="BQ442" i="1"/>
  <c r="BQ441" i="1"/>
  <c r="BQ440" i="1"/>
  <c r="BQ439" i="1"/>
  <c r="BQ438" i="1"/>
  <c r="BQ437" i="1"/>
  <c r="BQ436" i="1"/>
  <c r="BQ435" i="1"/>
  <c r="BQ434" i="1"/>
  <c r="BQ433" i="1"/>
  <c r="BQ432" i="1"/>
  <c r="BQ431" i="1"/>
  <c r="BQ430" i="1"/>
  <c r="BQ429" i="1"/>
  <c r="BQ428" i="1"/>
  <c r="BQ427" i="1"/>
  <c r="BQ426" i="1"/>
  <c r="BQ425" i="1"/>
  <c r="BQ424" i="1"/>
  <c r="BQ423" i="1"/>
  <c r="BQ422" i="1"/>
  <c r="BQ421" i="1"/>
  <c r="BQ420" i="1"/>
  <c r="BQ419" i="1"/>
  <c r="BQ418" i="1"/>
  <c r="BQ417" i="1"/>
  <c r="BQ416" i="1"/>
  <c r="BQ415" i="1"/>
  <c r="BQ414" i="1"/>
  <c r="BQ413" i="1"/>
  <c r="BQ412" i="1"/>
  <c r="BQ411" i="1"/>
  <c r="BQ410" i="1"/>
  <c r="BQ409" i="1"/>
  <c r="BQ408" i="1"/>
  <c r="BQ407" i="1"/>
  <c r="BQ406" i="1"/>
  <c r="BQ405" i="1"/>
  <c r="BQ404" i="1"/>
  <c r="BQ403" i="1"/>
  <c r="BQ402" i="1"/>
  <c r="BQ401" i="1"/>
  <c r="BQ400" i="1"/>
  <c r="BQ399" i="1"/>
  <c r="BQ398" i="1"/>
  <c r="BQ397" i="1"/>
  <c r="BQ396" i="1"/>
  <c r="BQ395" i="1"/>
  <c r="BQ394" i="1"/>
  <c r="BQ393" i="1"/>
  <c r="BQ392" i="1"/>
  <c r="BQ391" i="1"/>
  <c r="BQ390" i="1"/>
  <c r="BQ389" i="1"/>
  <c r="BQ388" i="1"/>
  <c r="BQ387" i="1"/>
  <c r="BQ386" i="1"/>
  <c r="BQ385" i="1"/>
  <c r="BQ384" i="1"/>
  <c r="BQ383" i="1"/>
  <c r="BQ382" i="1"/>
  <c r="BQ381" i="1"/>
  <c r="BQ380" i="1"/>
  <c r="BQ379" i="1"/>
  <c r="BQ378" i="1"/>
  <c r="BQ377" i="1"/>
  <c r="BQ376" i="1"/>
  <c r="BQ375" i="1"/>
  <c r="BQ374" i="1"/>
  <c r="BQ373" i="1"/>
  <c r="BQ372" i="1"/>
  <c r="BQ371" i="1"/>
  <c r="BQ370" i="1"/>
  <c r="BQ369" i="1"/>
  <c r="BQ368" i="1"/>
  <c r="BQ367" i="1"/>
  <c r="BQ366" i="1"/>
  <c r="BQ365" i="1"/>
  <c r="BQ364" i="1"/>
  <c r="BQ363" i="1"/>
  <c r="BQ362" i="1"/>
  <c r="BQ361" i="1"/>
  <c r="BQ360" i="1"/>
  <c r="BQ359" i="1"/>
  <c r="BQ358" i="1"/>
  <c r="BQ357" i="1"/>
  <c r="BQ356" i="1"/>
  <c r="BQ355" i="1"/>
  <c r="BQ354" i="1"/>
  <c r="BQ353" i="1"/>
  <c r="BQ352" i="1"/>
  <c r="BQ351" i="1"/>
  <c r="BQ350" i="1"/>
  <c r="BQ349" i="1"/>
  <c r="BQ348" i="1"/>
  <c r="BQ347" i="1"/>
  <c r="BQ346" i="1"/>
  <c r="BQ345" i="1"/>
  <c r="BQ344" i="1"/>
  <c r="BQ343" i="1"/>
  <c r="BQ342" i="1"/>
  <c r="BQ341" i="1"/>
  <c r="BQ340" i="1"/>
  <c r="BQ339" i="1"/>
  <c r="BQ338" i="1"/>
  <c r="BQ337" i="1"/>
  <c r="BQ336" i="1"/>
  <c r="BQ335" i="1"/>
  <c r="BQ334" i="1"/>
  <c r="BQ333" i="1"/>
  <c r="BQ332" i="1"/>
  <c r="BQ331" i="1"/>
  <c r="BQ330" i="1"/>
  <c r="BQ329" i="1"/>
  <c r="BQ328" i="1"/>
  <c r="BQ327" i="1"/>
  <c r="BQ326" i="1"/>
  <c r="BQ325" i="1"/>
  <c r="BQ324" i="1"/>
  <c r="BQ323" i="1"/>
  <c r="BQ322" i="1"/>
  <c r="BQ321" i="1"/>
  <c r="BQ320" i="1"/>
  <c r="BQ319" i="1"/>
  <c r="BQ318" i="1"/>
  <c r="BQ317" i="1"/>
  <c r="BQ316" i="1"/>
  <c r="BQ315" i="1"/>
  <c r="BQ314" i="1"/>
  <c r="BQ313" i="1"/>
  <c r="BQ312" i="1"/>
  <c r="BQ311" i="1"/>
  <c r="BQ310" i="1"/>
  <c r="BQ309" i="1"/>
  <c r="BQ308" i="1"/>
  <c r="BQ307" i="1"/>
  <c r="BQ306" i="1"/>
  <c r="BQ305" i="1"/>
  <c r="BQ304" i="1"/>
  <c r="BQ303" i="1"/>
  <c r="BQ302" i="1"/>
  <c r="BQ301" i="1"/>
  <c r="BQ300" i="1"/>
  <c r="BQ299" i="1"/>
  <c r="BQ298" i="1"/>
  <c r="BQ297" i="1"/>
  <c r="BQ296" i="1"/>
  <c r="BQ295" i="1"/>
  <c r="BQ294" i="1"/>
  <c r="BQ293" i="1"/>
  <c r="BQ292" i="1"/>
  <c r="BQ291" i="1"/>
  <c r="BQ290" i="1"/>
  <c r="BQ289" i="1"/>
  <c r="BQ288" i="1"/>
  <c r="BQ287" i="1"/>
  <c r="BQ286" i="1"/>
  <c r="BQ285" i="1"/>
  <c r="BQ284" i="1"/>
  <c r="BQ283" i="1"/>
  <c r="BQ282" i="1"/>
  <c r="BQ281" i="1"/>
  <c r="BQ280" i="1"/>
  <c r="BQ279" i="1"/>
  <c r="BQ278" i="1"/>
  <c r="BQ277" i="1"/>
  <c r="BQ276" i="1"/>
  <c r="BQ275" i="1"/>
  <c r="BQ274" i="1"/>
  <c r="BQ273" i="1"/>
  <c r="BQ272" i="1"/>
  <c r="BQ271" i="1"/>
  <c r="BQ270" i="1"/>
  <c r="BQ269" i="1"/>
  <c r="BQ268" i="1"/>
  <c r="BQ267" i="1"/>
  <c r="BQ266" i="1"/>
  <c r="BQ265" i="1"/>
  <c r="BQ264" i="1"/>
  <c r="BQ263" i="1"/>
  <c r="BQ262" i="1"/>
  <c r="BQ261" i="1"/>
  <c r="BQ260" i="1"/>
  <c r="BQ259" i="1"/>
  <c r="BQ258" i="1"/>
  <c r="BQ257" i="1"/>
  <c r="BQ256" i="1"/>
  <c r="BQ255" i="1"/>
  <c r="BQ254" i="1"/>
  <c r="BQ253" i="1"/>
  <c r="BQ252" i="1"/>
  <c r="BQ251" i="1"/>
  <c r="BQ250" i="1"/>
  <c r="BQ249" i="1"/>
  <c r="BQ248" i="1"/>
  <c r="BQ247" i="1"/>
  <c r="BQ246" i="1"/>
  <c r="BQ245" i="1"/>
  <c r="BQ244" i="1"/>
  <c r="BQ243" i="1"/>
  <c r="BQ242" i="1"/>
  <c r="BQ241" i="1"/>
  <c r="BQ240" i="1"/>
  <c r="BQ239" i="1"/>
  <c r="BQ238" i="1"/>
  <c r="BQ237" i="1"/>
  <c r="BQ236" i="1"/>
  <c r="BQ235" i="1"/>
  <c r="BQ234" i="1"/>
  <c r="BQ233" i="1"/>
  <c r="BQ232" i="1"/>
  <c r="BQ231" i="1"/>
  <c r="BQ230" i="1"/>
  <c r="BQ229" i="1"/>
  <c r="BQ228" i="1"/>
  <c r="BQ227" i="1"/>
  <c r="BQ226" i="1"/>
  <c r="BQ225" i="1"/>
  <c r="BQ224" i="1"/>
  <c r="BQ223" i="1"/>
  <c r="BQ222" i="1"/>
  <c r="BQ221" i="1"/>
  <c r="BQ220" i="1"/>
  <c r="BQ219" i="1"/>
  <c r="BQ218" i="1"/>
  <c r="BQ217" i="1"/>
  <c r="BQ216" i="1"/>
  <c r="BQ215" i="1"/>
  <c r="BQ214" i="1"/>
  <c r="BQ213" i="1"/>
  <c r="BQ212" i="1"/>
  <c r="BQ211" i="1"/>
  <c r="BQ210" i="1"/>
  <c r="BQ209" i="1"/>
  <c r="BQ208" i="1"/>
  <c r="BQ207" i="1"/>
  <c r="BQ206" i="1"/>
  <c r="BQ205" i="1"/>
  <c r="BQ204" i="1"/>
  <c r="BQ203" i="1"/>
  <c r="BQ202" i="1"/>
  <c r="BQ201" i="1"/>
  <c r="BQ200" i="1"/>
  <c r="BQ199" i="1"/>
  <c r="BQ198" i="1"/>
  <c r="BQ197" i="1"/>
  <c r="BQ196" i="1"/>
  <c r="BQ195" i="1"/>
  <c r="BQ194" i="1"/>
  <c r="BQ193" i="1"/>
  <c r="BQ192" i="1"/>
  <c r="BQ191" i="1"/>
  <c r="BQ190" i="1"/>
  <c r="BQ189" i="1"/>
  <c r="BQ188" i="1"/>
  <c r="BQ187" i="1"/>
  <c r="BQ186" i="1"/>
  <c r="BQ185" i="1"/>
  <c r="BQ184" i="1"/>
  <c r="BQ183" i="1"/>
  <c r="BQ182" i="1"/>
  <c r="BQ181" i="1"/>
  <c r="BQ180" i="1"/>
  <c r="BQ179" i="1"/>
  <c r="BQ178" i="1"/>
  <c r="BQ177" i="1"/>
  <c r="BQ176" i="1"/>
  <c r="BQ175" i="1"/>
  <c r="BQ174" i="1"/>
  <c r="BQ173" i="1"/>
  <c r="BQ172" i="1"/>
  <c r="BQ171" i="1"/>
  <c r="BQ170" i="1"/>
  <c r="BQ169" i="1"/>
  <c r="BQ168" i="1"/>
  <c r="BQ167" i="1"/>
  <c r="BQ166" i="1"/>
  <c r="BQ165" i="1"/>
  <c r="BQ164" i="1"/>
  <c r="BQ163" i="1"/>
  <c r="BQ162" i="1"/>
  <c r="BQ161" i="1"/>
  <c r="BQ160" i="1"/>
  <c r="BQ159" i="1"/>
  <c r="BQ158" i="1"/>
  <c r="BQ157" i="1"/>
  <c r="BQ156" i="1"/>
  <c r="BQ155" i="1"/>
  <c r="BQ154" i="1"/>
  <c r="BQ153" i="1"/>
  <c r="BQ152" i="1"/>
  <c r="BQ151" i="1"/>
  <c r="BQ150" i="1"/>
  <c r="BQ149" i="1"/>
  <c r="BQ148" i="1"/>
  <c r="BQ147" i="1"/>
  <c r="BQ146" i="1"/>
  <c r="BQ145" i="1"/>
  <c r="BQ144" i="1"/>
  <c r="BQ143" i="1"/>
  <c r="BQ142" i="1"/>
  <c r="BQ141" i="1"/>
  <c r="BQ140" i="1"/>
  <c r="BQ139" i="1"/>
  <c r="BQ138" i="1"/>
  <c r="BQ137" i="1"/>
  <c r="BQ136" i="1"/>
  <c r="BQ135" i="1"/>
  <c r="BQ134" i="1"/>
  <c r="BQ133" i="1"/>
  <c r="BQ132" i="1"/>
  <c r="BQ131" i="1"/>
  <c r="BQ130" i="1"/>
  <c r="BQ129" i="1"/>
  <c r="BQ128" i="1"/>
  <c r="BQ127" i="1"/>
  <c r="BQ126" i="1"/>
  <c r="BQ125" i="1"/>
  <c r="BQ124" i="1"/>
  <c r="BQ123" i="1"/>
  <c r="BQ122" i="1"/>
  <c r="BQ121" i="1"/>
  <c r="BQ120" i="1"/>
  <c r="BQ119" i="1"/>
  <c r="BQ118" i="1"/>
  <c r="BQ117" i="1"/>
  <c r="BQ116" i="1"/>
  <c r="BQ115" i="1"/>
  <c r="BQ114" i="1"/>
  <c r="BQ113" i="1"/>
  <c r="BQ112" i="1"/>
  <c r="BQ111" i="1"/>
  <c r="BQ110" i="1"/>
  <c r="BQ109" i="1"/>
  <c r="BQ108" i="1"/>
  <c r="BQ107" i="1"/>
  <c r="BQ106" i="1"/>
  <c r="BQ105" i="1"/>
  <c r="BQ104" i="1"/>
  <c r="BQ103" i="1"/>
  <c r="BQ102" i="1"/>
  <c r="BQ101" i="1"/>
  <c r="BQ100" i="1"/>
  <c r="BQ99" i="1"/>
  <c r="BQ98" i="1"/>
  <c r="BQ97" i="1"/>
  <c r="BQ96" i="1"/>
  <c r="BQ95" i="1"/>
  <c r="BQ94" i="1"/>
  <c r="BQ93" i="1"/>
  <c r="BQ92" i="1"/>
  <c r="BQ91" i="1"/>
  <c r="BQ90" i="1"/>
  <c r="BQ89" i="1"/>
  <c r="BQ88" i="1"/>
  <c r="BQ87" i="1"/>
  <c r="BQ86" i="1"/>
  <c r="BQ85" i="1"/>
  <c r="BQ84" i="1"/>
  <c r="BQ83" i="1"/>
  <c r="BQ82" i="1"/>
  <c r="BQ81" i="1"/>
  <c r="BQ80" i="1"/>
  <c r="BQ79" i="1"/>
  <c r="BQ78" i="1"/>
  <c r="BQ77" i="1"/>
  <c r="BQ76" i="1"/>
  <c r="BQ75" i="1"/>
  <c r="BQ74" i="1"/>
  <c r="BQ73" i="1"/>
  <c r="BQ72" i="1"/>
  <c r="BQ71" i="1"/>
  <c r="BQ70" i="1"/>
  <c r="BQ69" i="1"/>
  <c r="BQ68" i="1"/>
  <c r="BQ67" i="1"/>
  <c r="BQ66" i="1"/>
  <c r="BQ65" i="1"/>
  <c r="BQ64" i="1"/>
  <c r="BQ63" i="1"/>
  <c r="BQ62" i="1"/>
  <c r="BQ61" i="1"/>
  <c r="BQ60" i="1"/>
  <c r="BQ59" i="1"/>
  <c r="BQ58" i="1"/>
  <c r="BQ57" i="1"/>
  <c r="BQ56" i="1"/>
  <c r="BQ55" i="1"/>
  <c r="BQ54" i="1"/>
  <c r="BQ53" i="1"/>
  <c r="BQ52" i="1"/>
  <c r="BQ51" i="1"/>
  <c r="BQ50" i="1"/>
  <c r="BQ49" i="1"/>
  <c r="BQ48" i="1"/>
  <c r="BQ47" i="1"/>
  <c r="BQ46" i="1"/>
  <c r="BQ45" i="1"/>
  <c r="BQ44" i="1"/>
  <c r="BQ43" i="1"/>
  <c r="BQ42" i="1"/>
  <c r="BQ41" i="1"/>
  <c r="BQ40" i="1"/>
  <c r="BQ39" i="1"/>
  <c r="BQ38" i="1"/>
  <c r="BQ37" i="1"/>
  <c r="BQ36" i="1"/>
  <c r="BQ35" i="1"/>
  <c r="BQ34" i="1"/>
  <c r="BQ33" i="1"/>
  <c r="BQ32" i="1"/>
  <c r="BQ31" i="1"/>
  <c r="BQ30" i="1"/>
  <c r="BQ29" i="1"/>
  <c r="BQ28" i="1"/>
  <c r="BQ27" i="1"/>
  <c r="BQ26" i="1"/>
  <c r="BQ25" i="1"/>
  <c r="BQ24" i="1"/>
  <c r="BQ23" i="1"/>
  <c r="BQ22" i="1"/>
  <c r="BQ21" i="1"/>
  <c r="BQ20" i="1"/>
  <c r="BQ19" i="1"/>
  <c r="BQ18" i="1"/>
  <c r="BQ17" i="1"/>
  <c r="BQ16" i="1"/>
  <c r="BQ15" i="1"/>
  <c r="BQ14" i="1"/>
  <c r="BQ13" i="1"/>
  <c r="BQ12" i="1"/>
  <c r="BQ11" i="1"/>
  <c r="BQ10" i="1"/>
  <c r="BQ9" i="1"/>
  <c r="BQ8" i="1"/>
  <c r="BQ7" i="1"/>
  <c r="BQ6" i="1"/>
  <c r="BQ5" i="1"/>
  <c r="BQ4" i="1"/>
  <c r="BQ3" i="1"/>
  <c r="BQ2"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7" i="1"/>
  <c r="D446" i="1"/>
  <c r="D445" i="1"/>
  <c r="D444" i="1"/>
  <c r="D443" i="1"/>
  <c r="D442" i="1"/>
  <c r="D441" i="1"/>
  <c r="D440" i="1"/>
  <c r="D439"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CE105" i="1" a="1"/>
  <c r="CE105" i="1" s="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3" i="1"/>
  <c r="D22" i="1"/>
  <c r="D21" i="1"/>
  <c r="D20" i="1"/>
  <c r="D19" i="1"/>
  <c r="D18" i="1"/>
  <c r="D17" i="1"/>
  <c r="D16" i="1"/>
  <c r="D15" i="1"/>
  <c r="D14" i="1"/>
  <c r="D13" i="1"/>
  <c r="D12" i="1"/>
  <c r="D11" i="1"/>
  <c r="CE10" i="1" a="1"/>
  <c r="CE10" i="1" s="1"/>
  <c r="D10" i="1"/>
  <c r="CE9" i="1" a="1"/>
  <c r="CE9" i="1" s="1"/>
  <c r="D9" i="1"/>
  <c r="CE8" i="1" a="1"/>
  <c r="CE8" i="1" s="1"/>
  <c r="D8" i="1"/>
  <c r="CE7" i="1" a="1"/>
  <c r="CE7" i="1" s="1"/>
  <c r="D7" i="1"/>
  <c r="D6" i="1"/>
  <c r="D5" i="1"/>
  <c r="D4" i="1"/>
  <c r="D3" i="1"/>
  <c r="D2" i="1"/>
  <c r="CG1" i="1"/>
  <c r="BV484" i="1" s="1"/>
  <c r="BV511" i="1" l="1"/>
  <c r="BV454" i="1"/>
  <c r="BV525" i="1"/>
  <c r="BV448" i="1"/>
  <c r="BV43" i="1"/>
  <c r="BV47" i="1"/>
  <c r="BV74" i="1"/>
  <c r="BV82" i="1"/>
  <c r="BV118" i="1"/>
  <c r="BV134" i="1"/>
  <c r="BV174" i="1"/>
  <c r="BV182" i="1"/>
  <c r="BV186" i="1"/>
  <c r="BV194" i="1"/>
  <c r="BV198" i="1"/>
  <c r="BV206" i="1"/>
  <c r="BV218" i="1"/>
  <c r="BV238" i="1"/>
  <c r="BV242" i="1"/>
  <c r="BV246" i="1"/>
  <c r="BV278" i="1"/>
  <c r="BV282" i="1"/>
  <c r="BV294" i="1"/>
  <c r="BV310" i="1"/>
  <c r="BV346" i="1"/>
  <c r="BV350" i="1"/>
  <c r="BV354" i="1"/>
  <c r="BV381" i="1"/>
  <c r="BV389" i="1"/>
  <c r="BV393" i="1"/>
  <c r="BV408" i="1"/>
  <c r="BV420" i="1"/>
  <c r="BV424" i="1"/>
  <c r="BV428" i="1"/>
  <c r="BV432" i="1"/>
  <c r="BV439" i="1"/>
  <c r="BV443" i="1"/>
  <c r="BV447" i="1"/>
  <c r="BV451" i="1"/>
  <c r="BV455" i="1"/>
  <c r="BV459" i="1"/>
  <c r="BV463" i="1"/>
  <c r="BV467" i="1"/>
  <c r="BV471" i="1"/>
  <c r="BV475" i="1"/>
  <c r="BV482" i="1"/>
  <c r="BV485" i="1"/>
  <c r="BV489" i="1"/>
  <c r="BV506" i="1"/>
  <c r="BV510" i="1"/>
  <c r="BV514" i="1"/>
  <c r="BV518" i="1"/>
  <c r="BV522" i="1"/>
  <c r="BV526" i="1"/>
  <c r="BV9" i="1"/>
  <c r="BV16" i="1"/>
  <c r="BV20" i="1"/>
  <c r="BV24" i="1"/>
  <c r="BV40" i="1"/>
  <c r="BV44" i="1"/>
  <c r="BV48" i="1"/>
  <c r="BV59" i="1"/>
  <c r="BV75" i="1"/>
  <c r="BV83" i="1"/>
  <c r="BV87" i="1"/>
  <c r="BV91" i="1"/>
  <c r="BV95" i="1"/>
  <c r="BV115" i="1"/>
  <c r="BV127" i="1"/>
  <c r="BV131" i="1"/>
  <c r="BV175" i="1"/>
  <c r="BV183" i="1"/>
  <c r="BV199" i="1"/>
  <c r="BV207" i="1"/>
  <c r="BV231" i="1"/>
  <c r="BV235" i="1"/>
  <c r="BV247" i="1"/>
  <c r="BV251" i="1"/>
  <c r="BV275" i="1"/>
  <c r="BV283" i="1"/>
  <c r="BV295" i="1"/>
  <c r="BV299" i="1"/>
  <c r="BV315" i="1"/>
  <c r="BV347" i="1"/>
  <c r="BV351" i="1"/>
  <c r="BV386" i="1"/>
  <c r="BV401" i="1"/>
  <c r="BV421" i="1"/>
  <c r="BV425" i="1"/>
  <c r="BV429" i="1"/>
  <c r="BV433" i="1"/>
  <c r="BV436" i="1"/>
  <c r="BV440" i="1"/>
  <c r="BV444" i="1"/>
  <c r="BV452" i="1"/>
  <c r="BV456" i="1"/>
  <c r="BV460" i="1"/>
  <c r="BV464" i="1"/>
  <c r="BV468" i="1"/>
  <c r="BV472" i="1"/>
  <c r="BV476" i="1"/>
  <c r="BV479" i="1"/>
  <c r="BV483" i="1"/>
  <c r="BV486" i="1"/>
  <c r="BV502" i="1"/>
  <c r="BV515" i="1"/>
  <c r="BV519" i="1"/>
  <c r="BV523" i="1"/>
  <c r="BV13" i="1"/>
  <c r="BV25" i="1"/>
  <c r="BV37" i="1"/>
  <c r="BV41" i="1"/>
  <c r="BV45" i="1"/>
  <c r="BV64" i="1"/>
  <c r="BV68" i="1"/>
  <c r="BV72" i="1"/>
  <c r="BV76" i="1"/>
  <c r="BV80" i="1"/>
  <c r="BV84" i="1"/>
  <c r="BV88" i="1"/>
  <c r="BV100" i="1"/>
  <c r="BV120" i="1"/>
  <c r="BV132" i="1"/>
  <c r="BV180" i="1"/>
  <c r="BV184" i="1"/>
  <c r="BV196" i="1"/>
  <c r="BV208" i="1"/>
  <c r="BV212" i="1"/>
  <c r="BV216" i="1"/>
  <c r="BV220" i="1"/>
  <c r="BV224" i="1"/>
  <c r="BV228" i="1"/>
  <c r="BV232" i="1"/>
  <c r="BV236" i="1"/>
  <c r="BV252" i="1"/>
  <c r="BV268" i="1"/>
  <c r="BV304" i="1"/>
  <c r="BV308" i="1"/>
  <c r="BV316" i="1"/>
  <c r="BV332" i="1"/>
  <c r="BV356" i="1"/>
  <c r="BV398" i="1"/>
  <c r="BV418" i="1"/>
  <c r="BV422" i="1"/>
  <c r="BV426" i="1"/>
  <c r="BV430" i="1"/>
  <c r="BV434" i="1"/>
  <c r="BV437" i="1"/>
  <c r="BV441" i="1"/>
  <c r="BV445" i="1"/>
  <c r="BV449" i="1"/>
  <c r="BV453" i="1"/>
  <c r="BV457" i="1"/>
  <c r="BV461" i="1"/>
  <c r="BV465" i="1"/>
  <c r="BV469" i="1"/>
  <c r="BV473" i="1"/>
  <c r="BV477" i="1"/>
  <c r="BV480" i="1"/>
  <c r="BV487" i="1"/>
  <c r="BV494" i="1"/>
  <c r="BV496" i="1"/>
  <c r="BV503" i="1"/>
  <c r="BV509" i="1"/>
  <c r="BV512" i="1"/>
  <c r="BV516" i="1"/>
  <c r="BV520" i="1"/>
  <c r="BV524" i="1"/>
  <c r="BV3" i="1"/>
  <c r="BV7" i="1"/>
  <c r="BV22" i="1"/>
  <c r="BV26" i="1"/>
  <c r="BV42" i="1"/>
  <c r="BV46" i="1"/>
  <c r="BV61" i="1"/>
  <c r="BV65" i="1"/>
  <c r="BV69" i="1"/>
  <c r="BV109" i="1"/>
  <c r="BV121" i="1"/>
  <c r="BV137" i="1"/>
  <c r="BV145" i="1"/>
  <c r="BV161" i="1"/>
  <c r="BV173" i="1"/>
  <c r="BV181" i="1"/>
  <c r="BV185" i="1"/>
  <c r="BV189" i="1"/>
  <c r="BV193" i="1"/>
  <c r="BV197" i="1"/>
  <c r="BV201" i="1"/>
  <c r="BV225" i="1"/>
  <c r="BV237" i="1"/>
  <c r="BV253" i="1"/>
  <c r="BV277" i="1"/>
  <c r="BV293" i="1"/>
  <c r="BV305" i="1"/>
  <c r="BV309" i="1"/>
  <c r="BV313" i="1"/>
  <c r="BV317" i="1"/>
  <c r="BV321" i="1"/>
  <c r="BV357" i="1"/>
  <c r="BV361" i="1"/>
  <c r="BV388" i="1"/>
  <c r="BV403" i="1"/>
  <c r="BV423" i="1"/>
  <c r="BV427" i="1"/>
  <c r="BV431" i="1"/>
  <c r="BV435" i="1"/>
  <c r="BV438" i="1"/>
  <c r="BV442" i="1"/>
  <c r="BV450" i="1"/>
  <c r="BV458" i="1"/>
  <c r="BV462" i="1"/>
  <c r="BV466" i="1"/>
  <c r="BV470" i="1"/>
  <c r="BV474" i="1"/>
  <c r="BV478" i="1"/>
  <c r="BV481" i="1"/>
  <c r="BV488" i="1"/>
  <c r="BV505" i="1"/>
  <c r="BV513" i="1"/>
  <c r="BV521" i="1"/>
  <c r="BV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<sst xmlns="http://schemas.openxmlformats.org/spreadsheetml/2006/main" count="10909" uniqueCount="4142">
  <si>
    <t>No. Compromiso</t>
  </si>
  <si>
    <t>ESTADO DEL CONTRATO</t>
  </si>
  <si>
    <t>ALERTA</t>
  </si>
  <si>
    <t>No. SIPSE</t>
  </si>
  <si>
    <t xml:space="preserve">No. PUBLICACIÓN SECOP </t>
  </si>
  <si>
    <t>NÚMERO DE CONTRATO</t>
  </si>
  <si>
    <t xml:space="preserve">CONTRATISTA </t>
  </si>
  <si>
    <t>LINK DEL PROCESO</t>
  </si>
  <si>
    <t>ABOGADO ASIGNADO</t>
  </si>
  <si>
    <t>CDP</t>
  </si>
  <si>
    <t>FECHA CDP</t>
  </si>
  <si>
    <t>RP</t>
  </si>
  <si>
    <t>FECHA RP</t>
  </si>
  <si>
    <t>RUBRO</t>
  </si>
  <si>
    <t xml:space="preserve">MODALIDAD DE SELECCIÓN </t>
  </si>
  <si>
    <t>TIPO DE CONTRATO</t>
  </si>
  <si>
    <t>No. DE OFERENTES DEL PROCESO</t>
  </si>
  <si>
    <t>OBJETO</t>
  </si>
  <si>
    <t>REPRESENTANTE LEGAL</t>
  </si>
  <si>
    <t>GENERO</t>
  </si>
  <si>
    <t>DEPENDENCIA</t>
  </si>
  <si>
    <t xml:space="preserve">NIVEL EDUCATIVO </t>
  </si>
  <si>
    <t>PERTENECE A LA LOCALIDAD</t>
  </si>
  <si>
    <t>NIT / CÉDULA</t>
  </si>
  <si>
    <t>DIGITO VERIFICACIÓN</t>
  </si>
  <si>
    <t xml:space="preserve">FECHA DE NACIMIENTO </t>
  </si>
  <si>
    <t>CORREO DE CONTACTO</t>
  </si>
  <si>
    <t>TÉLEFONO DE CONTACTO</t>
  </si>
  <si>
    <t>DIRECCIÓN DEL CONTRATISTA</t>
  </si>
  <si>
    <t>DESIGNACIÓN SUPERVISIÓN</t>
  </si>
  <si>
    <t>ID DEL SUPERVISOR</t>
  </si>
  <si>
    <t>DIGITO VERIFICACIÓN SUPERVISOR</t>
  </si>
  <si>
    <t>ANTERIOR DESIGNACIÓN</t>
  </si>
  <si>
    <t>ID DEL SUPERVISOR2</t>
  </si>
  <si>
    <t>ID DEL SUPERVISOR3</t>
  </si>
  <si>
    <t>FECHA CAMBIO DESIGNACIÓN</t>
  </si>
  <si>
    <t xml:space="preserve">TIPO DE GASTO </t>
  </si>
  <si>
    <t>FECHA DEL PROCESO EN SECOP</t>
  </si>
  <si>
    <t>FECHA SUSCRIPCIÓN CONTRATO</t>
  </si>
  <si>
    <t>VALOR INICIAL DEL CONTRATO</t>
  </si>
  <si>
    <t>FECHA ACTA DE INICIO</t>
  </si>
  <si>
    <t>FECHA DE TERMINACIÓN INICIAL</t>
  </si>
  <si>
    <t>PLAZO DE EJECUCIÓN DÍAS</t>
  </si>
  <si>
    <t xml:space="preserve">PLAZO DE EJECUCIÓN MESES </t>
  </si>
  <si>
    <t xml:space="preserve">VALOR MENSUAL </t>
  </si>
  <si>
    <t>ANTICIPOS</t>
  </si>
  <si>
    <t>VALOR ANTICIPOS</t>
  </si>
  <si>
    <t>ADICIÓN</t>
  </si>
  <si>
    <t>PRORROGAS</t>
  </si>
  <si>
    <t xml:space="preserve">VALOR ADICIONES </t>
  </si>
  <si>
    <t>VALOR ADICIÓN 1</t>
  </si>
  <si>
    <t>DÍAS PRORROGA 1</t>
  </si>
  <si>
    <t>CDP ADICIÓN 1</t>
  </si>
  <si>
    <t>FECHA CDP ADICIÓN 1</t>
  </si>
  <si>
    <t>RP ADICIÓN 1</t>
  </si>
  <si>
    <t>FECHA RP ADICIÓN 1</t>
  </si>
  <si>
    <t>VALOR ADICIÓN 2</t>
  </si>
  <si>
    <t>DÍAS PRORROGA  2</t>
  </si>
  <si>
    <t>CDP ADICIÓN 2</t>
  </si>
  <si>
    <t>FECHA CDP ADICIÓN 2</t>
  </si>
  <si>
    <t>RP ADICIÓN 2</t>
  </si>
  <si>
    <t>VALOR ADICIÓN 3</t>
  </si>
  <si>
    <t>DÍAS PRORROGA 3</t>
  </si>
  <si>
    <t>CDP ADICIÓN 3</t>
  </si>
  <si>
    <t>FECHA CDP ADICIÓN 3</t>
  </si>
  <si>
    <t>RP ADICIÓN 3</t>
  </si>
  <si>
    <t>FECHA RP ADICIÓN 3</t>
  </si>
  <si>
    <t>TOTAL PRORROGAS</t>
  </si>
  <si>
    <t>VALOR ADICIONES 2</t>
  </si>
  <si>
    <t>TOTAL DÍAS SUSPENDIDOS</t>
  </si>
  <si>
    <t>FECHA DE TERMINACIÓN FINAL</t>
  </si>
  <si>
    <t>VALOR FINAL CONTRATO</t>
  </si>
  <si>
    <t>% DE EJECUCIÓN EN TIEMPO</t>
  </si>
  <si>
    <t xml:space="preserve">FECHA ACTA DE LIQUIDACIÓN </t>
  </si>
  <si>
    <t>OBSERVACIÓN</t>
  </si>
  <si>
    <t>OBLIGACIONES ESPECIFICAS</t>
  </si>
  <si>
    <t>PERFIL</t>
  </si>
  <si>
    <t xml:space="preserve">NÚMERO DE PROGRAMA </t>
  </si>
  <si>
    <t>EQUIVALENCIA PROGRAMA</t>
  </si>
  <si>
    <t xml:space="preserve">PROPÓSITO </t>
  </si>
  <si>
    <t>No. PROYECTO</t>
  </si>
  <si>
    <t>ARL</t>
  </si>
  <si>
    <t>X</t>
  </si>
  <si>
    <t>001</t>
  </si>
  <si>
    <t>EN EJECUCIÓN</t>
  </si>
  <si>
    <t>LUIS GUILLERMO SUAREZ CHINGATE</t>
  </si>
  <si>
    <t xml:space="preserve">JENNY CAROLINA GIRON CUERVO </t>
  </si>
  <si>
    <t>CONTRATACIÓN DIRECTA</t>
  </si>
  <si>
    <t xml:space="preserve">CONTRATO ARRENDAMIENTO </t>
  </si>
  <si>
    <t>-</t>
  </si>
  <si>
    <t>MASCULINO</t>
  </si>
  <si>
    <t>guillermosuarez92@live.com</t>
  </si>
  <si>
    <t>MARIO FERNANDO NIÑO LEAL</t>
  </si>
  <si>
    <t>FUNCIONAMIENTO</t>
  </si>
  <si>
    <t>LICITACION PÚBLICA</t>
  </si>
  <si>
    <t>PRESTACIÓN DE SERVICIOS</t>
  </si>
  <si>
    <t> </t>
  </si>
  <si>
    <t>002</t>
  </si>
  <si>
    <t>FEMENINO</t>
  </si>
  <si>
    <t>PROFESIONAL</t>
  </si>
  <si>
    <t>JENIFFER PAOLA MARTINEZ FLOREZ</t>
  </si>
  <si>
    <t>INVERSIÓN</t>
  </si>
  <si>
    <t>003</t>
  </si>
  <si>
    <t>LUZ HELENA PINZON CACERES</t>
  </si>
  <si>
    <t>COMODATO</t>
  </si>
  <si>
    <t>OMAR SUAREZ SOTELO</t>
  </si>
  <si>
    <t>004</t>
  </si>
  <si>
    <t>WILMAR GILDARDO TORRES TORRES</t>
  </si>
  <si>
    <t>O23011602300000001652</t>
  </si>
  <si>
    <t>PRESTAR LOS SERVICIOS PROFESIONALES PARA APOYAR EL DESARROLLO DE LOS PROYECTOS DE MITIGACIÓN Y GESTIÓN DEL RIESGO Y ADAPTACIÓN AL CAMBIO CLIMÁTICO PARA LA CONSERVACIÓN DEL MEDIO AMBIENTE Y LOS RECURSOS NATURALES RENOVABLES EXISTENTES EN LA LOCALIDAD DE SUMAPAZ</t>
  </si>
  <si>
    <t>wilmartorrestorres@gmail.com</t>
  </si>
  <si>
    <t>YANETH VIVANA DUEÑAS MARTIN</t>
  </si>
  <si>
    <t>005</t>
  </si>
  <si>
    <t>O23011601180000001587</t>
  </si>
  <si>
    <t>PRESTAR LOS SERVICIOS PROFESIONALES EN LA EJECUCIÓN DE PROYECTOS DE EDUCACIÓN DE LA ALCALDÍA LOCAL DE SUMAPAZ</t>
  </si>
  <si>
    <t>006</t>
  </si>
  <si>
    <t>O23011601230000001634</t>
  </si>
  <si>
    <t>PRESTAR LOS SERVICIOS PROFESIONALES ESPECIALIZADOS PARA APOYAR LA PLANEACIÓN, SEGUIMIENTO, EJECUCIÓN Y CONTROL DE LOS PROYECTOS AMBIENTALES Y DE DESARROLLO RURAL SOSTENIBLE, DEL FONDO DE DESARROLLO RURAL DE SUMAPAZ</t>
  </si>
  <si>
    <t>JHON MAURICIO LINARES BASTO</t>
  </si>
  <si>
    <t>007</t>
  </si>
  <si>
    <t>O23011605550000001691</t>
  </si>
  <si>
    <t>BRINDAR LOS SERVICIOS PROFESIONALES PARA BRINDAR ACOMPAÑAMIENTO A LAS JUNTAS DE ACCIÓN COMUNAL, INSTANCIAS DE PARTICIPACIÓN Y ORGANIZACIONES SOCIALES EN EL FORTALECIMIENTO DE LOS PLANES DE ACCIÓN</t>
  </si>
  <si>
    <t>yuver.m@hotmail.com</t>
  </si>
  <si>
    <t>BRAND SEBASTIAN MORENO GARCIA</t>
  </si>
  <si>
    <t>009</t>
  </si>
  <si>
    <t>O23011605570000001696</t>
  </si>
  <si>
    <t>POLICIVO</t>
  </si>
  <si>
    <t>SANDRA PATRICIA PAEZ ACEVEDO</t>
  </si>
  <si>
    <t>010</t>
  </si>
  <si>
    <t>OSCAR AUDEL TAUTIVA RODRIGUEZ</t>
  </si>
  <si>
    <t>011</t>
  </si>
  <si>
    <t>CINDY GERALDINE GARCIA MORENO</t>
  </si>
  <si>
    <t>PRESTAR LOS SERVICIOS DE APOYO TÉCNICO EN LOS PROCESOS QUE SE ADELANTAN EN EL ALMACÉN DE LA ALCALDÍA LOCAL DE SUMAPAZ</t>
  </si>
  <si>
    <t>cinfer1030@gmail.com</t>
  </si>
  <si>
    <t>012</t>
  </si>
  <si>
    <t>LEOPOLDO ROMERO HERRERA</t>
  </si>
  <si>
    <t>leopoldoromero.1973@gmail.com</t>
  </si>
  <si>
    <t>013</t>
  </si>
  <si>
    <t>DIANA LIZBETH MARTINEZ PALACIOS</t>
  </si>
  <si>
    <t>MIRYAM CRISTINA PARRA DUQUE</t>
  </si>
  <si>
    <t>O23011605560000001693</t>
  </si>
  <si>
    <t>014</t>
  </si>
  <si>
    <t>EDWIN RUIZ VASQUEZ</t>
  </si>
  <si>
    <t>O23011604490000001688</t>
  </si>
  <si>
    <t>edwinruiz56@hotmail.com</t>
  </si>
  <si>
    <t>015</t>
  </si>
  <si>
    <t>JESSICA JULIETH CARDONA JARAMILLO</t>
  </si>
  <si>
    <t>CONTRATACIÓN</t>
  </si>
  <si>
    <t>NO</t>
  </si>
  <si>
    <t>jessicajcardona@gmail.com</t>
  </si>
  <si>
    <t>CRA 50 A N 174 B 67</t>
  </si>
  <si>
    <t>LEIDY MILENA BAREÑO CASAS</t>
  </si>
  <si>
    <t>016</t>
  </si>
  <si>
    <t>PRESTAR LOS SERVICIOS PROFESIONALES JURÍDICOS PARA APOYAR LOS ASUNTOS PRECONTRACTUALES, CONTRACTUALES Y POST-CONTRACTUALES DEL ÁREA DE GESTIÓN DE DESARROLLO LOCAL DE LA ALCALDÍA LOCAL DE SUMAPAZ</t>
  </si>
  <si>
    <t>017</t>
  </si>
  <si>
    <t>EDGAR IVAN SEPULVEDA</t>
  </si>
  <si>
    <t>018</t>
  </si>
  <si>
    <t>ROBIDSON GERARDO NIÑO RUIZ</t>
  </si>
  <si>
    <t>PRESTAR SUS SERVICIOS PROFESIONALES DE APOYO AL ÁREA DE GESTIÓN DEL DESARROLLO LOCAL EN LA GESTIÓN CONTRACTUAL DEL FONDO DE DESARROLLO LOCAL DE SUMAPAZ</t>
  </si>
  <si>
    <t>robingnr01@gmail.com</t>
  </si>
  <si>
    <t>CRA 10 N 10 37</t>
  </si>
  <si>
    <t>019</t>
  </si>
  <si>
    <t>IVAN DARIO CHINGATE MICAN</t>
  </si>
  <si>
    <t>SI</t>
  </si>
  <si>
    <t>ivancho-80@hotmail.com</t>
  </si>
  <si>
    <t>CORREGIMIENTO DE BETANIA LOCALIDAD 20</t>
  </si>
  <si>
    <t>EDGAR ANTONIO REINOSO QUITIAN</t>
  </si>
  <si>
    <t>020</t>
  </si>
  <si>
    <t>GERARDO VILLALBA BAQUERO</t>
  </si>
  <si>
    <t>O23011601060000001637</t>
  </si>
  <si>
    <t>moyge30@gmail.com</t>
  </si>
  <si>
    <t>CRA 4 A N 93 05 SUR</t>
  </si>
  <si>
    <t>021</t>
  </si>
  <si>
    <t>022</t>
  </si>
  <si>
    <t>JUAN DIEGO PARDO TRUJILLO</t>
  </si>
  <si>
    <t>PRESTAR LOS SERVICIOS PROFESIONALES JURÍDICOS PARA APOYAR LOS ASUNTOS PRECONTRACTUALES, CONTRACTUALES Y POST-CONTRACTUALES DEL ÁREA DE GESTIÓN DE DESARROLLO LOCAL DE LA ALCALDÍA LOCAL DE SUMAPAZ.</t>
  </si>
  <si>
    <t>juandiego2233@gmail.com</t>
  </si>
  <si>
    <t xml:space="preserve">CL 23 N 5 26 </t>
  </si>
  <si>
    <t>023</t>
  </si>
  <si>
    <t>OSCAR ANDRES CONTECHA PANIAGUA</t>
  </si>
  <si>
    <t>oscarcontecha@hotmail.com</t>
  </si>
  <si>
    <t>CRA 15 A 29 A 51</t>
  </si>
  <si>
    <t>024</t>
  </si>
  <si>
    <t>SERGIO EDUARDO MOLINA OCHOA</t>
  </si>
  <si>
    <t>INFRAESTRUCTURA</t>
  </si>
  <si>
    <t>NELSON FERNEY ESTRADA GONZÁLEZ</t>
  </si>
  <si>
    <t>025</t>
  </si>
  <si>
    <t>O23011601210000001633</t>
  </si>
  <si>
    <t>026</t>
  </si>
  <si>
    <t>027</t>
  </si>
  <si>
    <t>KEVIN SMITH VEGA TAUTIVA</t>
  </si>
  <si>
    <t>BRINDAR APOYO TÉCNICO AL DESARROLLO DE LAS ACTIVIDADES DE INSEMINACIÓN, SANIDAD Y PRODUCCIÓN ANIMAL EN EL MARCO DE LA ASISTENCIA TÉCNICA AGROPECUARIA EN LA LOCALIDAD DE SUMAPAZ</t>
  </si>
  <si>
    <t>ksvt18@gmail.com</t>
  </si>
  <si>
    <t>OSCAR JAVIER BARAJAS ALVARADO</t>
  </si>
  <si>
    <t>028</t>
  </si>
  <si>
    <t>LIBARDO DIAZ DIAZ</t>
  </si>
  <si>
    <t>AGROAMBIENTE</t>
  </si>
  <si>
    <t>029</t>
  </si>
  <si>
    <t>marthaluciavb@gmail.com</t>
  </si>
  <si>
    <t>030</t>
  </si>
  <si>
    <t>CARLA NIAMED LOZANO TAUTIVA</t>
  </si>
  <si>
    <t>PRESTAR LOS SERVICIOS DE APOYO ADMINISTRATIVO Y TÉCNICO AL DESPACHO DE LA ALCALDÍA LOCAL DE SUMAPAZ</t>
  </si>
  <si>
    <t>PRESUPUESTO</t>
  </si>
  <si>
    <t>canilota1@hotmail.com</t>
  </si>
  <si>
    <t>BERNARDO ESCOBAR RIVERA</t>
  </si>
  <si>
    <t>031</t>
  </si>
  <si>
    <t>LEOPOLDO MARTINEZ MARTINEZ</t>
  </si>
  <si>
    <t>PRESTAR SUS SERVICIOS DE APOYO PARA DESARROLLAR ACTIVIDADES LOGÍSTICAS Y OPERATIVAS, EN LOS BIENES Y/O PREDIOS EN DONDE FUNCIONA LA ALCALDÍA LOCAL DE SUMAPAZ</t>
  </si>
  <si>
    <t>polomarmarleo@hotmail.com</t>
  </si>
  <si>
    <t>CL 69 B SUR N 73 J 35</t>
  </si>
  <si>
    <t>032</t>
  </si>
  <si>
    <t>DIEGO ALONSO BACCA GARCIA</t>
  </si>
  <si>
    <t>PRESTAR SUS SERVICIOS PROFESIONALES DE APOYO ADMINISTRATIVO AL ÁREA DE GESTIÓN DEL DESARROLLO LOCAL, EN LA GESTIÓN CONTRACTUAL DEL FONDO DE DESARROLLO RURAL DE SUMAPAZ</t>
  </si>
  <si>
    <t xml:space="preserve">PROFESIONAL </t>
  </si>
  <si>
    <t>diego.bacca087@gmail.com</t>
  </si>
  <si>
    <t>CRA 68 D N 67 A 19</t>
  </si>
  <si>
    <t>033</t>
  </si>
  <si>
    <t>MICHAEL STEVEN RENGIFO MAHECHA</t>
  </si>
  <si>
    <t>CALIDAD</t>
  </si>
  <si>
    <t>infoxmaicolstev@gmail.com</t>
  </si>
  <si>
    <t>CL 7 A BIS A N 80 B 38</t>
  </si>
  <si>
    <t>NASLY XIMENA LOZANO GONZÁLEZ</t>
  </si>
  <si>
    <t>034</t>
  </si>
  <si>
    <t>ariviz@hotmail.com</t>
  </si>
  <si>
    <t xml:space="preserve">CRA 103 A N 22 60 </t>
  </si>
  <si>
    <t>035</t>
  </si>
  <si>
    <t>NOHELY SANTANA SANCHEZ</t>
  </si>
  <si>
    <t>santananohely45@gmail.com</t>
  </si>
  <si>
    <t>036</t>
  </si>
  <si>
    <t>037</t>
  </si>
  <si>
    <t>038</t>
  </si>
  <si>
    <t>JHOJAN ANDRES CASTAÑEDA SANCHEZ</t>
  </si>
  <si>
    <t>PRESTAR LOS SERVICIOS PROFESIONALES EN EL MANEJO, VALIDACIÓN Y ACTUALIZACIÓN DE LA INFORMACIÓN DE LOS APLICATIVOS INSTITUCIONALES DE SEGUIMIENTO DE LOS PROYECTOS DE INVERSIÓN DEL FONDO DE DESARROLLO RURAL DE SUMAPAZ</t>
  </si>
  <si>
    <t>castanedaandres14@gmail.com</t>
  </si>
  <si>
    <t>039</t>
  </si>
  <si>
    <t>OSCAR JAVIER CIFUENTES VERGARA</t>
  </si>
  <si>
    <t>PRESTAR LOS SERVICIOS PARA EL MANEJO Y/O CONDUCCIÓN DE LOS VEHÍCULOS LIVIANOS DE PROPIEDAD O TENENCIA DEL FONDO DE DESARROLLO RURAL DE SUMAPAZ</t>
  </si>
  <si>
    <t>oscarjaviercifuentesvergara@gmail.com</t>
  </si>
  <si>
    <t>CL 5 N 2 17</t>
  </si>
  <si>
    <t>040</t>
  </si>
  <si>
    <t>IVAN FELIPE RUIZ RUIZ</t>
  </si>
  <si>
    <t>PRENSA</t>
  </si>
  <si>
    <t>ifruiz369@gmail.com</t>
  </si>
  <si>
    <t>CRA 21 N 44 25</t>
  </si>
  <si>
    <t>041</t>
  </si>
  <si>
    <t>carolinagironc@yahoo.es</t>
  </si>
  <si>
    <t>CL 47 N 2 C 03</t>
  </si>
  <si>
    <t>042</t>
  </si>
  <si>
    <t>O23011601200000001590</t>
  </si>
  <si>
    <t>PRESTAR SUS SERVICIOS COMO DOCENTE DEPORTIVO PROFESIONAL PARA LA FORMACIÓN INTEGRAL Y DEPORTIVA DE LAS NIÑAS, NIÑOS Y ADOLESCENTES Y APOYAR LOS TEMAS DE RECREACIÓN Y DEPORTE QUE EJECUTE EL FONDO DE DESARROLLO DE SUMAPAZ</t>
  </si>
  <si>
    <t xml:space="preserve">ANDRES CAMILO ACOSTA </t>
  </si>
  <si>
    <t>043</t>
  </si>
  <si>
    <t>044</t>
  </si>
  <si>
    <t>CRA 1 A N 25 24</t>
  </si>
  <si>
    <t>045</t>
  </si>
  <si>
    <t>046</t>
  </si>
  <si>
    <t>ANGIE CAROLINA PRIETO ALVARADO</t>
  </si>
  <si>
    <t>aangiiee2018@gmail.com</t>
  </si>
  <si>
    <t xml:space="preserve">CRA 33 N 1 D 50 </t>
  </si>
  <si>
    <t>047</t>
  </si>
  <si>
    <t>w.illian1954@hotmail.com</t>
  </si>
  <si>
    <t>CRA 6 A N 103 33 SUR</t>
  </si>
  <si>
    <t>048</t>
  </si>
  <si>
    <t>WILLIAM FERNANDO PORRAS LOPEZ</t>
  </si>
  <si>
    <t>fernando2porras@gmail.com</t>
  </si>
  <si>
    <t>CRA 44 N 58 A 48 SUR</t>
  </si>
  <si>
    <t>049</t>
  </si>
  <si>
    <t>MAURICIO ROMAN MUÑOZ</t>
  </si>
  <si>
    <t>romanmauricio943@gmail.com</t>
  </si>
  <si>
    <t>CL 1 N 1 1</t>
  </si>
  <si>
    <t>050</t>
  </si>
  <si>
    <t>PRESTAR LOS SERVICIOS PROFESIONALES PARA EL SEGUIMIENTO DE LOS RECURSOS DEL FONDO DE DESARROLLO RURAL DE SUMAPAZ EN TEMAS DE FORTALECIMIENTO DE LA CULTURA CIUDADANA Y SU INSTITUCIONALIDAD</t>
  </si>
  <si>
    <t>nixhon98@gmail.com</t>
  </si>
  <si>
    <t>CRA 5 B N 110 22 SUR</t>
  </si>
  <si>
    <t>051</t>
  </si>
  <si>
    <t>O23011601010000001583</t>
  </si>
  <si>
    <t> 52110765</t>
  </si>
  <si>
    <t>indiraeljach@yahoo.es</t>
  </si>
  <si>
    <t>CL 53 28 A 06 APTO 401</t>
  </si>
  <si>
    <t>052</t>
  </si>
  <si>
    <t>JUAN SEBASTIAN SAAVEDRA RIAÑO</t>
  </si>
  <si>
    <t>jusesari@hotmail.com</t>
  </si>
  <si>
    <t>CL 6 B N 80 G 95 APTO 736 CONJ NUEVO SOL TO 9</t>
  </si>
  <si>
    <t>053</t>
  </si>
  <si>
    <t>MARIA PILAR CONTRERAS MARTINEZ</t>
  </si>
  <si>
    <t>PARQUE AUTOMOTOR</t>
  </si>
  <si>
    <t>piliconmar@hotmail.com</t>
  </si>
  <si>
    <t>CL 92 A SUR 9 26</t>
  </si>
  <si>
    <t>054</t>
  </si>
  <si>
    <t>jufeflo12@gmail.com</t>
  </si>
  <si>
    <t>CR 68 N 1 A 55</t>
  </si>
  <si>
    <t>055</t>
  </si>
  <si>
    <t>LUISA FERNANDA LOZANO GRACIA</t>
  </si>
  <si>
    <t>O23011602370000001668</t>
  </si>
  <si>
    <t>ozonocolombia@gmail.com</t>
  </si>
  <si>
    <t>DIAG 45 SUR N 22 45 INT 314</t>
  </si>
  <si>
    <t>056</t>
  </si>
  <si>
    <t>ANGEL RODRIGO MUÑOZ</t>
  </si>
  <si>
    <t>munoz1angelrodrigo@gmail.com</t>
  </si>
  <si>
    <t>CL 19 SUR N 69 C 17</t>
  </si>
  <si>
    <t>057</t>
  </si>
  <si>
    <t>EDWIN ANDRES CHAVEZ CASTRO</t>
  </si>
  <si>
    <t>edwinandres62@hotmail.com</t>
  </si>
  <si>
    <t xml:space="preserve">CRA 99 N 14 78 </t>
  </si>
  <si>
    <t>058</t>
  </si>
  <si>
    <t>VERONICA LUCIA CASTRO CHIGUAZUQUE</t>
  </si>
  <si>
    <t>O23011603480000001683</t>
  </si>
  <si>
    <t>PRESTAR LOS SERVICIOS PROFESIONALES DE ACOMPAÑAMIENTO PSICOSOCIAL PARA APOYAR LA EJECUCIÓN DE LA META ATENDER A 200 PERSONAS EN ESTRATEGIAS DE ACCESO A LA JUSTICIA INTEGRAL EN LA LOCALIDAD DE SUMAPAZ</t>
  </si>
  <si>
    <t>veronica324@hotmail.com</t>
  </si>
  <si>
    <t>CRA 100 B N 16 B 89</t>
  </si>
  <si>
    <t>LIZETH PATRICIA PEREZ GARCIA</t>
  </si>
  <si>
    <t>lizzpg0102@gmail.com</t>
  </si>
  <si>
    <t>CL 74 SUR N 78 01</t>
  </si>
  <si>
    <t>060</t>
  </si>
  <si>
    <t>DUVAN FELIPE IBARRA ALARCON</t>
  </si>
  <si>
    <t>felipeibarra507@gmail.com</t>
  </si>
  <si>
    <t>CL 49 H 10 SUR</t>
  </si>
  <si>
    <t>BRANDON PARRA RICARDO</t>
  </si>
  <si>
    <t>061</t>
  </si>
  <si>
    <t>LUIS ANGEL ESPITIA ANAYA</t>
  </si>
  <si>
    <t>luis.musica.espitia@gmail.com</t>
  </si>
  <si>
    <t xml:space="preserve">CL 26 A SUR 12 I 51 </t>
  </si>
  <si>
    <t>062</t>
  </si>
  <si>
    <t>063</t>
  </si>
  <si>
    <t>MARIA CAMILA NIEVES PARRA</t>
  </si>
  <si>
    <t>O23011601060000001643</t>
  </si>
  <si>
    <t>mariacnievesp@gmail.com</t>
  </si>
  <si>
    <t xml:space="preserve">CR 68 H N 21 A 11 SUR </t>
  </si>
  <si>
    <t>064</t>
  </si>
  <si>
    <t>GERMAN CASTELLANOS DELGADO</t>
  </si>
  <si>
    <t>germancastellanosdelgado95@gmail.com</t>
  </si>
  <si>
    <t>CRA 6 A N 102 28 SUR</t>
  </si>
  <si>
    <t>065</t>
  </si>
  <si>
    <t>DIEGO ALEJANDRO MILLAN MONTAÑEZ</t>
  </si>
  <si>
    <t>milan.montañez.diego.alejandro@gmail.com</t>
  </si>
  <si>
    <t>CL 18 N 86 55 TR 9 APTO 1104</t>
  </si>
  <si>
    <t>066</t>
  </si>
  <si>
    <t>NORBEY DANILO MARTINEZ MORALES</t>
  </si>
  <si>
    <t>norbey-12@hotmail.com</t>
  </si>
  <si>
    <t>LOCALIDAD 20 SUMAPAZ VEREDA LAS AURAS CORREGIMIENTO</t>
  </si>
  <si>
    <t>067</t>
  </si>
  <si>
    <t>MARY LUZ PARRA AVILA</t>
  </si>
  <si>
    <t>O23011602280000001651</t>
  </si>
  <si>
    <t>PRESTAR SUS SERVICIOS COMO AUXILIAR PARA APOYAR EL DESARROLLO DE LAS ACTIVIDADES DE CAMPO REQUERIDAS EN LOS PROYECTOS DE RESTAURACIÓN ECOLÓGICA DE LOCALIDAD DE SUMAPAZ</t>
  </si>
  <si>
    <t>maryparraav@gmail.com</t>
  </si>
  <si>
    <t>VEREDA BETANIA LOCALIDAD SUMAPAZ</t>
  </si>
  <si>
    <t>068</t>
  </si>
  <si>
    <t>O23011601060000001641</t>
  </si>
  <si>
    <t>PRESTAR SERVICIOS PROFESIONALES PARA APOYAR LA FORMULACIÓN, IMPLEMENTACIÓN, SEGUIMIENTO DE PLANES Y PROYECTOS DE FONDO DE DESARROLLO RURAL DE SUMAPAZ, RELACIONADOS CON MUJER Y EQUIDAD DE GÉNERO, Y DEMÁS PROCESOS ASOCIADOS A SU TRANSVERSALIZACIÓN A NIVEL LOCAL</t>
  </si>
  <si>
    <t>069</t>
  </si>
  <si>
    <t>O23011602280000001648</t>
  </si>
  <si>
    <t>PRESTAR LOS SERVICIOS TÉCNICOS PARA APOYAR LA CREACIÓN E IMPLEMENTACIÓN DE PROYECTOS CIUDADANOS DE EDUCACIÓN AMBIENTAL (PROCEDAS) DE LA LOCALIDAD DE SUMAPAZ</t>
  </si>
  <si>
    <t>joandebe@gmail.com</t>
  </si>
  <si>
    <t xml:space="preserve">CRA 141 A BIS C 143 B 65 </t>
  </si>
  <si>
    <t>070</t>
  </si>
  <si>
    <t>katerinpm27@gmail.com</t>
  </si>
  <si>
    <t>CRA 8 B N 91 40 SUR</t>
  </si>
  <si>
    <t>071</t>
  </si>
  <si>
    <t>haggimontanez@gmail.com</t>
  </si>
  <si>
    <t>VEREDA LAS AURAS CORREGIMIENTO NAZARETH LOC SUMAPAZ</t>
  </si>
  <si>
    <t>072</t>
  </si>
  <si>
    <t>JUAN DAVID CAÑON RODRIGUEZ</t>
  </si>
  <si>
    <t>PRESTAR LOS SERVICIOS PROFESIONALES ESPECIALIZADOS, PARA QUE APOYE AL DESPACHO DE LA ALCALDÍA LOCAL DE SUMAPAZ, EN LOS PROCESOS JURÍDICOS, LEGALES Y CONTRACTUALES EN CUMPLIMIENTO AL PLAN DE DESARROLLO LOCAL.</t>
  </si>
  <si>
    <t>jdcañon13@hotmail.com</t>
  </si>
  <si>
    <t>CRA 54 D 187 91 CONJUNTO MIRANDELA 8</t>
  </si>
  <si>
    <t>073</t>
  </si>
  <si>
    <t>PRESTAR LOS SERVICIOS PROFESIONALES AL ÁREA DE GESTIÓN DE DESARROLLO LOCAL PARA APOYAR LA PLANEACIÓN, EJECUCIÓN Y SEGUIMIENTO A LOS PROYECTOS DE INVERSIÓN DE INFRAESTRUCTURA DE LA ALCALDÍA LOCAL DE SUMAPAZ</t>
  </si>
  <si>
    <t>074</t>
  </si>
  <si>
    <t>075</t>
  </si>
  <si>
    <t>PRESTAR LOS SERVICIOS PROFESIONALES JURÍDICOS PARA APOYAR LOS ASUNTOS LEGALES DE LOS PROCESOS DEL SISTEMA VIAL DE LA ALCALDÍA LOCAL DE SUMAPAZ</t>
  </si>
  <si>
    <t>076</t>
  </si>
  <si>
    <t>GLORIA ESPERANZA PIRAJÓN TEJEDOR</t>
  </si>
  <si>
    <t>gloriaepirajont@hotmail.com</t>
  </si>
  <si>
    <t>CRA 98 C N 131 C 39</t>
  </si>
  <si>
    <t>077</t>
  </si>
  <si>
    <t>YERALDIN CASTRO PARRA</t>
  </si>
  <si>
    <t>ximenarubiano22@hotmail.com</t>
  </si>
  <si>
    <t>CRA 4 ESTE N 79 05 SUR</t>
  </si>
  <si>
    <t>078</t>
  </si>
  <si>
    <t>oscarbarajasmv@gmail.com</t>
  </si>
  <si>
    <t>CRA 3 N 7 81</t>
  </si>
  <si>
    <t>079</t>
  </si>
  <si>
    <t>MARIA LUCIA MONCAYO AGUDELO</t>
  </si>
  <si>
    <t>robotinasas@gmail.com</t>
  </si>
  <si>
    <t>CRA 23 N 52 A 08</t>
  </si>
  <si>
    <t>080</t>
  </si>
  <si>
    <t>GEMA ORTEGA TRUJILLO</t>
  </si>
  <si>
    <t>gemologa1@hotmail.com</t>
  </si>
  <si>
    <t>CL 169 N 16 C 70 APTO 103 TO 4</t>
  </si>
  <si>
    <t>081</t>
  </si>
  <si>
    <t>PATRICIA DIAZ ORTIZ</t>
  </si>
  <si>
    <t>patty-diaz01@hotmail.com</t>
  </si>
  <si>
    <t>082</t>
  </si>
  <si>
    <t>KAREN NAYIBE MARTINEZ MOLINA</t>
  </si>
  <si>
    <t>karen10martinez@outlook.com</t>
  </si>
  <si>
    <t xml:space="preserve">CL 76 SUR N 12 23 </t>
  </si>
  <si>
    <t>083</t>
  </si>
  <si>
    <t>CIA-471-2023 (secop 1)</t>
  </si>
  <si>
    <t>CIA-471-2023</t>
  </si>
  <si>
    <t>SECRETARÍA DISTRITAL DE CULTURA, RECREACIÓN Y DEPORTE - INSTITUTO DISTRITAL DE LAS ARTES – IDARTES</t>
  </si>
  <si>
    <t>https://www.contratos.gov.co/consultas/detalleProceso.do?numConstancia=23-22-64533&amp;g-recaptcha-response=03AL8dmw89S1VviMsjCd1esNBpWWvAW81__pjkiFd36y9KmMw0D7cmVtG7st9O8PQwTXwyqQYtreU22FL3TJ3HfhOZZQynNlb60hnLxqGU7lqlybqSazYUGZkpDiNjK9c-tZUSEo_MhkcLX5r0wQK7jUhCzWj2SHGEZZBOC_7Mw5XAeEMZl_TLnxrKlC-q6eTaJ1Xvb-S_6vmHMXWcu_lkRkI1Rat8but4jMrnXR5B8aIJnRbFbttPgacNCZFg3054-qLAyKkpBVqTZl7v4pV6kR1CZCumo1iwK_pUjmnPO-URlXY4MuZWvf7WJcZyRwEXB90khDY_SzOMvehJlJ95SKaLAi_kEaJK55Fqp5I0haEguL1L5ckjKS3nM1123snux9QWVuaTtv_3MkPQ581D4cKXxDiQ5DADN7A2lzs_jcm7RrVqyocNYXU-peXgAUYvTf3yLLc-1e3BVj6iOEMAF09-6H6G2P55Su1EEA4LTLXj84awGp3bOUBT3Snh0OFxsXsRBWDaOJovL_XBGx_uoD5G8qgEU2Q_2Nhq8LPXmto8GkyK19Dvm64QRFroqbW7mGjn2ql0CBt3</t>
  </si>
  <si>
    <t xml:space="preserve">LUZ HELENA </t>
  </si>
  <si>
    <t>O23011601210000001633
 O23011601240000001635</t>
  </si>
  <si>
    <t xml:space="preserve">CONTRATACIÓN DIRECTA </t>
  </si>
  <si>
    <t xml:space="preserve">CONVENIO INTERADMINISTRATIVO </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</si>
  <si>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</si>
  <si>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N/A</t>
  </si>
  <si>
    <t>CL 63 N 59 A 06</t>
  </si>
  <si>
    <t>DANIEL FERNANDO TUSSO CORTES</t>
  </si>
  <si>
    <t xml:space="preserve">LEIDY LORENA SALAZAR AGUIRRE  </t>
  </si>
  <si>
    <t xml:space="preserve">INVERSIÓN </t>
  </si>
  <si>
    <t>01 año 02 meses 28 días</t>
  </si>
  <si>
    <t>1633
1635</t>
  </si>
  <si>
    <t> 83355</t>
  </si>
  <si>
    <t>FDRS-CD-001-2023</t>
  </si>
  <si>
    <t>CPS-001-2023</t>
  </si>
  <si>
    <t>MARTHA LILIANA CARRERO VILLAMIL</t>
  </si>
  <si>
    <t>https://community.secop.gov.co/Public/Tendering/ContractNoticePhases/View?PPI=CO1.PPI.22507590&amp;isFromPublicArea=True&amp;isModal=False</t>
  </si>
  <si>
    <t>CAMILO GRANADOS</t>
  </si>
  <si>
    <t> O23011605570000001696</t>
  </si>
  <si>
    <t>PRESTACIÓN DE SERVICIOS PROFESIONALES Y/O APOYO A LA GESTIÓN</t>
  </si>
  <si>
    <t>PRESTAR LOS SERVICIOS COMO TÉCNICO ADMINISTRATIVO EN LOS TEMAS PRESUPUESTALES DEL ÁREA DE GESTIÓN DE DESARROLLO LOCAL DE LA ALCALDÍA LOCAL DE SUMAPAZ</t>
  </si>
  <si>
    <t xml:space="preserve">MUJER </t>
  </si>
  <si>
    <t xml:space="preserve">APOYO A LA GESTIÓN </t>
  </si>
  <si>
    <t>marthapc08@hotmail.com;</t>
  </si>
  <si>
    <t>CL 82 B 95B 15 AP 202</t>
  </si>
  <si>
    <t>CLAUDIA PATRICIA FORERO GAMBOA</t>
  </si>
  <si>
    <t>ÓSCAR FERNANDO MELO QUIQUE</t>
  </si>
  <si>
    <t> 13/01/2023</t>
  </si>
  <si>
    <t>ADICIÓN Y PRORROGA NÚMERO 1° AL CONTRATO DE PRESTACIÓN DE SERVICIOS No. CPS-001-2023 CELEBRADO ENTRE EL FONDO DE DESARROLLO RURAL DE SUMAPAZ Y MARTHA LILIANA CARRERO VILLAMIL ADICIONAR el Contrato De Prestación De Servicios No. CPS-001-2023 en la suma de DOCE
MILLONES DE PESOS M/Cte ($ 12.000.000), de conformidad con las consideraciones aquí señaladas, para
un total del contrato de CINCUENTA Y SEIS MILLONES DE PESOS M/CTE ($56.000.000). CLÁUSULA
SEGUNDA. - PRORROGAR el plazo de ejecución del Contrato De Prestación De Servicios No. CPS-001-
2023, por el término de TRES (03) MES calendario a partir del dieciséis (16) de diciembre de 2023 y hasta el
quince (15) de marzo de 2024.</t>
  </si>
  <si>
    <t>1. Apoyar técnicamente las actividades que se realizan en la gestión presupuestal del Área de Gestión del
Desarrollo, así como en el manejo y actualización de las bases de datos del proceso presupuestal.
2. Apoyar en la recopilación de información para la proyección de respuestas a la comunidad y a las
entidades sobre los temas relacionados con la información financiera.
3. Apoyar en la recopilación de la información mensual que se debe reportar en el aplicativo SIVICOF.
4. Corroborar que los informes que lleguen para el proceso de pago estén relacionados en la programación
de PAC mensual.
5. Manejar el sistema de correspondencia institucional (ORFEO), así como el correo electrónico y demás
aplicativos que sean del resorte del área.
6. Apoyar a los profesionales del área, en la asistencia a comités, mesas de trabajo, consejos y reuniones
que sean convocados y en la elaboración y proyección de las actas de reunión que le sean designadas.
7. Las demás que demande la administración local que corresponda a la naturaleza del contrato y que sean
necesarias para la consecución del fin del objeto contractual y las demás que se le asignen y que surjan
de la naturaleza del Contrato.</t>
  </si>
  <si>
    <t> Título de técnico profesional en
Administración de Servicios. Experiencia: 39 MESES Y 5 DÍAS</t>
  </si>
  <si>
    <t> 57</t>
  </si>
  <si>
    <t> Gestión Pública Local</t>
  </si>
  <si>
    <t> PROPÓSITO 5. Construir Bogotá Región con gobierno abierto, transparente y ciudadanía consciente.</t>
  </si>
  <si>
    <t>FINALIZADO</t>
  </si>
  <si>
    <t>FDRS-CD-002-2023</t>
  </si>
  <si>
    <t>CPS-002-2023</t>
  </si>
  <si>
    <t>JENNY MARCELA GONZALEZ MARTIN</t>
  </si>
  <si>
    <t>https://community.secop.gov.co/Public/Tendering/ContractNoticePhases/View?PPI=CO1.PPI.22508806&amp;isFromPublicArea=True&amp;isModal=False</t>
  </si>
  <si>
    <t> O23011601200000001590</t>
  </si>
  <si>
    <t> PRESTAR LOS SERVICIOS PROFESIONALES PARA APOYAR LA PLANEACIÓN, LA EJECUCIÓN Y SEGUIMIENTO DE LOS PROYECTOS DE INVERSIÓN EN LOS TEMAS DE RECREACIÓN Y DEPORTE QUE EJECUTE EL FONDO DE DESARROLLO RURAL DE SUMAPAZ</t>
  </si>
  <si>
    <t>PLANEACION</t>
  </si>
  <si>
    <t> 1016062253</t>
  </si>
  <si>
    <t>MARCELAGONZALEZ.1012@GMAIL.COM</t>
  </si>
  <si>
    <t>CRA 98 N 00-41</t>
  </si>
  <si>
    <t>DAVID DÍAZ CANDELA</t>
  </si>
  <si>
    <t> 
13/01/2023</t>
  </si>
  <si>
    <t> 1. Realizar la actualización de los Documentos Técnicos de Soporte (DTS) y solicitar la
actualización de las Fichas EBI, así como elaborar los estudios previos y apoyar la gestión
contractual de los proyectos del Sector de Recreación y deporte que le sean designados,
(Especificaciones técnicas, estudios de mercado, análisis del sector, criterios de
verificación y calificación, condiciones del contrato, respuestas a observaciones,
proyectar adendas, verificar u calificar propuestas técnicas)
2. Realizar el seguimiento a la ejecución de los contratos (Apoyo a la supervisión, revisión
de informes, modificaciones contractuales, programación de PAC), que le sean
designados del Sector de Recreación y deporte.
3. Asistir, a las reuniones, comités y capacitaciones, entre otros, representar a la
Administración en los espacios del sector y hacer parte de los comités que le sean
designados.
4. Realizar la verificación técnica, administrativa y financiera de contratos de vigencias
anteriores que se le asignen y que se encuentren en proceso de terminación para su 5.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</si>
  <si>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 Título de Administradora Pública.Experiencia: 30 MESES Y 19 DÍAS</t>
  </si>
  <si>
    <t xml:space="preserve"> Bogotá, referente en cultura, deporte, recreación y actividad física, con parques para el desarrollo y la salud </t>
  </si>
  <si>
    <t> PROPÓSITO 1. Hacer un nuevo contrato social con igualdad de oportunidades para la inclusión social, productiva y política.</t>
  </si>
  <si>
    <t> 83299</t>
  </si>
  <si>
    <t>FDRS-CD-003-2023</t>
  </si>
  <si>
    <t>CPS-003-2023</t>
  </si>
  <si>
    <t>GINA PAOLA PINILLA MONTIEL</t>
  </si>
  <si>
    <t>https://community.secop.gov.co/Public/Tendering/OpportunityDetail/Index?noticeUID=CO1.NTC.3766830&amp;isFromPublicArea=True&amp;isModal=False</t>
  </si>
  <si>
    <t>CAROLINA GIRON</t>
  </si>
  <si>
    <t> 5</t>
  </si>
  <si>
    <t> PRESTAR SERVICIOS TÉCNICOS DE APOYO ADMINISTRATIVO AL ÁREA DE GESTIÓN DE DESARROLLO LOCAL EN LOS PROCESOS CONTRACTUALES, DE LA ALCALDÍA LOCAL DE SUMAPAZ.</t>
  </si>
  <si>
    <t>CONTRATACION</t>
  </si>
  <si>
    <t xml:space="preserve">paola.pinimon04@gmail.com </t>
  </si>
  <si>
    <t>CL 7 C 32 09</t>
  </si>
  <si>
    <t> 16/01/2023</t>
  </si>
  <si>
    <t> 1. Brindar su apoyo administrativo en la asistencia a comités, mesas de trabajo y reuniones que sean
convocados.
2. Apoyar en la elaboración, proyección y revisión de documentos y respuestas tales memorandos, oficios,
proposiciones y derechos de petición.
3. Brindar su apoyo administrativo en los procesos de planeación, coordinación, ejecución, evaluación y
control sobre los procesos de contratación que se adelantan con recursos de Fondo de Desarrollo Rural
de Sumapaz.
4. Apoyar la actualización de la información de los procesos contractuales, llevando el control sobre el
estado de estos.
5. Apoyar en el seguimiento de las formulaciones de los proyectos de inversiones designados por el
responsable de contratación.
6. Apoyar a los profesionales en la revisión jurídica de los estudios previos tanto de gastos de
funcionamiento como de los proyectos de inversión.
7. Las demás que demande la administración local que corresponda a la naturaleza del contrato y que sean necesarias para la consecución del fin del objeto contractual.</t>
  </si>
  <si>
    <t> Acredita haber cursado
seis (6) semestres en DERECHO. Sin Experiencia</t>
  </si>
  <si>
    <t>FDRS-CD-004-2023</t>
  </si>
  <si>
    <t>CPS-004-2023</t>
  </si>
  <si>
    <t>JHOJAN ANDRÉS CASTAÑEDA SANCHEZ</t>
  </si>
  <si>
    <t>https://community.secop.gov.co/Public/Tendering/OpportunityDetail/Index?noticeUID=CO1.NTC.3777282&amp;isFromPublicArea=True&amp;isModal=False</t>
  </si>
  <si>
    <t>ARACELYS</t>
  </si>
  <si>
    <t>HOMBRE</t>
  </si>
  <si>
    <t>CL 81 A N 106-38</t>
  </si>
  <si>
    <t> 17/01/2023</t>
  </si>
  <si>
    <t> 1. Servir de enlace entre la Secretaria de Planeación Distrital y la Alcaldía Local de Sumapaz para la 
implementación y cargue de Información del aplicativo que funciona como herramienta para el manejo del 
Banco de Programas y Proyectos Locales (Aplicativo SEGPLAN) o el que defina Planeación Distrital. 
2. Servir de enlace entre el Nivel Central y la Alcaldía Local de Sumapaz en la recopilación, consolidación y entrega 
mensual de la matriz; Tablero de Control, del Informe de Presupuesto Orientado a Resultados - POR y el 
Presupuestos, Metas y Resultados – PMR.
3. Llevar a cabo las actividades relacionadas con la implementación y cargue del software SIPSE, incluido el 
análisis de los informes sobre la inscripción, formulación, viabilidad, registre ejecución, seguimiento y control de 
proyectos de dicho aplicativo. 
4. Asistir, a las reuniones, comités y capacitaciones, entre otros, representar a la Administración en los espacios del 
sector y hacer parte de los comités que le sean designado. 
5. Brindar apoyo en la elaboración de informes y dar respuesta de forma y de fondo cuando se requiera a las 
diferentes solicitudes, derechos de petición y demás requerimientos, realizados por los diferentes órganos de 
control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</si>
  <si>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 Título universitario de Ingeniería Industrial. TOTAL EXPERIENCIA: 9 años, 11 meses, 5 
días</t>
  </si>
  <si>
    <t>FDRS-CD-005-2023</t>
  </si>
  <si>
    <t>CPS-005-2023</t>
  </si>
  <si>
    <t>DORIS CRISTINA GARCIA ADARVE</t>
  </si>
  <si>
    <t>https://community.secop.gov.co/Public/Tendering/OpportunityDetail/Index?noticeUID=CO1.NTC.3786524&amp;isFromPublicArea=True&amp;isModal=False</t>
  </si>
  <si>
    <t> PRESTAR LOS SERVICIOS ADMINISTRATIVOS AL ÁREA DE GESTIÓN DE DESARROLLO LOCAL, PARA EL APOYO DE LA GESTIÓN ADMINISTRATIVA Y FINANCIERA DE LOS RECURSOS DEL FDRS 1696.</t>
  </si>
  <si>
    <t>doga1313@hotmail.com</t>
  </si>
  <si>
    <t>CRA 72 23-24 INT 17 APT 101</t>
  </si>
  <si>
    <t> 18/01/2023</t>
  </si>
  <si>
    <t>ADICIÓN Y PRÓRROGA NÚMERO 1 AL CONTRATO DE PRESTACIÓN DE SERVICIOS No. CPS-005-2023 CELEBRADO ENTRE EL FONDO DE DESARROLLO RURAL DE SUMAPAZ Y DORIS CRISTINA GARCIA ADARVE. ADICIONAR AL CONTRATO DE
PRESTACIÓN DE SERVICIOS No. CPS-005-2023en la suma de CINCO MILLONES CUATROCIENTOS MIL PESOS
M/CTE ($5.400.000), de conformidad con las consideraciones aquí señaladas, para un valor total del contrato de TREINTA Y
CINCO MILLONES CIEN MIL PESOS ($35.100.000,00) M/CTE. CLÁUSULA SEGUNDA.- PRORROGAR el plazo
de ejecución del CONTRATO DE PRESTACIÓN DE SERVICIOS No. CPS-005-2023, por el término de dos (02) meses,
desde el 20 de diciembre de 2023 hasta el cinco (19) de febrero de 2024</t>
  </si>
  <si>
    <t> 1. Brindar su apoyo administrativo en la realización de comités, mesas de trabajo, consejos y 
reuniones que sean convocados y, en la elaboración y proyección de documentos y respuestas 
tales como actas de reunión, memorandos, oficios, proposiciones y derechos de petición.
2. Apoyar en el desarrollo de los procesos y procedimientos de gestión administrativa, financiera 
y presupuestal del AGDL, conforme a los lineamientos distritales definidos y el marco de la 
normatividad vigente.
3. Prestar su apoyo administrativo en la revisión de cuentas de cobro y en la consolidación del 
cuadro de reporte mensual de los pagos y saldos de los contratos suscritos por el Fondo de 
Desarrollo Rural.
4. Apoyar a los profesionales en el manejo y control de los diferentes aplicativos institucionales 
utilizados como correo, Orfeo, entre otros, así́como en la gestión documental que se requiera.
5. Asistir, a las reuniones, comités y capacitaciones, entre otros que le sea convocado y, 
representar a la Administración en los espacios y en los comités que le sean designados.
6. Las demás que demande la administración local que corresponda a la naturaleza del contrato 
y que sean necesarias para la consecución del fin del objeto contractual.</t>
  </si>
  <si>
    <t> Título de Bachiller Académico con más de treinta y cinco (35) meses de experiencia laboral certificada</t>
  </si>
  <si>
    <t> 83273</t>
  </si>
  <si>
    <t>FDRS-CD-006-2023</t>
  </si>
  <si>
    <t>CPS-006-2023</t>
  </si>
  <si>
    <t xml:space="preserve">WILLIAM ANDRES HERRERA PABON  </t>
  </si>
  <si>
    <t>https://community.secop.gov.co/Public/Tendering/OpportunityDetail/Index?noticeUID=CO1.NTC.3794358&amp;isFromPublicArea=True&amp;isModal=False</t>
  </si>
  <si>
    <t> O23011602380000001669</t>
  </si>
  <si>
    <t> PRESTAR LOS SERVICIOS PROFESIONALES PARA GESTIONAR LOS PROYECTOS AMBIENTALES LOCALES ENFOCADOS A LA GENERACIÓN DE ENERGÍA ELÉCTRICA RENOVABLE Y ATENDER LA GESTIÓN AMBIENTAL EXTERNA EN LA LOCALIDAD</t>
  </si>
  <si>
    <t>AGROAMBIENTAL</t>
  </si>
  <si>
    <t> 1026277892</t>
  </si>
  <si>
    <t>william02herrera@hotmail.com</t>
  </si>
  <si>
    <t>DG 91 A BIS SUR 14 M 55 CASA 4</t>
  </si>
  <si>
    <t>KAREN VIVIANA GONZALES ARIZA</t>
  </si>
  <si>
    <t>DAVID ANDRÉS ÁNGEL ESCOBAR</t>
  </si>
  <si>
    <t> 19/01/2023</t>
  </si>
  <si>
    <t>ADICIÓN Y PRORROGA NÚMERO 1° AL CONTRATO DE PRESTACIÓN DE SERVICIOS
No. CPS-006-2023 CELEBRADO ENTRE EL FONDO DE DESARROLLO RURAL DE
SUMAPAZ Y WILLIAM ANDRÉS HERRERA PABÓN ADICIONAR el Contrato De Prestación De Servicios No.
CPS-006-2023 en la suma de SEIS MILLONES DE PESOS M/Cte ($ 6.000.000), de conformidad con las
consideraciones aquí señaladas, para un total del contrato de SETENTA Y DOS MILLONES DE PESOS
M/CTE ($72.000.000). CLÁUSULA SEGUNDA. - PRORROGAR el plazo de ejecución del Contrato De
Prestación De Servicios No. CPS-006-2023, por el término de UN (01) MES calendario a partir del veintitrés
(23) de diciembre de 2023 y hasta el veintidós (22) de enero de 2024</t>
  </si>
  <si>
    <t xml:space="preserve"> 1. Realizar las etapas de formulación y elaboración de estudios previos de 
los proyectos de inversión en el tema de Gestión Ambiental que le sea designado: Actualizar los 
Documentos Técnicos de Soporte y las Fichas EBI, definir Especificaciones técnicas, realizar 
estudios de mercado, elaborar análisis del sector, definir criterios de verificación y calificación y 
condiciones del contrato, entre otros.
2. Realizar seguimiento, actualización y reportes de la implementación del Plan Ambiental Local 
PAL, en cumplimiento a las obligaciones y competencias definidas en la normatividad ambiental.
3. Apoyar el proceso de convocatoria de las sesiones de la Comisión Ambiental Local, y dinamizar 
el desarrollo de esta, efectuando el seguimiento y articulación interinstitucional requerida para el 
fortalecimiento de la gestión ambiental local.
4. Realizar el seguimiento a la ejecución de los contratos (Apoyo a la supervisión, revisión de informes, modificaciones contractuales, programación de PAC), que le sean designados del Sector Ambiental, de conformidad con el Manual de Supervisión e Interventoría de la Secretaria 
Distrital de Gobierno.
5. Ejecutar acompañamiento técnico oportuno a los requerimientos, solicitudes, y reportes de 
información de gestión ambiental externa solicitados por entidades distritales, nacionales, entes 
de control y comunidad en general allegados de manera directa o por el aplicativo de Gestión 
Documental de la entidad.
6. Asistir a las reuniones concertadas, citadas y/o designadas para la atención de temas relacionados 
con la gestión ambiental externa y el desarrollo sostenible con entidades locales, distritales, 
nacionales, organizaciones ambientales y/o sociales.
7. Atender las emergencias ambientales locales que se presenten e Implementar acciones 
ambientales con la comunidad rural de acuerdo con las temáticas concertadas semestralmente o 
demandadas por el área de gestión ambiental local.
8. Las demás que demande la administración local que corresponda a la naturaleza del contrato y 
que sean necesarias para la consecución del fin del objeto contractual
</t>
  </si>
  <si>
    <t> INGENIERIA AMBIENTAL. TOTALEXPERIENCIA: 34 MESES Y 10 DÍAS</t>
  </si>
  <si>
    <t>  Ecoeficiencia, reciclaje, manejo de residuos e inclusión de la población recicladora</t>
  </si>
  <si>
    <t> PROPÓSITO 2. Cambiar nuestros hábitos de vida para reverdecer a Bogotá y adaptarnos y mitigar la crisis climática</t>
  </si>
  <si>
    <t> 83209</t>
  </si>
  <si>
    <t>FDRS-CD-007-2023</t>
  </si>
  <si>
    <t>CPS-007-2023</t>
  </si>
  <si>
    <t>OMAR OCTAVIO CASTAÑO PAEZ</t>
  </si>
  <si>
    <t>https://community.secop.gov.co/Public/Tendering/OpportunityDetail/Index?noticeUID=CO1.NTC.3789083&amp;isFromPublicArea=True&amp;isModal=False</t>
  </si>
  <si>
    <t xml:space="preserve">PRESTAR LOS SERVICIOS TÉCNICOS PARA LA EJECUCIÓN DE LOS PROCESOS LOGÍSTICOS, OPERATIVOS Y/O ADMINISTRATIVOS DE LA ALCALDÍA LOCAL DE SUMAPAZ </t>
  </si>
  <si>
    <t>ADMINISTRATIVA</t>
  </si>
  <si>
    <t> 80172113</t>
  </si>
  <si>
    <t>omartec4art@gmail.com</t>
  </si>
  <si>
    <t>CRA 112 D N 77 C 22</t>
  </si>
  <si>
    <t> ADICIÓN Y PRÓRROGA NÚMERO 1 AL CONTRATO DE PRESTACIÓN DE SERVICIOS
No. CPS-007-2023 CELEBRADO ENTRE EL FONDO DE DESARROLLO RURAL DE
SUMAPAZ Y OMAR OCTAVIO CASTAÑO PAEZ. ADICIONAR AL
CONTRATO DE PRESTACIÓN DE SERVICIOS No. CPS-007-2023 en la suma de trece millones quinientos mil pesos
M/CTE ($13.500.000), de conformidad con las consideraciones aquí señaladas, para un valor total del contrato de sesenta y tres
millones pesos ($63.000.000,00) M/CTE. CLÁUSULA SEGUNDA.- PRORROGAR el plazo de ejecución del
CONTRATO DE PRESTACIÓN DE SERVICIOS No. CPS-007-2023, por el término de tres (03) meses, hasta el treinta y
uno (31) de marzo de 2024</t>
  </si>
  <si>
    <t> 1. Apoyar técnicamente en las actividades que se requieran y que estén relacionadas con la gestión 
ambiental y los servicios públicos que se utilizan en las sedes de la alcaldía local. 
2. Brindar apoyo técnico en los procesos administrativos que se desarrollan al interior de la Alcaldía Local, 
reportando las fallas que se presenten y las posibilidades de mejora. 
3. Apoyar la programación de actividades correspondientes a la organización y ejecución de los contratos 
de Transporte y de los vehículos de propiedad del Fondo de Desarrollo Local de Sumapaz, para el adecuado 
desplazamiento hacia y desde el territorio y la Bogotá Urbana de las personas vinculadas tanto de planta 
como de prestación de servicios. 
4. Apoyar en el seguimiento de la adecuada prestación de los servicios públicos y en el control de consumo 
y pago de los mismos.
5. Apoyar en las reuniones y/o capacitaciones que se programen para el desarrollo de los procesos 
administrativos, asistir a las que sea convocado y hacer parte de los comités que le sean designados. 
6. Las demás que demande la administración local que corresponda a la naturaleza del contrato y que sean 
necesarias para la consecución del fin del objeto contractual.</t>
  </si>
  <si>
    <t>Título de Tecnólogo en Gestión Ambiental y 
servicios públicos. TOTAL EXPERIENCIA: 8 años, 3 meses, 20
días_x000D_</t>
  </si>
  <si>
    <t>JOSE DAVID DONOSO TOVAR</t>
  </si>
  <si>
    <t>DANIEL V</t>
  </si>
  <si>
    <t>TERMINACION BILATERAL</t>
  </si>
  <si>
    <t> 83605</t>
  </si>
  <si>
    <t>FDRS-CD-009-2023</t>
  </si>
  <si>
    <t>CPS-009-2023</t>
  </si>
  <si>
    <t>MILENY HILARIÓN RIOS</t>
  </si>
  <si>
    <t>https://community.secop.gov.co/Public/Tendering/OpportunityDetail/Index?noticeUID=CO1.NTC.3795306&amp;isFromPublicArea=True&amp;isModal=False</t>
  </si>
  <si>
    <t> O23011601010000001583</t>
  </si>
  <si>
    <t>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SUMAPAZ-1583</t>
  </si>
  <si>
    <t> 52372021</t>
  </si>
  <si>
    <t>mhilarionrios@gmail.com</t>
  </si>
  <si>
    <t>CRA 9 BIS N 69 D 15 SUR</t>
  </si>
  <si>
    <t> 
19/01/2023</t>
  </si>
  <si>
    <t>mediante oficio del seis (06) de junio del 2023, solicitó a EL FONDO la terminación anticipada del CONTRATO DE PRESTACIÓN DE SERVICIOS No. CPS-009-2023, argumentando: “motivos personales”. Lo anterior para realizar dicha terminación a partir del día siete (07) de junio de 2023. Solicitud que fue avalada por el Alcalde Local de Sumapaz. QUINTA: Que EL FONDO aceptó la solicitud y procede a realizar la TERMINACIÓN BILATERAL del CONTRATO DE PRESTACIÓN DE SERVICIOS No. CPS-009-2023, con fundamento en la cláusula décima primera literal a del clausulado complementario del contrato de prestación de servicios CPS-009-2023. SEXTA: Que por lo anterior las partes de común acuerdo, deciden dar por terminada la ejecución del CONTRATO DE PRESTACIÓN DE SERVICIOS No. CPS-009-2023, dejando como fecha de terminación el día siete (07) de junio de 2023. SÉPTIMA: Las partes se obligan a liquidar el CONTRATO DE PRESTACIÓN DE SERVICIOS No. CPS009-2023, suscribiendo la correspondiente acta en la cual se dejará constancia de los pagos realizados; una vez suscrita el acta, el profesional responsable de Presupuesto deberá anular los saldos correspondientes al certificado de disponibilidad presupuestal CDP No. 11 de 2023 y el registro presupuestal CRP No. 311 del 23 de enero de 2023. Se deja expresa constancia que el presente acuerdo no dará lugar a reclamación alguna.</t>
  </si>
  <si>
    <t> 1.Implementar los procesos y procedimientos oficiales para la operación y prestación del 
servicio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las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Subdireccion Local. 12.Las demás inherentes a sus obligaciones 
contractuales y que se requieran para el cabal cumplimiento del contrato._x000D_</t>
  </si>
  <si>
    <t> Título de Psicóloga, expedido por la Corporación 
Universitaria Minuto de Dios “UNIMINUTO”, TOTAL EXPERIENCIA PROFESIONAL 
CERTIFICADA: TRES (3) AÑOS Y ONCE 
(11) DÍAS.</t>
  </si>
  <si>
    <t> Subsidios y transferencias para la equidad</t>
  </si>
  <si>
    <t> 83557</t>
  </si>
  <si>
    <t>FDRS-CD-010-2023</t>
  </si>
  <si>
    <t>CPS-010-2023</t>
  </si>
  <si>
    <t>https://community.secop.gov.co/Public/Tendering/OpportunityDetail/Index?noticeUID=CO1.NTC.3805160&amp;isFromPublicArea=True&amp;isModal=False</t>
  </si>
  <si>
    <t>YAMILE</t>
  </si>
  <si>
    <t>PRESTAR LOS SERVICIOS PROFESIONALES PARA APOYAR EL PROCESO DE PLANEACIÓN Y SEGUIMIENTO DE LOS PROGRAMAS Y PROYECTOS DE INVERSIÓN DE TRANSFORMACIÓN PRODUCTIVA DEL FONDO DE DESARROLLO RURAL DE SUMAPAZ.</t>
  </si>
  <si>
    <t xml:space="preserve"> 1016101268 </t>
  </si>
  <si>
    <t>brmorenog@unal.edu.co</t>
  </si>
  <si>
    <t>CL 18 N 98 24</t>
  </si>
  <si>
    <t> 20/01/2023</t>
  </si>
  <si>
    <t> ACTA DE TERMINACIÓN BILATERAL DEL CONTRATO DE PRESTACIÓN DE
SERVICIOS NÚMERO CPS-010-2023 CELEBRADO ENTRE EL FONDO DE
DESARROLLO RURAL DE SUMAPAZ Y BRAND SEBASTIAN MORENO GARCIA TERCERA:
Que el plazo inicial de ejecución del contrato se pactó en ONCE(11) MESES, contados a partir de la suscripción
del acta de inicio del contrato, previo cumplimiento de los requisitos deperfeccionamiento y ejecución, lo cual
se surtió el día primero (01) de febrero de 2023, con fecha de terminación mediante oficio del trece (13) de junio del 2023, solicitó a EL FONDO
la terminación anticipada del CONTRATO DE PRESTACIÓN DE SERVICIOS No. CPS-010-2023</t>
  </si>
  <si>
    <t> 1. Apoyar técnicamente las gestiones de los profesionales que realizan la formulación y 
seguimiento de planes, programas y proyectos que componen el Plan de Desarrollo Local, así como en la 
elaboración y revisión de documentos, informes y demás acciones requeridas para la adecuada gestión. 2. Realizar el 
seguimiento a los procesos de formulación y liquidación de los diferentes proyectos de inversión de transformación 
productiva de la Alcaldía Local de Sumapaz que le sean designados. 3. Realizar el seguimiento contractual a la 
ejecución de los diferentes proyectos de inversión de transformación productiva de la Alcaldía Local de Sumapaz 
que le sean designados. 4. Asistir en representación del Fondo de Desarrollo Rural a las reuniones, encuentros, 
capacitaciones, comités y demás a los cuales sea designado o invitado. 5.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</si>
  <si>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 Título universitario de Administrador 
Público. TOTAL EXPERIENCIA: 2 AÑOS, 4 MESES, 24 
DIAS</t>
  </si>
  <si>
    <t>Sistema Distrital del Cuidado</t>
  </si>
  <si>
    <t>PROPÓSITO 1. Hacer un nuevo contrato social con igualdad de oportunidades para la inclusión social, productiva y política.</t>
  </si>
  <si>
    <t xml:space="preserve"> 83563 </t>
  </si>
  <si>
    <t>FDRS-CD-011-2023</t>
  </si>
  <si>
    <t>CPS-011-2023</t>
  </si>
  <si>
    <t>ANIBAL ANDRES ARAGONES ARROYAVE</t>
  </si>
  <si>
    <t>https://community.secop.gov.co/Public/Tendering/OpportunityDetail/Index?noticeUID=CO1.NTC.3821716&amp;isFromPublicArea=True&amp;isModal=False</t>
  </si>
  <si>
    <t>LINA CABRA</t>
  </si>
  <si>
    <t>PRESTAR LOS SERVICIOS PROFESIONALES PARA APOYAR JURÍDICAMENTE LAS RESPUESTAS A LAS SOLICITUDES RADICADAS POR ENTES DE CONTROL, CONCEJO DE BOGOTÁ Y TEMAS RELACIONADOS CON PLANES DE MEJORAMIENTO</t>
  </si>
  <si>
    <t> 1014185465</t>
  </si>
  <si>
    <t>protegiendosuderecho@hotmail.com</t>
  </si>
  <si>
    <t>CRA 69 J N 72 78 APTO 102</t>
  </si>
  <si>
    <t> 23/01/2023</t>
  </si>
  <si>
    <t>  1. Apoyar en la proyección y elaboración de documentos e informes solicitados por los entes
de control, entidades públicas y/o privadas, de conformidad con la normatividad existente para la materia y dentro
de los plazos y términos establecidos por la misma. 2. Apoyar el seguimiento y control de los requerimientos
realizados por los entes control verificando que se cumplan los tramites, en los tiempos establecido por ley. 3.
Apoyar la elaboración y verificación de todas las respuestas realizadas a los entes de control, validando la
información, anexos y fuentes de información. 4. Brindar asesoría a las visitas administrativas de los Entes de
Control, realizando las coordinaciones que sean necesarias para suministras las respuestas en el marco del objeto
para las cuales fueron convocadas. 5. Emitir los conceptos y respuestas sobre las solicitudes y peticiones que le sean
asignados y/o requeridos. 6. Presentar informe mensual de las actividades realizadas en cumplimiento de las
obligaciones pactadas. 7. Las demás que demande la administración local que corresponda a la naturaleza del
contrato y que sean necesarias para la consecución del fin del objeto contractual.</t>
  </si>
  <si>
    <t>Título de técnico Profesional en Derecho.Total Experiencia: 34 meses y 19 días</t>
  </si>
  <si>
    <t> 83266</t>
  </si>
  <si>
    <t>FDRS-CD-012-2023</t>
  </si>
  <si>
    <t>CPS-012-2023</t>
  </si>
  <si>
    <t>INDIRA FARIDE ELJACH BELTRAN</t>
  </si>
  <si>
    <t>https://community.secop.gov.co/Public/Tendering/OpportunityDetail/Index?noticeUID=CO1.NTC.3812881&amp;isFromPublicArea=True&amp;isModal=False</t>
  </si>
  <si>
    <t>PRESTAR LOS SERVICIOS PROFESIONALES AL ÁREA DE GESTIÓN DE DESARROLLO LOCAL, EN TEMAS RELACIONADOS CON EMPLEABILIDAD Y ATENCIÓN A LA POBLACIÓN VULNERABLE, DE LA ALCALDÍA LOCAL DE SUMAPAZ</t>
  </si>
  <si>
    <t>ADICIÓN Y PRÓRROGA NÚMERO 1 AL CONTRATO DE PRESTACIÓN DE SERVICIOS No. CPS-012-2023 CELEBRADO ENTRE EL FONDO DE DESARROLLO RURAL DE SUMAPAZ Y INDIRA FARIDE ELJACH BELTRÁN. ADICIONAR AL
CONTRATO DE PRESTACIÓN DE SERVICIOS No. CPS-012-2023 en la suma de DOCE MILLONES DE PESOS
M/CTE ($12.000.000), de conformidad con las consideraciones aquí señaladas, para un valor total del contrato de
SETENTA Y OCHO MILLONES OCHOCIENTOS MIL PESOS M/CTE ($78.000.000). CLÁUSULA SEGUNDA.
- PRORROGAR el plazo de ejecución del CONTRATO DE PRESTACIÓN DE SERVICIOS No. CPS-012-2023,
por el término de DOS (02) meses, hasta el VEINTISÉIS (26) de febrero de 2024</t>
  </si>
  <si>
    <t xml:space="preserve"> 1. Apoyar las etapas de formulación y elaboración de estudios previos de los proyectos de inversión en materia de empleabilidad y atención a la población vulnerable: Realización de estudios de mercado, análisis del sector, criterios de verificación y calificación y condiciones del contrato, entre otros.
2. Brindar apoyo administrativo para la ejecución de las actividades programadas en los contratos que se suscriban, relacionados con empleabilidad y atención a la población vulnerable.
3. Realizar seguimiento tanto físico como presupuestal a la ejecución de los contratos que se suscriban para la empleabilidad local, en el territorio.
4. Mantener actualizadas las bases de datos que se generen para la inscripción, selección y/o contratación de la comunidad que participe en procesos de empleabilidad y programas de atención a la población vulnerable.
5. Generar reportes, informes, comunicaciones y demás, encaminadas a mostrar avances y resultados de empleabilidad y programas de atención a la población vulnerable.
6. Brindar apoyo en la respuesta a las diferentes solicitudes, derechos de petición y demás requerimientos realizados por los órganos de control, comunidad en general y a los contratistas vinculados a los programas de empleabilidad y atención a la población vulnerable.
7. Las demás que le sean asignadas o delegadas y que correspondan a la naturaleza del objeto.
</t>
  </si>
  <si>
    <t> Título universitario de Ingeniero Industrial. TOTAL EXPERIENCIA: 13 años, 7 meses, 5 días</t>
  </si>
  <si>
    <t>FDRS-CD-013-2023</t>
  </si>
  <si>
    <t>CPS-013-2023</t>
  </si>
  <si>
    <t>OMAR ISRAEL CASTELLANOS MORALES</t>
  </si>
  <si>
    <t>https://community.secop.gov.co/Public/Tendering/OpportunityDetail/Index?noticeUID=CO1.NTC.3811577&amp;isFromPublicArea=True&amp;isModal=False</t>
  </si>
  <si>
    <t>PRESTAR SUS SERVICIOS COMO DOCENTE DEPORTIVO TÉCNICO PARA LA FORMACIÓN INTEGRAL Y DEPORTIVA DE LAS NIÑAS, NIÑOS Y ADOLESCENTES Y APOYAR LOS TEMAS DE RECREACIÓN Y DEPORTE QUE EJECUTE EL FONDO DE DESARROLLO DE SUMAPAZ</t>
  </si>
  <si>
    <t xml:space="preserve"> 1022997317 </t>
  </si>
  <si>
    <t>omaricm.24@gmail.com</t>
  </si>
  <si>
    <t>CRA 3 ESTE 18 A 15</t>
  </si>
  <si>
    <t>JENNY MARCELA  GONZALEZ</t>
  </si>
  <si>
    <t xml:space="preserve"> 23/01/2023 </t>
  </si>
  <si>
    <t> 1. Elaborar un diagnóstico sobre los antecedentes, condiciones médicas, habilidades y 
formación Deportiva de los niños, niñas y jóvenes deportistas de la localidad de Sumapaz, así como realizar la 
planeación quincenal de las actividades a desarrollar, sistematizar la información. 2. Elaborar y ejecutar el Plan de 
Trabajo para la ejecución de las metas de Capacitar 600 Personas en Los Campos deportivos y Vincular 500 
personas en actividades recreo-deportivas comunitarias de acuerdo con las diferentes iniciativas comunitarias, así 
como realizar la reactivación de los comités deportivos veredales. 3. Diseñar e implementar herramientas para la 
formación y capacitación (formatos de asistencia, guías, test deportivos, entre otros) en temas deportivos, dirigido a 
los niños, niñas y jóvenes de la localidad de Sumapaz. 4. Desarrollar las sesiones de clase con los niños, niñas y 
jóvenes de conformidad con las habilidades y necesidades establecidas en el diagnóstico, respetando los parámetros, 
horarios, intensidad, lugares y demás requerimientos realizados por el FDRS, entregando las listas de asistencia de 
los participantes, evaluación de conocimientos y habilidades adquiridas entre otras. 5. Hacer el seguimiento y 
evaluación de los estudiantes inscritos en las escuelas informando el estado de avance de los participantes, número 
total de inscritos, deserciones, cupos disponibles y cualquier situación que se presente dentro del desarrollo de las 
actividades. 6. Asistir, a las reuniones, comités y capacitaciones, entre otros, representar a la Administración en los 
espacios del sector y hacer parte de los comités que le sean designados. 7. Las demás que demande la administración 
local que corresponda a la naturaleza del contrato y que sean necesarias para la consecución del fin del objeto 
contractual._x000D_</t>
  </si>
  <si>
    <t xml:space="preserve"> Título universitario de Licenciado en 
educación básica con énfasis en educación física, 
Recreación y Deportes. TOTAL EXPERIENCIA: UN (1) Año, Ocho (8) 
Meses y dos (2) días. </t>
  </si>
  <si>
    <t xml:space="preserve">Bogotá, referente en cultura, deporte, recreación y actividad física, con parques para el desarrollo y la salud </t>
  </si>
  <si>
    <t> 83793</t>
  </si>
  <si>
    <t>FDRS-CD-014-2023</t>
  </si>
  <si>
    <t>CPS-014-2023</t>
  </si>
  <si>
    <t>LEONARDO MARTINEZ VARELA CEDIDO A JEISSON AUGUSTO CASTELLANOS SANABRIA CEDIDO A Y LUIS ALFREDO
MORALES TORRES</t>
  </si>
  <si>
    <t>https://community.secop.gov.co/Public/Tendering/OpportunityDetail/Index?noticeUID=CO1.NTC.3811427&amp;isFromPublicArea=True&amp;isModal=False</t>
  </si>
  <si>
    <t> 1069230460   /   1022972848</t>
  </si>
  <si>
    <t>leonardo-345@hotmail.com</t>
  </si>
  <si>
    <t>CRA 1 N 3 32</t>
  </si>
  <si>
    <t>SE ENVIO DESIGNACION DE LA CESION EL 27/07/2023 se envio designacion con el nuevo contratista 29/8/2023</t>
  </si>
  <si>
    <t>CESIÓN Y CLAUSULADO DEL CONTRATO DE PRESTACIÓN DE SERVICIOS
NÚMERO CPS-014-2023 CELEBRADO ENTRE EL FONDO DE DESARROLLO
RURAL DE SUMAPAZ, LEONARDO MARTINEZ VARELA Y JEISSON AUGUSTO
CASTELLANOS SANABRIA    CPS-014-2023 y en su clausulado, las cuales declara conocer y acepta en su integridad. TERCERA: EL
CESIONARIO iniciará la ejecución del CONTRATO DE PRESTACIÓN DE SERVICIOS No CPS-014-2023,
a partir del veintiséis (26) de julio de 2023 hasta el dos (02) de enero de 2024  iniciará la ejecución del CONTRATO DE PRESTACIÓN DE SERVICIOS No CPS-014-2023,
a partir del veintiséis (26) de julio de 2023 hasta el dos (02) de enero de 2024. CUARTA: A EL CESIONARIO se
le cancelará la suma de VEINTICUATRO MILLONES SETENTA Y TRES MIL TRESCIENTOS
TREINTA Y CUATRO PESOS M/CTE. ($24.073.334,00) deducibles del primer contratista pagados conforme
los pagos establecidos en la forma prevista en el CONTRATO ELECTRÓNICO DE PRESTACIÓN DE
SERVICIOS No. CPS-014-2023</t>
  </si>
  <si>
    <t> 1. Elaborar un diagnóstico sobre los antecedentes, condiciones médicas, habilidades y 
formación Deportiva de los niños, niñas y jóvenes deportistas de la localidad de Sumapaz, así como realizar la 
planeación quincenal de las actividades a desarrollar, sistematizar la información. 2. Elaborar y ejecutar el Plan de 
Trabajo para la ejecución de las metas de Capacitar 600 Personas en Los Campos deportivos y Vincular 500 
personas en actividades recreo-deportivas comunitarias de acuerdo con las diferentes iniciativas comunitarias, así 
como realizar la reactivación de los comités deportivos veredales. 3. Diseñar e implementar herramientas para la 
formación y capacitación (formatos de asistencia, guías, test deportivos, entre otros) en temas deportivos, dirigido a 
los niños, niñas y jóvenes de la localidad de Sumapaz. 4. Desarrollar las sesiones de clase con los niños, niñas y 
jóvenes de conformidad con las habilidades y necesidades establecidas en el diagnóstico, respetando los parámetros, 
horarios, intensidad, lugares y demás requerimientos realizados por el FDRS, entregando las listas de asistencia de 
los participantes, evaluación de conocimientos y habilidades adquiridas entre otras. 5. Hacer el seguimiento y 
evaluación de los estudiantes inscritos en las escuelas informando el estado de avance de los participantes, número 
total de inscritos, deserciones, cupos disponibles y cualquier situación que se presente dentro del desarrollo de las 
actividades. 6. Asistir, a las reuniones, comités y capacitaciones, entre otros, representar a la Administración en los 
espacios del sector y hacer parte de los comités que le sean designados. 7. Las demás que demande la administración 
local que corresponda a la naturaleza del contrato y que sean necesarias para la consecución del fin del objeto 
contractual.</t>
  </si>
  <si>
    <t xml:space="preserve"> Título universitario de Licenciado en 
educación básica con énfasis en educación física, 
Recreación y Deportes. TOTAL EXPERIENCIA: Dos (2) Años, Cinco 
(5) Meses y CINCO (5) días. </t>
  </si>
  <si>
    <t> 84208</t>
  </si>
  <si>
    <t>FDRS-CD-015-2023</t>
  </si>
  <si>
    <t>CPS-015-2023</t>
  </si>
  <si>
    <t>MARIA CAMILA RAMIREZ QUIÑONEZ</t>
  </si>
  <si>
    <t>https://community.secop.gov.co/Public/Tendering/OpportunityDetail/Index?noticeUID=CO1.NTC.3820168&amp;isFromPublicArea=True&amp;isModal=False</t>
  </si>
  <si>
    <t>O23011603390000001672</t>
  </si>
  <si>
    <t>PRESTAR LOS SERVICIOS PROFESIONALES PARA BRINDAR APOYO PSICOSOCIAL Y EMOCIONAL A LAS VÍCTIMAS DEL CONFLICTO ARMADO DE LA LOCALIDAD DE SUMAPAZ EN EL MARCO DEL SIVJRNR</t>
  </si>
  <si>
    <t> 1073170778</t>
  </si>
  <si>
    <t>mramirezq1996@gmail.com</t>
  </si>
  <si>
    <t>CL 3 N 2 51</t>
  </si>
  <si>
    <t> ADICIÓN Y PRÓRROGA NÚMERO 1 AL CONTRATO DE PRESTACIÓN DE SERVICIOS
No. CPS-015-2023 CELEBRADO ENTRE EL FONDO DE DESARROLLO RURAL DE
SUMAPAZ Y MARÍA CAMILA RAMÍREZ QUIÑONEZ. ADICIONAR AL CONTRATO DE PRESTACIÓN DE SERVICIOS No. CPS-015-2023
en la suma de once millones cuatrocientos mil pesos M/CTE ($11.400.000), de conformidad con las consideraciones aquí
señaladas, para un valor total del contrato de setenta y cuatro millones cien mil pesos ($74.100.000,00) M/CTE. CLÁUSULA
SEGUNDA.- PRORROGAR el plazo de ejecución del CONTRATO DE PRESTACIÓN DE SERVICIOS No. CPS-015-
2023, por el término de dos (02) meses, hasta el veintiséis (26) de febrero de 2024</t>
  </si>
  <si>
    <t> 1. Brindar apoyo psicosocial y emocional a las víctimas del conflicto armado de la localidad de Sumapaz en el marco 
del SIVJRNR.
2. Apoyar el acceso a la oferta distrital para la garantía de derechos, en consideración de la condición de riesgo y 
vulnerabilidad psicosocial de las víctimas del conflicto armado de la localidad de Sumapaz.
3. Elaborar un documento de informe de las acciones de acompañamiento psicosocial impulsadas y las visitas de 
campo realizadas, donde se evidencien los conceptos que le sean solicitados por parte de la administración local 
relacionados con las víctimas y con el SIVLRNR.
4. Acompañar a las víctimas y/o sus organizaciones en las jornadas de reparación integral y en los actos simbólicos 
de dignificación en sus lugares de encuentro dentro del proceso de defensa de los derechos humanos y 
reconocimiento de las víctimas como sujetos sociales.
5. Apoyar a las víctimas en todas las acciones de reconocimiento de responsabilidad y solicitudes de perdón público 
como propósito de enaltecer la memoria de las víctimas, de conocer públicamente la responsabilidad en la comisión 
de violaciones a los derechos humanos e infracciones al Derecho Internacional Humanitario por parte de los 
victimarios.
6. Las demás que demande la administración local que corresponda a la naturaleza del contrato y que sean necesarias 
para la consecución del fin del objeto contractual._x000D_</t>
  </si>
  <si>
    <t> Título universitario de Psicología, especialista en Desarrollo Integral 
de la Infancia y la Adolescencia. TOTAL EXPERIENCIA: 1 años 02 días</t>
  </si>
  <si>
    <t xml:space="preserve">TERMINACIÓN ANTICIPADA </t>
  </si>
  <si>
    <t> 84184</t>
  </si>
  <si>
    <t>FDRS-CD-016-2023</t>
  </si>
  <si>
    <t>CPS-016-2023</t>
  </si>
  <si>
    <t>DEYSY VERONICA ZAPATA QUEVEDO</t>
  </si>
  <si>
    <t>https://community.secop.gov.co/Public/Tendering/OpportunityDetail/Index?noticeUID=CO1.NTC.3829449&amp;isFromPublicArea=True&amp;isModal=False</t>
  </si>
  <si>
    <t>PRESTAR LOS SERVICIOS PROFESIONALES PARA APOYAR LA PLANEACIÓN, EJECUCIÓN Y SEGUIMIENTO DEL PROYECTO DE INVERSIÓN DE DOTACIÓN PEDAGÓGICA A COLEGIOS QUE EJECUTE EL FONDO DE DESARROLLO RURAL DE SUMAPAZ</t>
  </si>
  <si>
    <t> 1022996683</t>
  </si>
  <si>
    <t>veronicazapata510@gmail.com</t>
  </si>
  <si>
    <t>CRA 6 C ESTE N 88 G SUR</t>
  </si>
  <si>
    <t>JULIAN ANDRES CARVAJAL ZAMORA</t>
  </si>
  <si>
    <t> 24/01/2023</t>
  </si>
  <si>
    <t> ACTA DE TERMINACIÓN BILATERAL DEL CONTRATO DE PRESTACIÓN DE
SERVICIOS NÚMERO CPS-016-2023 CELEBRADO ENTRE EL FONDO DE
DESARROLLO RURAL DE SUMAPAZ Y DEYSI VERONICA ZAPATA QUEVEDO aceptó la solicitud y procede a realizar la TERMINACIÓN
BILATERAL del CONTRATO DE PRESTACIÓN DE SERVICIOS No. CPS-016-2023, con fundamento en
la cláusula décima primera literal a del clausulado complementario del contrato de prestación de servicios SECOP
IICPS-016-2023. SEXTA: Que por lo anterior las partes de común acuerdo, deciden dar por terminada la ejecución
del CONTRATO DE PRESTACIÓN DE SERVICIOS No. CPS-016-2023, dejando como fecha de terminación
el día primero (01) de diciembre de 2023. SÉPTIMA: Las partes se obligan a liquidar el CONTRATO DE
PRESTACIÓN DE SERVICIOS No. CPS-016-2023</t>
  </si>
  <si>
    <t> 1. Apoyar la actualización de los Documentos Técnicos de Soporte (DTS) y solicitar la actualización de las
Fichas EBI, así como elaborar los estudios previos y apoyar la gestión contractual de los proyectos de
Participación que le sean designados, (Especificaciones técnicas, estudios de mercado, análisis del sector,
criterios de verificación y calificación, condiciones del contrato, respuestas a observaciones, adendas,
verificaciones técnicas, entre otros).
2. Apoyar el seguimiento a la ejecución de los contratos (Apoyo a la supervisión, revisión de informes,
modificaciones contractuales, programación de PAC), que le sean designados de la dotación pedagógica a
colegios.
3. Asistir, a las reuniones, comités y capacitaciones, entre otros, representar a la Administración en los
espacios del sector y hacer parte de los comités que le sean designados.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Las demás que demande la administración local que corresponda a la naturaleza del contrato y que sean
necesarias para la consecución del fin del objeto contractual._x000D_</t>
  </si>
  <si>
    <t> TITULO PROFESIONAL DE LA
CORPORACION UNIVERSITARIA MINUTO
DE DIOS COMO LICENCIADA EN
PEDAGOGÍA INFANTIL. Sin experiencia</t>
  </si>
  <si>
    <t> 84126</t>
  </si>
  <si>
    <t>FDRS-CD-017-2023</t>
  </si>
  <si>
    <t>CPS-017-2023</t>
  </si>
  <si>
    <t>LUZ YOLANDA LEÓN FLOREZ</t>
  </si>
  <si>
    <t>https://community.secop.gov.co/Public/Tendering/ContractNoticePhases/View?PPI=CO1.PPI.22667442&amp;isFromPublicArea=True&amp;isModal=False</t>
  </si>
  <si>
    <t>PRESTAR LOS SERVICIOS PROFESIONALES PARA APOYAR LA PLANEACIÓN, EJECUCIÓN Y SEGUIMIENTO DE LOS PROYECTOS DE INVERSIÓN EN TEMAS DE CULTURA QUE EJECUTE EL FONDO DE DESARROLLO LOCAL DE SUMAPAZ - 1633</t>
  </si>
  <si>
    <t> 28723701</t>
  </si>
  <si>
    <t>luzyolandaleonflorez@hotmail.com</t>
  </si>
  <si>
    <t>CL 2 A 56</t>
  </si>
  <si>
    <t> 1. Realizar la actualización de los Documentos Técnicos de Soporte (DTS) y solicitar la
actualización de las Fichas EBI, así como elaborar los estudios previos y apoyar la gestión contractual de los
proyectos de Cultura que le sean designados, (Especificaciones técnicas, estudios de mercado, análisis del sector,
criterios de verificación y calificación, condiciones del contrato, respuestas a observaciones, adendas, verificaciones
técnicas, entre otros). 2. Realizar el seguimiento a la ejecución de los contratos (Apoyo a la supervisión, revisión de
informes, modificaciones contractuales, programación de PAC), que le sean designados del Sector de Cultura. 3.
Asistir, a las reuniones, comités y capacitaciones, entre otros, apoyar a la Administración en los espacios del sector y
hacer parte de los comités que le sean designados. 4. Realizar la verificación técnica, administrativa y financiera de
contratos de vigencias anteriores que se le asignen y que se encuentren en proceso de terminación para su respectiva
liquidación. 5.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</si>
  <si>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 Título de
Licenciada en Educación Básica con Énfasis en
Educación Artística. TOTAL EXPERIENCIA PROFESIONAL
CERTIFICADA: TRES (3) AÑOS, DOS (2)
MESES Y VEINTIOCHO (28) DÍAS._x000D_</t>
  </si>
  <si>
    <t> 85101</t>
  </si>
  <si>
    <t>FDRS-CD-018-2023</t>
  </si>
  <si>
    <t>CPS-018-2023</t>
  </si>
  <si>
    <t>FREDY ALEXANDER RUIZ CASTRO</t>
  </si>
  <si>
    <t>https://community.secop.gov.co/Public/Tendering/OpportunityDetail/Index?noticeUID=CO1.NTC.3820094&amp;isFromPublicArea=True&amp;isModal=False</t>
  </si>
  <si>
    <t xml:space="preserve">  PRESTAR LOS SERVICIOS DE APOYO ADMINISTRATIVO Y LOGÍSTICO EN LA EJECUCIÓN DE LOS PROYECTOS DE INVERSIÓN RELACIONADOS CON EL ACCESO A LA JUSTICIA INTEGRAL, DE LA ALCALDÍA LOCAL DE SUMAPAZ</t>
  </si>
  <si>
    <t> 1030531958</t>
  </si>
  <si>
    <t>ruizalexander012@gmail.com</t>
  </si>
  <si>
    <t>CL 50 B SUR 93 D 38</t>
  </si>
  <si>
    <t xml:space="preserve">SANDRA PATRICIA PAEZ ACEVEDO </t>
  </si>
  <si>
    <t xml:space="preserve"> 1. Brindar apoyo en la elaboración y proyección de documentos tales como informes, actas de reunión,
memorandos, oficios, derechos de petición, proposiciones, entre otros que le sean designados y que se
generen en el desarrollo de la ejecución de los proyectos de inversión relacionados con el Acceso a la
Justicia de la Alcaldía local de Sumapaz.
2. Apoyar la organización logística de las actividades que se realicen durante la ejecución de los
proyectos de inversión de acceso a la justicia integral de la Alcaldía Local de Sumapaz.
3. Manejar el sistema de correspondencia institucional (ORFEO), así como el correo electrónico y demás
aplicativos institucionales.
4. Apoyar al Área, en la atención y suministro de información a la comunidad, entidades estatales y
dependencias de la administración local, en los temas relacionados con la ejecución de los proyectos
de inversión de acceso a la justicia integral de la Alcaldía local de Sumapaz. 
5. Actualizar y mantener al día las bases de datos y el drive con la información relacionada con la
ejecución de los proyectos de inversión de acceso a la justicia integral de la Alcaldía local de Sumapaz.
6. Las demás que le sean asignadas por la supervisión y que estén relacionadas con el objeto del
presente contrato. 
</t>
  </si>
  <si>
    <t> Título de Bachillerato Académico. TOTAL EXPERIENCIA: 4 años, 11 meses,
10 días_x000D_</t>
  </si>
  <si>
    <t> 83517</t>
  </si>
  <si>
    <t>FDRS-CD-019-2023</t>
  </si>
  <si>
    <t>CPS-019-2023</t>
  </si>
  <si>
    <t>JHONATAN ALVAREZ MORA</t>
  </si>
  <si>
    <t>https://community.secop.gov.co/Public/Tendering/OpportunityDetail/Index?noticeUID=CO1.NTC.3821770&amp;isFromPublicArea=True&amp;isModal=False</t>
  </si>
  <si>
    <t> PRESTAR SUS SERVICIOS TÉCNICOS PARA APOYAR LA GESTIÓN DE PRENSA Y COMUNICACIONES DE LA ALCALDÍA LOCAL, EN LA ELABORACIÓN DE PIEZAS GRÁFICAS DIGITALES PARA DIFUSIÓN DE LAS ACTIVIDADES QUE ADELANTA EL FDRS</t>
  </si>
  <si>
    <t> 80897743</t>
  </si>
  <si>
    <t>honathanjamp3@gmail.com</t>
  </si>
  <si>
    <t>CL 6 B 80 G 95 APTO 1205 TO 2</t>
  </si>
  <si>
    <t>MIGUEL ALFONSO RODRIGUEZ CASTRO</t>
  </si>
  <si>
    <t>MARÍA ANGELICA USCÁTEGUI PASTRANA</t>
  </si>
  <si>
    <t> ADICIÓN Y PRÓRROGA NÚMERO 1 AL CONTRATO DE PRESTACIÓN DE SERVICIOS
No. CPS-019-2023 CELEBRADO ENTRE EL FONDO DE DESARROLLO RURAL DE
SUMAPAZ Y JHONATAN ÁLVAREZ MORA ADICIONAR el CONTRATO DE
PRESTACIÓN DE SERVICIOS No. CPS-019-2023 en la suma de SEIS MILLONES TRESCIENTOS MIL PESOS
M/CTE ($6.300.000) de conformidad con las consideraciones aquí señaladas, para un valor total del contrato de
CUARENTA MILLONES NOVECIENTOS CINCUENTA MIL PESOS M/CTE ($40.950.000), en las que se incluye
valor inicial del contrato y su adición realizadas. CLÁUSULA SEGUNDA. - PRORROGAR el plazo de ejecución del
CONTRATO DE PRESTACIÓN DE SERVICIO No. CPS-019-2023, por el término de dos (02) meses, a partir del
31 de diciembre de 2023 hasta el 29 de febrero de 2024.</t>
  </si>
  <si>
    <t> 1. Apoyar en la administración de la página web de la Alcaldía Local, manteniéndola
actualizada. 2. Apoyar en la generación de contenidos institucionales para los medios digitales (redes sociales y sitio
web) de la Alcaldía Local. 3. Proponer contenidos a publicar para los canales digitales y las redes sociales de la
Alcaldía local. 4. Brindar apoyo técnico en el desarrollo de las sinergias digitales necesarias para la difusión de
contenidos emitidos por las entidades. 5. Proponer diseños y establecer protocolos de comunicación digital para la
alcaldía local siguiendo los parámetros establecidos por la Secretaría Distrital de Gobierno. 6. Diseñar estrategias
digitales para el posicionamiento de las actividades, campañas, estrategias y gestión realizadas por la Alcaldía Local
enfocadas a informar a la ciudadanía y públicos de interés. 7. Brindar su apoya técnico en la elaboración de textos y
demás documentos requeridos para el manejo efectivo de la información en las redes sociales y canales digitales de
acuerdo con los lineamientos establecidos por la Oficina Asesora de Comunicaciones de la Secretaría Distrital de
Gobierno. 8. Las demás que demande la administración local que corresponda a la naturaleza</t>
  </si>
  <si>
    <t> Título de técnico Profesional en Periodismo
informativo. Total Experiencia: 6 años, 3 meses y 6 días</t>
  </si>
  <si>
    <t>FDRS-CD-020-2023</t>
  </si>
  <si>
    <t>CPS-020-2023</t>
  </si>
  <si>
    <t>OLGA ESPERANZA MARTINEZ GUEVARA</t>
  </si>
  <si>
    <t>https://community.secop.gov.co/Public/Tendering/OpportunityDetail/Index?noticeUID=CO1.NTC.3827721&amp;isFromPublicArea=True&amp;isModal=False</t>
  </si>
  <si>
    <t>CRISTINA</t>
  </si>
  <si>
    <t>PRESTAR LOS SERVICIOS DE APOYO ADMINISTRATIVO EN EL MA-NEJO DE LA INFORMACIÓN RELACIONADA CON LA GESTIÓN CON-TRACTUAL DE LA ALCALDÍA LOCAL DE SUMAPAZ.</t>
  </si>
  <si>
    <t>olgaesjuli@hotmail.com</t>
  </si>
  <si>
    <t xml:space="preserve">CRA 113 F N 63 B 31 </t>
  </si>
  <si>
    <t>1. Apoyar a los profesionales que realizan el proceso de adquisición de bienes y servicios del Fondo de Desarrollo
Rural, en la elaboración y proyección de documentos tales como actas de reunión, memorandos, oficios, minutas,
derechos de petición, proposiciones, entre otros que le sean designados.
2. Apoyar la gestión contractual del Fondo de Desarrollo en la organización de los documentos de todo orden que se
generen y que lleguen a la dependencia, foliarlos, escanearlos y archivarlos en el respectivo expediente contractual o
carpeta de gestión correspondiente.
3. Apoyar la gestión del Fondo de Desarrollo Rural en la publicación dentro del término legal de los diferentes
documentos relacionados con las etapas precontractuales, contractuales y post contractuales.
4. Apoyar en la actualización permanente de la base de datos de contratación de la Alcaldía Local de Sumapaz, así
como en el manejo de los aplicativos institucionales que se han implementado como Orfeo, Sipse, Secop, entre otros,
5. Asistir a las reuniones, capacitaciones y/o eventos que se le convoque y, hacer parte de los espacios de participación
y demás comités que le sean asignados.
6. Las demás que demande la administración local que corresponda a la naturaleza del Contrato y que sean necesarias
para la consecución del fin del objeto contractual._x000D_</t>
  </si>
  <si>
    <t>Titulo de Técnico en asistencia en administración
documental. TOTAL EXPERIENCIA VALORADA: 8 años
y 2 días</t>
  </si>
  <si>
    <t>FDRS-CD-021-2023</t>
  </si>
  <si>
    <t>CPS-021-2023</t>
  </si>
  <si>
    <t>JULIÁN ANDRÉS CARVAJAL ZAMORA  CEDIDO A DANIEL FERNANDO TUSSO CORTES</t>
  </si>
  <si>
    <t>https://community.secop.gov.co/Public/Tendering/OpportunityDetail/Index?noticeUID=CO1.NTC.3823296&amp;isFromPublicArea=True&amp;isModal=False</t>
  </si>
  <si>
    <t>PRESTAR LOS SERVICIOS PROFESIONALES PARA APOYAR LA PLANEACIÓN, EJECUCIÓN Y SEGUIMIENTO DE LOS PROYECTOS DE INVERSIÓN EN TEMAS DE EDUCACIÓN QUE EJECUTE EL FONDO DE DESARROLLO RURAL DE SUMAPAZ</t>
  </si>
  <si>
    <t>9770381 / 80161199</t>
  </si>
  <si>
    <t>juliancarvajalz@yahoo.com / dantuss22@yahoo.es</t>
  </si>
  <si>
    <t>31159833550 / 3223965770</t>
  </si>
  <si>
    <t>CRA 24 N 45 A 45 SUR APTO 602 TO 2  //CR 96 G BIS 23 G 75 AP 202</t>
  </si>
  <si>
    <t>SEBASTIAN SALDARRIAGA</t>
  </si>
  <si>
    <t>ADICIÓN Y PRÓRROGA NÚMERO 1 AL CONTRATO DE PRESTACIÓN DE SERVICIOS No. CPS-021-2023 CELEBRADO ENTRE EL FONDO DE DESARROLLO RURAL DE
SUMAPAZ Y JULIAN ANDRES CARVAJAL ZAMORA. ADICIONAR AL CONTRATO DE PRESTACIÓN DE SERVICIOS No. CPS-021-2023 en la suma de catorce millones de pesos M/CTE($14.000.000), de conformidad con las consideraciones aquí señaladas, para un valor total del contrato de noventa y un millones de pesos ($91.000.000,00) M/CTE. CLÁUSULA
SEGUNDA.- PRORROGAR el plazo de ejecución del CONTRATO DE PRESTACIÓN DE SERVICIOS No. CPS-021- 2023, por el término de dos (02) meses, hasta el veintinueve (29) de febrero de 2024.                                                                                                                                                                                                                                                                                                                                           CESIÓN Y CLAUSULADO DEL CONTRATO DE PRESTACIÓN DE SERVICIOS NÚMERO CPS-021-2023 CELEBRADO ENTRE EL FONDO DE DESARROLLO RURAL DE SUMAPAZ, JULIÁN ANDRÉS CARVAJAL ZAMORA Y DANIEL FERNANDO TUSSO CORTES, EL CESIONARIO iniciará la ejecución del CONTRATO DE PRESTACIÓN DE SERVICIOS No CPS-021-2023, a partir del veinticinco (25) de enero de 2024 hasta el veintinueve (29) de febrero de 2024.</t>
  </si>
  <si>
    <t>1. Realizar las etapas de formulación y elaboración de estudios previos de los proyectos de 
inversión que le sean designados del Sector de educación: Actualizar los Documentos Técnicos de Soporte y las 
Fichas EBI, definir Especificaciones técnicas, realizar estudios de mercado, elaborar análisis del sector, definir 
criterios de verificación y calificación y condiciones del contrato, entre otros.2. Elaborar las fichas técnicas sobre 
los Estudios Previos de los proyectos designados y presentarlas ante el Comité de Contratación, para sus 
observaciones y recomendaciones. Así mismo, atender y/o acatar las recomendaciones y sugerencias pertinentes.
3. Apoyar los procesos contractuales de los estudios previos elaborados del Sector de Educación, (Responder las 
observaciones en cada etapa, proyectar adendas, verificar y calificar propuestas). 4. Realizar el seguimiento a la 
ejecución de los contratos (Apoyo a la supervisión, revisión de informes, modificaciones contractuales, 
programación de PAC), que le sean designados del Sector de Educación. 5. Asistir, a las reuniones, comités y 
capacitaciones, entre otros, representar a la Administración en los espacios del sector y hacer parte de los comités 
que le sean designados. 6. Realizar la verificación técnica, administrativa y financiera de contratos de vigencias
anteriores que se le asignen y que se encuentren en proceso de terminación para su respectiva liquidación. 7.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</si>
  <si>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Título universitario de Administrador 
Público. TOTAL EXPERIENCIA: 4 AÑOS, 5 MESES, 
20 DIA</t>
  </si>
  <si>
    <t xml:space="preserve"> Cierre de brechas para la inclusión productiva urbano rural</t>
  </si>
  <si>
    <t>FDRS-CD-022-2023</t>
  </si>
  <si>
    <t>CPS-022-2023</t>
  </si>
  <si>
    <t>MILTON ROBERTO TORRES TORRES</t>
  </si>
  <si>
    <t>https://community.secop.gov.co/Public/Tendering/OpportunityDetail/Index?noticeUID=CO1.NTC.3827505&amp;isFromPublicArea=True&amp;isModal=False</t>
  </si>
  <si>
    <t>PRESTAR LOS SERVICIOS PROFESIONALES PARA APOYAR EL PROCESO DE PLANEACIÓN Y SEGUIMIENTO DE LOS PLANES, PROGRAMAS Y PROYECTOS DE INVERSIÓN DEL FONDO DE DESARROLLO RURAL DE SUMAPAZ.</t>
  </si>
  <si>
    <t>miltonr1970@hotmail.com</t>
  </si>
  <si>
    <t>CRA 32 A N 2 A 10</t>
  </si>
  <si>
    <t>ADICIÓN Y PRORROGA NÚMERO 1° AL CONTRATO DE PRESTACIÓN DE SERVICIOS NO. CPS-022-2023 CELEBRADO ENTRE EL FONDO DE DESARROLLO RURAL DE SUMAPAZ Y MILTON ROBERTO TORRES TORRES – ADICIONAR el Contrato De Prestación De
Servicios No. CPS-022-2023 en la suma de SEIS MILLONES QUINIENTOS MIL PESOS M/CTE ($6.500.000), de
conformidad con las consideraciones aquí señaladas, para un total del contrato de SETENTA Y OCHO MILLONES
PESOS M/CTE ($78.000.000). CLÁUSULA SEGUNDA. – PRORROGAR el plazo de ejecución del Contrato De Prestación
De Servicios No. CPS-022-2023, por el término de un (1) mes a partir del veintisiete (27) de diciembre de 2023 y hasta el
veintiséis (26) de enero de 2024</t>
  </si>
  <si>
    <t>1. Apoyar técnicamente las gestiones de los profesionales que realizan la formulación y seguimiento de planes y
programas y proyectos que componen el Plan de Desarrollo Local, así como en la elaboración y revisión de
documentos, informes y demás acciones requeridas para la adecuada gestión.
2. Realizar el seguimiento a los procesos de formulación, contractual y liquidación de los diferentes proyectos de
inversión de la Alcaldía Local de Sumapaz que le sean designados.
3. Realizar el seguimiento a la ejecución de los diferentes proyectos de inversión de la Alcaldía Local de Sumapaz que
le sean designados.
4. Asistir, a las reuniones, comités y capacitaciones, entre otros, representar a la Administración en los espacios del
sector y hacer parte de los comités que le sean designados.
5. Brindar apoyo en la respuesta a las diferentes solicitudes, derechos de petición y demás requerimientos realizados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contractual._x000D_</t>
  </si>
  <si>
    <t>Título de INGENIERO INDUSTRIAL. TOTAL EXPERIENCIA VALORADA: 2
AÑOS, 8 MESES Y 1 DÍA</t>
  </si>
  <si>
    <t>FDRS-CD-023-202</t>
  </si>
  <si>
    <t>CPS-023-2023</t>
  </si>
  <si>
    <t>SERGIO DANIEL MORA MACANA</t>
  </si>
  <si>
    <t>https://community.secop.gov.co/Public/Tendering/OpportunityDetail/Index?noticeUID=CO1.NTC.3836109&amp;isFromPublicArea=True&amp;isModal=False</t>
  </si>
  <si>
    <t>PRESTAR LOS SERVICIOS DE APOYO ADMINISTRATIVO EN LOS PROCESOS QUE SE ADELANTAN EN EL ALMACÉN DE LA ALCALDÍA LOCAL DE SUMAPAZ.</t>
  </si>
  <si>
    <t>ALMACEN</t>
  </si>
  <si>
    <t>sergiomora48@hotmail.com</t>
  </si>
  <si>
    <t>CL 72 A SUR 12 C 50 ESTE</t>
  </si>
  <si>
    <t>ADICIÓN Y PRÓRROGA NÚMERO 1 AL CONTRATO DE PRESTACIÓN DE SERVICIOS
No. CPS-023-2023 CELEBRADO ENTRE EL FONDO DE DESARROLLO RURAL DE
SUMAPAZ Y SERGIO DANIEL MORA MACANA ADICIONAR AL CONTRATO DE PRESTACIÓN DE
SERVICIOS No. CPS-023-2023 en la suma de CINCO MILLONES CUATROCIENTOS MIL PESOS M/CTE
($5.400.000), de conformidad con las consideraciones aquí señaladas, para un valor total del contrato de TREINTA Y
CINCO MILLONES CIEN MIL PESOS M/CTE ($35.100.000). CLÁUSULA SEGUNDA. - PRORROGAR el plazo
de ejecución del CONTRATO DE PRESTACIÓN DE SERVICIOS No. CPS-023-2023, por el término de DOS (02)
meses hasta el SIETE (07) de marzo de 2024</t>
  </si>
  <si>
    <t xml:space="preserve"> 1. Apoyar la realización del inventario y su actualización, de los bienes muebles e inmuebles 
propiedad del Fondo de Desarrollo Rural de Sumapaz y de los que fuere responsable, así como de la actualización 
del inventario de los bienes y elementos que ingresen al almacén del FDRS. 2. Prestar el apoyo de enlace con los 
ingenieros de Si Capital, para lograr agilidad en la solución de necesidades que se presenten diariamente, solicitando 
soporte técnico. Así como apoyar en la atención y despacho de bienes muebles que se requieran en las diferentes 
dependencias conforme a los procedimientos establecidos. 3. Realizar el respectivo seguimiento a los contratos de 
comodato suscritos por la Alcaldía Local de Sumapaz con las Juntas de Acción comunal. 4. Apoyar a la 
administración local en el control exacto de las existencias en el almacén del Fondo de Desarrollo Rural, de acuerdo 
con los métodos, procedimientos y mecanismos de registro adoptados. 5. Apoyar al almacenista en el proceso de 
diligenciar correctamente los comprobantes de ingreso y salida de bienes del almacén del Fondo de Desarrollo, de 
acuerdo a los soportes correspondientes. 6. Las demás que le sean asignadas o delegadas y que correspondan a la 
naturaleza del objeto</t>
  </si>
  <si>
    <t>Título de Bachiller del Colegio Gimnasio del 
campo Juan de la Cruz Varela de fecha 01 de 
diciembre de 2009, Técnico Agropecuario con 
especialidad en Transformación de alimentos y 
Registro DANE de fecha 3 de Diciembre de 2009,
Aporta Certificado de técnico laboral por 
competencias en Auxiliar de mercadeo de fecha 17 
de Julio de 2020, aporta Certificación del SENA 
Curso de Administración y control de inventarios 
de fecha 11 de Julio de 2022, aporta Certificación 
del SENA de competencia laboral en Norma 
atender clientes de acuerdo con procedimiento de 
servicio y normativa -NIVEL INTERMEDIO- de 
fecha 15 de Septiembre de 2021, aporta 
Certificación de EFICACIA S.A. en plan de 
Formación para el trabajo en Merchandising, ventas 
y seguridad laboral de fecha Octubre de 2018. TOTAL EXPERIENCIA: 6 AÑOS</t>
  </si>
  <si>
    <t>FDRS-CD-023-2023</t>
  </si>
  <si>
    <t>CPS-055-2023</t>
  </si>
  <si>
    <t>ABRAHAM EDUARDO DIAZ</t>
  </si>
  <si>
    <t>https://community.secop.gov.co/Public/Tendering/OpportunityDetail/Index?noticeUID=CO1.NTC.3855805&amp;isFromPublicArea=True&amp;isModal=False</t>
  </si>
  <si>
    <t>PRESTAR LOS SERVICIOS DE APOYO ADMINISTRATIVO EN LOS PROCESOS QUE SE ADELANTAN EN EL ALMACÉN DE LA ALCALDÍA LOCAL DE SUMAPAZ</t>
  </si>
  <si>
    <t>sony-822@hotmail.com</t>
  </si>
  <si>
    <t>CRA 12 N 26 22</t>
  </si>
  <si>
    <t>ADICIÓN Y PRÓRROGA NÚMERO 1 AL CONTRATO DE PRESTACIÓN DE SERVICIOS
No. CPS-055-2023 CELEBRADO ENTRE EL FONDO DE DESARROLLO RURAL DE
SUMAPAZ Y ABRAHAM EDUARDO DIAZ. ADICIONAR AL CONTRATO DE PRESTACIÓN DE
SERVICIOS No. CPS-055-2023 en la suma de CINCO MILLONES CUATROCIENTOS MIL PESOS M/CTE
($5.400.000), de conformidad con las consideraciones aquí señaladas, para un valor total del contrato de TREINTA Y
CINCO MILLONES CIEN MIL PESOS M/CTE ($35.100.000). CLÁUSULA SEGUNDA. - PRORROGAR el plazo
de ejecución del CONTRATO DE PRESTACIÓN DE SERVICIOS No. CPS-055-2023, por el término de DOS (02)
meses hasta el SIETE (07) de marzo de 2024</t>
  </si>
  <si>
    <t>1. Apoyar la realización del inventario y su actualización, de los bienes muebles e inmuebles 
propiedad del Fondo de Desarrollo Rural de Sumapaz y de los que fuere responsable, así como de la actualización 
del inventario de los bienes y elementos que ingresen al almacén del FDRS. 2. Prestar el apoyo de enlace con los 
ingenieros de Si Capital, para lograr agilidad en la solución de necesidades que se presenten diariamente, solicitando 
soporte técnico. Así como apoyar en la atención y despacho de bienes muebles que se requieran en las diferentes 
dependencias conforme a los procedimientos establecidos. 3. Realizar el respectivo seguimiento a los contratos de 
comodato suscritos por la Alcaldía Local de Sumapaz con las Juntas de Acción comunal. 4. Apoyar a la 
administración local en el control exacto de las existencias en el almacén del Fondo de Desarrollo Rural, de acuerdo 
con los métodos, procedimientos y mecanismos de registro adoptados. 5. Apoyar al almacenista en el proceso de 
diligenciar correctamente los comprobantes de ingreso y salida de bienes del almacén del Fondo de Desarrollo, de 
acuerdo a los soportes correspondientes. 6. Las demás que le sean asignadas o delegadas y que correspondan a la 
naturaleza del objeto.</t>
  </si>
  <si>
    <t>Título de Bachiller de fecha 2 de diciembre
de 2008, aporta Certificación por Competencias en 
Técnico Laboral en Auxiliar Administrativo de 
fecha 15 de junio 2002. TOTAL EXPERIENCIA: TRES (3) AÑOS y SEIS 
(6) DIAS</t>
  </si>
  <si>
    <t>SOLICITAR ADICION Y PRORROGA DE 2 MESES (AYUDANTE DE MAQ.)</t>
  </si>
  <si>
    <t>FDRS-CD-024-2023</t>
  </si>
  <si>
    <t>CPS-024-2023</t>
  </si>
  <si>
    <t>https://community.secop.gov.co/Public/Tendering/OpportunityDetail/Index?noticeUID=CO1.NTC.3831833&amp;isFromPublicArea=True&amp;isModal=False</t>
  </si>
  <si>
    <t>PRESTAR LOS SERVICIOS PROFESIONALES PARA APOYAR LA PLANEACIÓN, EJECUCIÓN Y SEGUIMIENTO DE LOS PROYECTOS DE INVERSIÓN Y RUBROS DE FUNCIONAMIENTO QUE LE SEAN DESIGNADOS, DEL FONDO DE DESARROLLO RURAL DE SUMAPAZ</t>
  </si>
  <si>
    <t>mariofninoleal@gmail.com</t>
  </si>
  <si>
    <t>DG 61 D BIS 24 27 APTO 209</t>
  </si>
  <si>
    <t>ADICIÓN Y PRÓRROGA NÚMERO 1 AL CONTRATO DE PRESTACIÓN DE SERVICIOS
No. CPS-024-2023 CELEBRADO ENTRE EL FONDO DE DESARROLLO RURAL DE
SUMAPAZ Y MARIO FERNANDO NIÑO LEAL ADICIONAR el CONTRATO DE PRESTACIÓN DE
SERVICIOS No. CPS-024-2023 en la suma de DOCE MILLONES DE PESOS M/CTE ($12.000.000), de
conformidad con las consideraciones aquí señaladas, para un valor total del contrato de SETENTA Y OCHO
MILLONES PESOS M/CTE ($78.000.000), en las que se incluye valor inicial del contrato y su adición realizada.
CLÁUSULA SEGUNDA. - PRORROGAR el plazo de ejecución del CONTRATO DE PRESTACIÓN DE
SERVICIO No. CPS-024-2023, por el término de dos (02) meses, a partir del 30 de diciembre de 2023 hasta el 29 de
febrero de 2024</t>
  </si>
  <si>
    <t>1. Realizar las etapas de formulación y elaboración de estudios previos de los proyectos de inversión que le sean 
designados y en los Rubros de Gastos de Funcionamiento: Actualizar los Documentos Técnicos de Soporte y las 
Fichas EBI, definir Especificaciones técnicas, realizar estudios de mercado, elaborar análisis del sector, definir 
criterios de verificación y calificación y condiciones del contrato, entre otros.
2. Elaborar las fichas técnicas sobre los Estudios Previos de los proyectos designados y presentarlas ante el Comité 
de Contratación, para sus observaciones y recomendaciones. Así mismo, atender y/o acatar las recomendaciones y 
sugerencias pertinentes.
3. Apoyar los procesos contractuales de los estudios previos elaborados de los proyectos de inversión designados y 
de los rubros de gastos de funcionamiento, (Responder las observaciones en cada etapa, proyectar adendas, verificar 
y calificar propuestas).
4. Realizar el seguimiento a la ejecución de los contratos (Apoyo a la supervisión, revisión de informes, 
modificaciones contractuales, programación de PAC), que le sean designados de proyectos de inversión y de rubros 
de gastos de funcionamiento
5. Asistir, a las reuniones, comités y capacitaciones, entre otros, representar a la Administración en los espacios del 
sector y hacer parte de los comités que le sean designados.
6. Realizar la verificación técnica, administrativa y financiera de contratos de vigencias anteriores que se le asignen y 
que se encuentren en proceso de terminación para su respectiva liquidación.
7.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</si>
  <si>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 xml:space="preserve"> Título universitario de Finanzas y relaciones 
internacionales. TOTAL EXPERIENCIA: 7 años 7 meses 8 días</t>
  </si>
  <si>
    <t>FDRS-CD-025-2023</t>
  </si>
  <si>
    <t>CPS-025-2023</t>
  </si>
  <si>
    <t>MOISES DELGADO VERGARA</t>
  </si>
  <si>
    <t>https://community.secop.gov.co/Public/Tendering/OpportunityDetail/Index?noticeUID=CO1.NTC.3852124&amp;isFromPublicArea=True&amp;isModal=False</t>
  </si>
  <si>
    <t xml:space="preserve">PRESTAR LOS SERVICIOS COMO CONDUCTOR DE VOLQUETAS (VEHÍCULOS PESADOS) DE PROPIEDAD O TENENCIA DEL FONDO DE DESARROLLO LOCAL DE SUMAPAZ </t>
  </si>
  <si>
    <t>mochitoii2009@hotmail.com</t>
  </si>
  <si>
    <t>CL 71 B SUR N 14 64</t>
  </si>
  <si>
    <t xml:space="preserve">EDILSON ARGEMIRO  PORRAS </t>
  </si>
  <si>
    <t>DUVAN EDUARDO DIAZ SANABRIA</t>
  </si>
  <si>
    <t>1.Conducir, responder y velar por el mantenimiento y adecuada utilización del vehículo 
asignado, de propiedad del FDLS. Absteniéndose de transportar personal no autorizado por la Alcaldía Local de 
Sumapaz. 2. Apoyar el proceso de mantenimiento y recuperación de los corredores viales, según las indicaciones 
impartidas por inspector encargado de la zona, apoyar el proceso de atención de las emergencias viales que surjan en 
la localidad, acorde con la programación establecida. 3. Prestar labores de apoyo para el mantenimiento, limpieza y 
buen estado del vehículo, equipo y herramientas. que se le hayan asignado. Estar presente en el taller de 
mantenimiento cuando se desarrollen los mantenimientos del vehículo asignado, pero de no ser necesario (por 
indicación del supervisor), deberá realizar acompañamiento durante la jornada laboral en la frente de trabajo en 
condición de disponibilidad para para conducir otro vehículo o adelantar otra actividad de apoyo. 4. Cumplir con 
las normas de tránsito y seguridad vigentes y prestar atención al cuidado de los vehículos y maquinaria. Mantenerse a 
paz y salvo por concepto de multas y comparendos durante la ejecución del contrato. 5. No exponer el vehículo a 
situaciones de inseguridad y peligro. 6. Informar oportunamente al supervisor del contrato cualquier irregularidad 
que se presente durante el desarrollo de las actividades, así como del estado en que se encuentren los vehículos para 
iniciar las acciones correctivas y/o preventivas del caso. En dado caso de presentarse una novedad durante la 
operación del vehículo debe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7.
Responder por el vehículo, maquinaria, herramientas y demás elementos a su cargo dando estricto cumplimiento y 
aplicación al instructivo del parque automotor del FDLS. 8. Responder pecuniariamente por los daños causados al 
automotor asignado, cuando la entidad a través del supervisor determine la responsabilidad del conductor por 
negligencia, falta de pericia en el manejo o cuidado de este. 9. Hacer uso adecuado y permanente de las prendas y 
elementos de protección necesarias para el desarrollo de sus actividades, en cumplimiento de la normatividad 
relacionada con el sistema de gestión de seguridad y salud en el trabajo. 10.Cumplir con las demás funciones que 
correspondan con la naturaleza de las actividades objeto del contrato y/o que le sean Asignadas.</t>
  </si>
  <si>
    <t>Título de Bachiller 
Académico. TOTAL EXPERIENCIA LABORAL 
CERTIFICADA: SIETE (7) AÑOS, DOS (2)
MESES Y OCHO (8) DÍAS.</t>
  </si>
  <si>
    <t>CPS-033-2023</t>
  </si>
  <si>
    <t>GERMAN ROMERO ROMAN</t>
  </si>
  <si>
    <t>german19romeroroman@gmail.com</t>
  </si>
  <si>
    <t>CRA 4 A N 93 SUR 5</t>
  </si>
  <si>
    <t>Título de Bachiller Académico. TOTAL EXPERIENCIA LABORAL 
CERTIFICADA: SIETE (07) AÑOS Y DOCE
(12) DÍAS.</t>
  </si>
  <si>
    <t>CPS-042-2023</t>
  </si>
  <si>
    <t>NILSON LOPEZ RAMIREZ</t>
  </si>
  <si>
    <t>nilsolopez20@gmail.com</t>
  </si>
  <si>
    <t>CRA 1 ESTE N 72 19 SUR</t>
  </si>
  <si>
    <t>Título de Bachiller 
Académico. TOTAL EXPERIENCIA LABORAL 
CERTIFICADA: TRES (3) AÑOS, DIEZ (10)
MESES Y ONCE (11) DÍAS.</t>
  </si>
  <si>
    <t>CPS-043-2023</t>
  </si>
  <si>
    <t>EDUARDO DIMATE RICO</t>
  </si>
  <si>
    <t>dimatecito.27@gmail.com</t>
  </si>
  <si>
    <t>CL 98 A N 058 SUR</t>
  </si>
  <si>
    <t>Título de Bachiller Académico. TOTAL EXPERIENCIA LABORAL 
CERTIFICADA: CUATRO (4) AÑOS, DIEZ
(10) MESES Y UN (01) DÍA.</t>
  </si>
  <si>
    <t>CPS-045-2023</t>
  </si>
  <si>
    <t>HERNAN DARIO HERRERA MORALES</t>
  </si>
  <si>
    <t>hernanherreram1984@gmail.com</t>
  </si>
  <si>
    <t>VEREDA SANTA ROSA CORREGIMIENTO NAZARETH</t>
  </si>
  <si>
    <t>Bachiller 
Técnico con especialización en Agropecuaria.  TOTAL EXPERIENCIA LABORAL 
CERTIFICADA: TRES (3) AÑOS, ONCE (11)
MESES Y VEINTIDOS (22) DÍAS</t>
  </si>
  <si>
    <t>CPS-047-2023</t>
  </si>
  <si>
    <t>WILLIAM ESNEIDER CHINGATE PULIDO</t>
  </si>
  <si>
    <t>sneiderchingate2018@gmail.com</t>
  </si>
  <si>
    <t>CRA 11 N 7 11</t>
  </si>
  <si>
    <t>Título de Bachiller 
Académico. TOTAL EXPERIENCIA LABORAL 
CERTIFICADA: TRES (3) AÑOS, SIETE (7)
MESES Y ONCE (11) DÍAS.</t>
  </si>
  <si>
    <t>CPS-052-2023</t>
  </si>
  <si>
    <t>CAMILO ANDRES SUSA CIFUENTES</t>
  </si>
  <si>
    <t>samicha16_@hotmail.com</t>
  </si>
  <si>
    <t>LA UNION</t>
  </si>
  <si>
    <t>Bachiller Técnico Agropecuario. TOTAL EXPERIENCIA LABORAL 
CERTIFICADA: SIETE (7) AÑOS, OCHO (8) 
MESES Y DIECISEIS (16) DÍAS.</t>
  </si>
  <si>
    <t>CPS-056-2023</t>
  </si>
  <si>
    <t>HILBER VERGARA ROBAYO</t>
  </si>
  <si>
    <t>vergarahilber@gmail.com</t>
  </si>
  <si>
    <t>VEREDA LAS VEGAS FINCA LAS DELICIAS</t>
  </si>
  <si>
    <t>Bachiller
Técnico Agropecuario.  TOTAL EXPERIENCIA LABORAL 
CERTIFICADA: TRES (3) AÑOS, CINCO
(05) MESES Y SIETE (07) DÍAS.</t>
  </si>
  <si>
    <t>CPS-029-2023</t>
  </si>
  <si>
    <t>ELKIN ANDRES GARCIA CIFUENTES</t>
  </si>
  <si>
    <t>elkingarcia117@gmail.com</t>
  </si>
  <si>
    <t>CRA 14 N 108 11 SUR</t>
  </si>
  <si>
    <t>Bachiller 
Técnico Agropecuario.  TOTAL EXPERIENCIA LABORAL 
CERTIFICADA: TRES (3) AÑOS, TRES (3)
MESES Y DIEZ (10) DÍAS</t>
  </si>
  <si>
    <t>FDRS-CD-026-2023</t>
  </si>
  <si>
    <t>CPS-026-2023</t>
  </si>
  <si>
    <t xml:space="preserve">OSCAR ANDRES CONTECHA PANIAGUA </t>
  </si>
  <si>
    <t>https://community.secop.gov.co/Public/Tendering/OpportunityDetail/Index?noticeUID=CO1.NTC.3831814&amp;isFromPublicArea=True&amp;isModal=False</t>
  </si>
  <si>
    <t>ROBIDSON</t>
  </si>
  <si>
    <t>PRESTAR SUS SERVICIOS PROFESIONALES DE APOYO AL ÁREA DE GESTIÓN DEL DESARROLLO LOCAL EN LA GESTIÓN CONTRACTUAL DEL FONDO DE DESARROLLO LOCAL DE SUMAPAZ. PROYECTO 1696.</t>
  </si>
  <si>
    <t>CRA 15 A N 29 A 51</t>
  </si>
  <si>
    <t xml:space="preserve">1. Brindar apoyo a las diferentes áreas de la Administración local en la elaboración de estudios previos y demás 
documentos precontractuales, así como atender las solicitudes de modificación contractual y cualquier otra 
solicitud que sea requerida.
2. Brindar apoyo en la elaboración de los actos administrativos que la Alcaldía Local y el Fondo de Desarrollo 
deban expedir. 
3. Apoyar a la Alcaldía Local en la definición del monto y cubrimiento de riesgos de la póliza única de 
cumplimiento exigida en la Ley, para garantizar la ejecución de los contratos.
4. Realizar la publicación y/o seguimiento de las publicaciones de los documentos que se requieren dentro de 
los procesos de contratación que le sean asignados. 
5. Asistir a las reuniones, comités de contratación, capacitaciones, comités de seguimiento a la ejecución 
contractual entre otros y hacer partes de los comités que delegue el alcalde. 
6. Apoyar en el trámite de las solicitudes presentadas por los supervisores, interventores y contratistas respecto 
de la ejecución contractual y realizar los requerimientos a los que haya lugar. 
7. Las demás que sean inherentes al cumplimiento del objeto contractual y/o que le sean asignadas por el 
Alcalde Local. 
</t>
  </si>
  <si>
    <t>Título universitario de Abogado. Sin experiencia.</t>
  </si>
  <si>
    <t>FDRS-CD-027-2023</t>
  </si>
  <si>
    <t>CPS-027-2023</t>
  </si>
  <si>
    <t xml:space="preserve">ANGIE CAROLINA PRIETO ALVARADO </t>
  </si>
  <si>
    <t>https://community.secop.gov.co/Public/Tendering/OpportunityDetail/Index?noticeUID=CO1.NTC.3835865&amp;isFromPublicArea=True&amp;isModal=False</t>
  </si>
  <si>
    <t>PRESTAR LOS SERVICIOS PROFESIONALES PARA APOYAR LA PLANEACIÓN DE LOS PROYECTOS DE INVERSIÓN DE PARTICIPACIÓN QUE EJECUTE EL FONDO DE DESARROLLO RURAL DE SUMAPAZ. PROYECTO 1691.</t>
  </si>
  <si>
    <t>ADICIÓN Y PRÓRROGA NÚMERO 1 AL CONTRATO DE PRESTACIÓN DE SERVICIOS
No. CPS-027-2023 CELEBRADO ENTRE EL FONDO DE DESARROLLO RURAL DE
SUMAPAZ Y ANGIE CAROLINA PRIETO ALVARADO. a ADICIÓN y
PRÓRROGA NÚMERO 1 AL CONTRATO DE PRESTACIÓN DE SERVICIOS No. CPS-027-2023 que se regirá por
las siguientes cláusulas: CLÁUSULA PRIMERA. –ADICIONAR AL CONTRATO DE PRESTACIÓN DE SERVICIOS
No. CPS-0272023 en la suma de doce millones de pesos M/CTE ($12.000.000), de conformidad con las consideraciones aquí
señaladas, para un valor total del contrato de setenta y ocho millones de pesos ($78.000.000,00) M/CTE. CLÁUSULA
SEGUNDA.- PRORROGAR el plazo de ejecución del CONTRATO DE PRESTACIÓN DE SERVICIOS No. CPS-027-
2023, por el término de dos (02) meses, hasta el veintinueve (29) de febrero de 2024</t>
  </si>
  <si>
    <t>1. Promover estrategias de participación ciudadana y comunitaria vinculantes con los propósitos 
del Plan de Desarrollo Local y realizar acompañamiento a la Administración Local en las diferentes instancias de participación que le sean delegadas por la/el alcalde(sa). 2. Realizar la actualización de los Documentos Técnicos 
de Soporte (DTS) y solicitar la actualización de las Fichas EBI, así como elaborar los estudios previos y apoyar la 
gestión contractual de los proyectos de Participación que le sean designados, (Especificaciones técnicas, estudios 
de mercado, análisis del sector, criterios de verificación y calificación, condiciones del contrato, respuestas a 
observaciones, adendas, verificaciones técnicas, entre otros). 3. Realizar el seguimiento a la ejecución de los 
contratos de Participación que le sean designados (Apoyo a la supervisión, revisión de informes, modificaciones 
contractuales, programación de PAC). 4. Asistir, a las reuniones, comités y capacitaciones, entre otros, representar 
a la Administración en los espacios de participación y hacer parte de los comités que le sean designados. 5. Realizar 
la verificación técnica, administrativa y financiera de contratos de vigencias anteriores que se le asignen y que se 
encuentren en proceso de terminación para su respectiva liquidación. 6.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7.Las demás que demande la administración local que corresponda a la naturaleza del 
contrato y que sean necesarias para la consecución del fin del objeto contractual.</t>
  </si>
  <si>
    <t>Título universitario de Administradora de 
Empresas. TOTAL: 34 MESES Y 22 DIAS</t>
  </si>
  <si>
    <t>FDRS-CD-028-2023</t>
  </si>
  <si>
    <t>CPS-028-2023</t>
  </si>
  <si>
    <t>INGIRD JOHANNA CUBIDES PUENTES   CEDIDO A PEDRO ALEJANDRO CORTES MALAVER</t>
  </si>
  <si>
    <t>https://community.secop.gov.co/Public/Tendering/OpportunityDetail/Index?noticeUID=CO1.NTC.3849614&amp;isFromPublicArea=True&amp;isModal=False</t>
  </si>
  <si>
    <t>PRESTAR LOS SERVICIOS PROFESIONALES PARA QUE APOYE LA
EJECUCIÓN Y REALICE SEGUIMIENTO A LOS CONVENIOS QUE SE HAN SUSCRITO CON
RECURSOS DE LOS PROYECTOS DE INVERSIÓN DEL FONDO DE DESARROLLO RURAL DE
SUMAPAZ”</t>
  </si>
  <si>
    <t>52793358                 /             79391798</t>
  </si>
  <si>
    <t xml:space="preserve">ingrid_cubides@hotmail.com    </t>
  </si>
  <si>
    <t>CL 24 D N 43 A 64 APTO 201</t>
  </si>
  <si>
    <t>CEDIDO A PEDRO ALEJANDRO CORTES MALAVER 31/3/2023</t>
  </si>
  <si>
    <t>1. Apoyar el seguimiento en las etapas de planeación y ejecución de los convenios suscritos
entre la Alcaldía Local de Sumapaz y convenientes, verificando que se ejecuten de conformidad con los requisitos, 
términos y plazos señalados en los estudios previos y de conformidad con las obligaciones de los mismos. 2. 
Verificar que las hojas de vida del equipo humano ofrecido sea el idóneo y cumpla con los perfiles requeridos para el 
desarrollo de los procesos de formación, capacitación y logística que se deban ejecutar. 3. Verificar que las 
modificaciones que presenten los convenientes estén acorde con las condiciones pactadas y el marco legal 
correspondiente y solicitar al Supervisor del Contrato su aprobación. 4. Verificar que los elementos que sean 
adquiridos por los convenientes cumplan con las especificaciones técnicas requeridas y con los valores establecidos 
en los estudios previos. Así mismo, velar porque se realicen oportunamente los ingresos al almacén de los elementos 
que así lo señalen los convenios. 5. Programar la realización de los Comités Técnicos correspondientes y asistir a 
todas las reuniones, eventos y actividades que se realicen con ocasión de la ejecución de los convenios. 6. Programar 
los pagos de conformidad con la forma de pago establecida y realizar el seguimiento jurídico y financiero, para que 
los informes parciales y finales estén acordes con los valores pactados dentro de los convenios. 7. Las demás que 
demande la administración local que corresponda a la naturaleza del contrato y que sean necesarias para la 
consecución del fin del objeto contractual</t>
  </si>
  <si>
    <t>FDRS-CD-029-2023</t>
  </si>
  <si>
    <t>CPS-030-2023</t>
  </si>
  <si>
    <t>GUILLERMO ENRRIQUE MONTAÑO CALDERON</t>
  </si>
  <si>
    <t>https://community.secop.gov.co/Public/Tendering/OpportunityDetail/Index?noticeUID=CO1.NTC.3850036&amp;isFromPublicArea=True&amp;isModal=False</t>
  </si>
  <si>
    <t>PRESTAR LOS SERVICIOS PROFESIONALES PARA APOYAR LA PLANEACIÓN, SEGUIMIENTO, EJECUCIÓN Y CONTROL DE LAS ACTIVIDADES AGROPECUARIAS ENFOCADAS A PROMOVER EL DESARROLLO RURAL SOSTENIBLE, EN LA LOCALIDAD DE SUMAPAZ</t>
  </si>
  <si>
    <t>pachanga3216@yahoo.com</t>
  </si>
  <si>
    <t>CRA 73 B BIS N 26 37 SUR APTO 201 BL 7</t>
  </si>
  <si>
    <t>LUIS MIGUEL CABRERA ORTEGA</t>
  </si>
  <si>
    <t>HENRIETA ISUFLLARI</t>
  </si>
  <si>
    <t>1. Apoyar las etapas de formulación y elaboración de estudios previos de los proyectos de 
inversión en el tema de Gestión Agropecuaria que le sea designado: Actualizar los Documentos Técnicos de Soporte 
y las Fichas EBI, definir Especificaciones técnicas, realizar estudios de mercado, elaborar análisis del sector, definir 
criterios de verificación y calificación y condiciones del contrato, entre otros.2. Realizar el seguimiento a la ejecución 
de los contratos (Apoyo a la supervisión, revisión de informes, modificaciones contractuales, programación de 
PAC), que le sean designados del Sector Agropecuario, de conformidad con el Manual de Supervisión e 
Interventoría de la Secretaria Distrital de Gobierno. 3. Realizar las visitas de asistencia técnica necesarias a fin de 
promover en los productores locales la implementación de buenas prácticas agrícolas, la formación de capacidades 
para el trabajo, la empleabilidad y el emprendimiento productivo para el fomento del desarrollo rural.4. Articular, 
concertar y/o fomentar acciones o actividades con entidades locales, distritales, nacionales y organizaciones 
ambientales y sociales para la promoción y fortalecimiento del desarrollo rural sostenible de la localidad de Sumapaz.
5. Apoyar técnicamente el establecimiento y seguimiento de núcleos de producción demostrativos agrícolas 
sostenible ambientalmente y demás acciones de fortalecimiento agropecuario requeridas en las parcelas de la alcaldía 
local que permitan al productor local mejorar las prácticas de producción y aprovechamiento de recursos naturales.
6. Brindar apoyo en la elaboración de informes y dar respuesta de forma y de fondo cuando se requiera a las 
diferentes solicitudes, derechos de petición y demás requerimientos, realizados por los diferentes órganos de control 
y comunidad en general, de conformidad con la normatividad vigente y dentro de los plazos y términos establecidos 
por la ley.7. Asistir a las reuniones concertadas, citadas y/o designadas para la atención de temas relacionados con la 
gestión ambiental y el desarrollo sostenible con entidades locales, distritales, nacionales, organizaciones ambientales 
y/o sociales 8. Las demás que demande la administración local que corresponda a la naturaleza del contrato y que 
sean necesarias para la consecución del fin del objeto contractual.</t>
  </si>
  <si>
    <t>84092 en sipse quedo como contrato 030</t>
  </si>
  <si>
    <t>FDRS-CD-030-2023</t>
  </si>
  <si>
    <t>CPS-031-2023</t>
  </si>
  <si>
    <t xml:space="preserve">ANA ROSA BAUTISTA RINCÓN </t>
  </si>
  <si>
    <t>https://community.secop.gov.co/Public/Tendering/OpportunityDetail/Index?noticeUID=CO1.NTC.3851711&amp;isFromPublicArea=True&amp;isModal=False</t>
  </si>
  <si>
    <t>JUAN DIEGO</t>
  </si>
  <si>
    <t>O23011603400000001674</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</si>
  <si>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</si>
  <si>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rospy1496@hotmail.com</t>
  </si>
  <si>
    <t>TRANS 45 N 77 35 SUR</t>
  </si>
  <si>
    <t>ADICIÓN Y PRÓRROGA NÚMERO 1 AL CONTRATO DE PRESTACIÓN DE SERVICIOS
No. CPS-031-2023 CELEBRADO ENTRE EL FONDO DE DESARROLLO RURAL DE
SUMAPAZ Y ANA ROSA BAUTISTA RINCON. ADICIONAR AL CONTRATO DE PRESTACIÓN DE SERVICIOS
No. CPS-031-2023 en la suma de DOCE MILLONES DE PESOS M/CTE ($12.000.000), de conformidad con las
consideraciones aquí señaladas, para un valor total del contrato de SETENTA Y OCHO MILLONES DE PESOS
($78.000.000,00) M/CTE. CLÁUSULA SEGUNDA.- PRORROGAR el plazo de ejecución del CONTRATO DE PRESTACIÓN DE SERVICIOS No. CPS-031-2023, por el término de dos(02) meses, desde el primero (01) de enero hasta el
veintinueve (29) de febrero de 2024</t>
  </si>
  <si>
    <t>1.	Coordinar la implementación de la Política Publica de Mujeres y Equidad de género, a nivel local. 2. Elaborar el diagnostico, formulación y aprobación de planes, programas, proyectos, presupuestos y actividades de gestión pública en la localidad, con el propósito de garantizar la transversalidad del enfoque de género, de derechos de las mujeres y diferencial de acuerdo con la Política Publica de Mujeres y Equidad de género. 3. Efectuar la planeación, gestión, convocatoria, acompañamiento y seguimiento a la participación e instancias de las mujeres y de enfoque de género, en vía de fortalecer sus procesos de participación, representación e incidencia en la dinámica a nivel local. 4. Servir de enlace entre las instancias de mujeres y de enfoques diferenciales, con las autoridades locales, a fin de visibilizar sus demandas y propuestas para garantizar el ejercicio de sus derechos. 5. Asegurar la coordinación interinstitucional para los temas relacionados con la PPMEYG y mantener constante articulación con la Secretaría Distrital de la Mujer. 6. Orientar y liderar la construcción de acciones locales encaminadas a visibilizar los derechos de las mujeres en sus diferencias y diversidad. 10.	Cumplir con las demás funciones que correspondan con la naturaleza de las actividades objeto del contrato y/o que le sean Asignadas.</t>
  </si>
  <si>
    <t>Título universitario de Psicólogo.  EXPERIENCIA TOTAL: VEINTISEIS (26) MESES</t>
  </si>
  <si>
    <t>FDRS-CD-031-2023</t>
  </si>
  <si>
    <t>CPS-032-2023</t>
  </si>
  <si>
    <t>https://community.secop.gov.co/Public/Tendering/OpportunityDetail/Index?noticeUID=CO1.NTC.3841113&amp;isFromPublicArea=True&amp;isModal=False</t>
  </si>
  <si>
    <t xml:space="preserve">YOLI TIVISAY PINEDA MARTINEZ </t>
  </si>
  <si>
    <t>ADICIÓN Y PRÓRROGA NÚMERO 1 AL CONTRATO DE PRESTACIÓN DE SERVICIO
No. CPS-032-2023 CELEBRADO ENTRE EL FONDO DE DESARROLLO RURAL DE
SUMAPAZ Y SEGURIDAD Y OSCAR JAVIER CIFUENTES VERGARA ADICIONAR el CONTRATO DE PRESTACIÓN DE SERVICIO No. CPS-032-
2023 en la suma de CINCO MILLONES CUATROCIENTOS MIL PESOS M/CTE ($5.400.000) de
conformidad con las consideraciones aquí señaladas, para un valor total del contrato de TREINTA Y CINCO
MILLONES CIEN MIL PESOS M/CTE ($35.100.00), en las que se incluye valor inicial del contrato y su adición
realizada. CLÁUSULA SEGUNDA. - PRORROGAR el plazo de ejecución del CONTRATO DE
PRESTACIÓN DE SERVICIO No. CPS-032- 2023, por el término de dos (02) meses, a partir del 30 de diciembre
de 2023 hasta el 29 de febrero de 2023</t>
  </si>
  <si>
    <t xml:space="preserve">1. Conducir y/o manejar los vehículos de propiedad del Fondo de Desarrollo Rural de 
Sumapaz, de acuerdo con las instrucciones impartidas por el Alcalde Local o funcionario designado para apoyar la 
supervisión del contrato, atendiendo las necesidades de la administración local. Absteniéndose de transportar personal 
no autorizado por la Alcaldía Local de Sumapaz. 2. Velar y prestar labores de apoyo para el mantenimiento, limpieza 
y buen estado del vehículo, equipo y herramientas. que se le hayan asignado.3. Estar presente en el taller de 
mantenimiento cuando se desarrollen los mantenimientos del vehículo asignado, pero de no ser necesario (por 
indicación del supervisor), deberá permanecer durante la jornada laboral en las instalaciones de la entidad en condición 
de disponibilidad para para conducir otro vehículo o adelantar otra actividad de apoyo. 4. Cumplir con las 
actividades programadas de acuerdo con el cronograma establecido por el Alcalde Local de Sumapaz y/o el supervisor 
del contrato. 5. Cumplir con las normas de tránsito y seguridad vigentes y prestar atención al cuidado de los 
vehículos y maquinaria. Mantenerse a paz y salvo por concepto de multas y comparendos durante la ejecución del 
contrato. 6. No exponer el vehículo a situaciones de inseguridad y peligro. 7. Informar oportunamente al 
supervisor del contrato cualquier irregularidad que se presente durante el desarrollo de las actividades, así como del 
estado en que se encuentren los vehículos para iniciar las acciones correctivas y/o preventivas del caso. En dado caso 
de presentarse una novedad durante la operación del vehículo debe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8. Llevar los controles que sobre operación del vehículo le indique el supervisor 
inmediato, tales como tarjetas de consumo, controles de mantenimiento, registro de usuarios, etc. 9. Responder por 
el vehículo, maquinaria, herramientas y demás elementos a su cargo dando estricto cumplimiento y aplicación al 
instructivo del parque automotor del FDLS. 10. Responder pecuniariamente por los daños causados al automotor 
asignado, cuando la entidad a través del supervisor determine la responsabilidad del conductor por negligencia, falta 
de pericia en el manejo o cuidado de este11. Cumplir con las demás funciones que correspondan con la 
naturaleza de las actividades objeto del contrato y/o que le sean Asignadas. </t>
  </si>
  <si>
    <t xml:space="preserve"> Título de 
Bachiller Académico y licencia de conducción C2.  TOTAL EXPERIENCIA PROFESIONAL 
CERTIFICADA: CUATRO (04) AÑOS, 
CINCO (05) MESES Y CINCO (05) DÍAS.</t>
  </si>
  <si>
    <t>CPS-078-2023</t>
  </si>
  <si>
    <t>WILLIAM EDUARDO MICAN</t>
  </si>
  <si>
    <t>YOLI TIVISAY PINEDA MARTINEZ</t>
  </si>
  <si>
    <t>ADICIÓN Y PRORROGA NÚMERO 1° AL CONTRATO DE PRESTACIÓN DE SERVICIOS
NO. CPS-078-2023 CELEBRADO ENTRE EL FONDO DE DESARROLLO RURAL DE
SUMAPAZ Y WILLIAM EDUARDO MICAN VASQUEZ ADICIONAR el Contrato De Prestación De
Servicios No. CPS-078-2023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CPS-078-2023, por el término de SESNTA (60) DIAS a partir del DOS (2) DE ENERO DE
2024 y hasta el primero (01) de marzo de 2024</t>
  </si>
  <si>
    <t xml:space="preserve"> 1. Conducir y/o manejar los vehículos de propiedad del Fondo de Desarrollo Rural de 
Sumapaz, de acuerdo con las instrucciones impartidas por el Alcalde Local o funcionario designado para apoyar la 
supervisión del contrato, atendiendo las necesidades de la administración local. Absteniéndose de transportar personal 
no autorizado por la Alcaldía Local de Sumapaz. 2. Velar y prestar labores de apoyo para el mantenimiento, limpieza 
y buen estado del vehículo, equipo y herramientas. que se le hayan asignado.3. Estar presente en el taller de 
mantenimiento cuando se desarrollen los mantenimientos del vehículo asignado, pero de no ser necesario (por 
indicación del supervisor), deberá permanecer durante la jornada laboral en las instalaciones de la entidad en condición 
de disponibilidad para para conducir otro vehículo o adelantar otra actividad de apoyo. 4. Cumplir con las 
actividades programadas de acuerdo con el cronograma establecido por el Alcalde Local de Sumapaz y/o el supervisor 
del contrato. 5. Cumplir con las normas de tránsito y seguridad vigentes y prestar atención al cuidado de los 
vehículos y maquinaria. Mantenerse a paz y salvo por concepto de multas y comparendos durante la ejecución del 
contrato. 6. No exponer el vehículo a situaciones de inseguridad y peligro. 7. Informar oportunamente al 
supervisor del contrato cualquier irregularidad que se presente durante el desarrollo de las actividades, así como del 
estado en que se encuentren los vehículos para iniciar las acciones correctivas y/o preventivas del caso. En dado caso 
de presentarse una novedad durante la operación del vehículo debe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8. Llevar los controles que sobre operación del vehículo le indique el supervisor 
inmediato, tales como tarjetas de consumo, controles de mantenimiento, registro de usuarios, etc. 9. Responder por 
el vehículo, maquinaria, herramientas y demás elementos a su cargo dando estricto cumplimiento y aplicación al 
instructivo del parque automotor del FDLS. 10. Responder pecuniariamente por los daños causados al automotor 
asignado, cuando la entidad a través del supervisor determine la responsabilidad del conductor por negligencia, falta 
de pericia en el manejo o cuidado de este11. Cumplir con las demás funciones que correspondan con la 
naturaleza de las actividades objeto del contrato y/o que le sean Asignadas. </t>
  </si>
  <si>
    <t>CPS-079-2023</t>
  </si>
  <si>
    <t>ADICIÓN Y PRORROGA NÚMERO 1° AL CONTRATO DE PRESTACIÓN DE SERVICIOS NO. CPS-079-2023 CELEBRADO ENTRE EL FONDO DE DESARROLLO RURAL DE SUMAPAZ Y WILLIAN FERNANDO PORRAS LOPEZ ADICIONAR el Contrato De Prestación De
Servicios No. CPS-079-2023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CPS-079-2023, por el término de SESNTA (60) DIAS a partir del DOS (2) DE ENERO DE
2024 y hasta el PRIMERO (01) DE MARZO de 2024</t>
  </si>
  <si>
    <t>CPS-080-2023</t>
  </si>
  <si>
    <t>ADICIÓN Y PRÓRROGA NÚMERO 1 AL CONTRATO DE PRESTACIÓN DE SERVICIOS
No. CPS-080-2023 CELEBRADO ENTRE EL FONDO DE DESARROLLO RURAL DE
SUMAPAZ Y MAURICIO ROMÁN MUÑOZ ADICIONAR el CONTRATO DE PRESTACIÓN DE SERVICIOS No. CPS-080-2023 en la
suma de CINCO MILLONES CUATROCIENTOS MIL PESOS M/CTE ($5.400.000) de conformidad con las
consideraciones aquí señaladas, para un valor total del contrato de TREINTA Y CINCO MILLONES CIEN MIL
PESOS M/CTE ($35.100.000), en las que se incluye valor inicial del contrato y su adición realizadas. CLÁUSULA
SEGUNDA. - PRORROGAR el plazo de ejecución del CONTRATO DE PRESTACIÓN DE SERVICIO No.
CPS-080-2023, por el término de dos (02) meses, a partir del 2 de enero de 2024 hasta el 01 de marzo de 2024</t>
  </si>
  <si>
    <t>CPS-081-2023</t>
  </si>
  <si>
    <t>ADICIÓN Y PRORROGA NÚMERO 1° AL CONTRATO DE PRESTACIÓN DE SERVICIOS
NO. CPS-081-2023 CELEBRADO ENTRE EL FONDO DE DESARROLLO RURAL DE
SUMAPAZ Y GERMAN CASTELLANOS DELGADO ADICIONAR el Contrato De Prestación De
Servicios No. CPS-081-2023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CPS-081-2023, por el término de SESENTA (60) DIAS a partir del primero (1) DE ENERO
DE 2024 y hasta el veintiocho (28) de febrero de 2024.</t>
  </si>
  <si>
    <t>CPS-082-2023</t>
  </si>
  <si>
    <t>JOSE LIBRADO MARTINEZ</t>
  </si>
  <si>
    <t>joselibardo5901@gmail.com</t>
  </si>
  <si>
    <t>CRA 93 N 68 A 69</t>
  </si>
  <si>
    <t>ADICIÓN Y PRORROGA NÚMERO 1° AL CONTRATO DE PRESTACIÓN DE SERVICIOS
NO. CPS-082-2023 CELEBRADO ENTRE EL FONDO DE DESARROLLO RURAL DE
SUMAPAZ Y JOSE LIBRADO MARTINEZ CORTEZ ADICIONAR el Contrato De Prestación De
Servicios No. CPS-082-2023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CPS-082-2023, por el término de SESENTA (60) DIAS a partir del dos(2) DE ENERO DE
2024 y hasta el PRIMERO (01) DE MARZO de 2024</t>
  </si>
  <si>
    <t>CPS-083-2023</t>
  </si>
  <si>
    <t>MAXIMILIANO LOPEZ SUAREZ</t>
  </si>
  <si>
    <t>mis19271225@gmail.com</t>
  </si>
  <si>
    <t>CRA 35 N 1 F 05</t>
  </si>
  <si>
    <t>ADICIÓN Y PRORROGA NÚMERO 1° AL CONTRATO DE PRESTACIÓN DE SERVICIOS
NO. CPS-083-2023 CELEBRADO ENTRE EL FONDO DE DESARROLLO RURAL DE
SUMAPAZ Y MAXIMILIANO LOPEZ SUAREZ ADICIONAR el Contrato De Prestación De
Servicios No. CPS-083-2023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CPS-083-2023, por el término de SESENTA (60) DIAS a partir del dos (2) DE ENERO DE
2024 y hasta el primero (1) de marzo de 2024</t>
  </si>
  <si>
    <t>084</t>
  </si>
  <si>
    <t>CPS-084-2023</t>
  </si>
  <si>
    <t>ADICIÓN Y PRORROGA NÚMERO 1° AL CONTRATO DE PRESTACIÓN DE SERVICIOS
NO. CPS-084-2023 CELEBRADO ENTRE EL FONDO DE DESARROLLO RURAL DE
SUMAPAZ Y ÁNGEL RODRIGO MUÑOZ ADICIONAR el Contrato De Prestación De
Servicios No. CPS-084-2023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CPS-084-2023, por el término de SESENTA (60) DIAS a partir del dos (2) DE ENERO DE
2024 y hasta el primero (1) de marzo de 2024</t>
  </si>
  <si>
    <t>FDRS-CD-032-2023</t>
  </si>
  <si>
    <t>CPS-034-2023</t>
  </si>
  <si>
    <t>PEDRO ALFONSO CASTRO MORALES</t>
  </si>
  <si>
    <t>https://community.secop.gov.co/Public/Tendering/OpportunityDetail/Index?noticeUID=CO1.NTC.3841069&amp;isFromPublicArea=True&amp;isModal=False</t>
  </si>
  <si>
    <t>pedro7a7castro@gmail.com</t>
  </si>
  <si>
    <t>LOCALIDAD 20 SUMAPAZ CORREGIMIENTO BETANIA</t>
  </si>
  <si>
    <t>1. Realizar mantenimiento periódico de carácter preventivo de las instalaciones hidráulicas, eléctricas y de gas, 
bombas de gas entre otros, en las sedes donde funciona la Alcaldía Local de Sumapaz. 
2. Apoyar el proceso de mantenimiento y recuperación de los corredores viales, según las indicaciones impartidas 
del encargado de la zona. 
3. Apoyar el mantenimiento locativo, preventivo, y correctivo de las instalaciones de las sedes de propiedad y / o 
tenencia de la alcaldía local de Sumapaz, usando los implementos de seguridad personal que se requieran para el 
desarrollo de cada una de las actividades relacionadas con el objeto contractual.
4. Realizar las pruebas y revisiones antes y después de los trabajos y responder por la buena ejecución de las 
mismas. 
5. Realizar seguimiento y control de los medidores de consumo de servicios públicos de las instalaciones en las 
sedes donde funcionan la alcaldía Local de Sumapaz presentando los informes respectivos. 
6. Las demás que demande la administración local que corresponda a la naturaleza del contrato y que sean 
necesarias para la consecución del fin del objeto contractual.</t>
  </si>
  <si>
    <t>Título de Bachiller. TOTAL EXPERIENCIA: 4 años, 2 meses, 14
días._x000D_</t>
  </si>
  <si>
    <t>Gestión Pública Efectiva</t>
  </si>
  <si>
    <t>PROPÓSITO 5. Construir Bogotá Región con gobierno abierto, transparente y ciudadanía consciente.</t>
  </si>
  <si>
    <t>FDRS-CD-033-2023</t>
  </si>
  <si>
    <t>CPS-035-2023</t>
  </si>
  <si>
    <t>JUAN SEBASTIAN JARAMILLO GAITAN</t>
  </si>
  <si>
    <t>https://community.secop.gov.co/Public/Tendering/OpportunityDetail/Index?noticeUID=CO1.NTC.3841070&amp;isFromPublicArea=True&amp;isModal=False</t>
  </si>
  <si>
    <t>PRESTAR LOS SERVICIOS PROFESIONALES AL ÁREA DE GESTIÓN DE DESARROLLO LOCAL BRINDANDO APOYO TÉCNICO EN LA PLANEACIÓN, EJECUCIÓN Y SEGUIMIENTO DEL PROYECTO DE INVERSIÓN DE CONSTRUCCIÓN DE SEDES.</t>
  </si>
  <si>
    <t>juanjaramillo9312@gmail.com</t>
  </si>
  <si>
    <t>CL 8 A BIS N 79 C 19</t>
  </si>
  <si>
    <t>1. Realizar el apoyo para la estructuración de estudios de mercado, estudios previos en la parte técnica específica a 
su condición profesional y demás trámites precontractuales de los contratos referentes a construcción de sedes 
requeridos por la administración local. (responder las observaciones en cada etapa, proyectar adendas, verificar y 
calificar propuestas). 
2. Apoyar en el control y seguimiento de los contratos que se encuentren en proceso de ejecución y/o liquidación 
de mantenimiento y de obra, así como en la elaboración de actas de inicio, terminación y suspensión, 
justificaciones de prórrogas y/o adiciones, apoyando al supervisor designado por el supervisor. 
3. Participar en el diseño de esquemas arquitectónicos y desarrollo de proyectos nuevos o de modificaciones 
requeridas en las sedes o inmuebles de propiedad del Fondo de Desarrollo Rural de Sumapaz. 
4. Realizar a través de herramientas informáticas el apoyo en la realización de planos arquitectónicos 2d y 3d de 
diferentes tipos de presentaciones de proyectos, requeridas por la administración local.
5.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6. Realizar la verificación técnica, administrativa y financiera de contratos de vigencias anteriores que se le asignen 
y que se encuentren en proceso de terminación para su respectiva liquidación. 
7.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</si>
  <si>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Título universitario de Arquitecto. TOTAL EXPERIENCIA: 1 años, 4 meses, 2
días_x000D_</t>
  </si>
  <si>
    <t xml:space="preserve">FDRS-CD-034-2023  </t>
  </si>
  <si>
    <t>CPS-036-2023</t>
  </si>
  <si>
    <t>https://community.secop.gov.co/Public/Tendering/OpportunityDetail/Index?noticeUID=CO1.NTC.3843060&amp;isFromPublicArea=True&amp;isModal=False</t>
  </si>
  <si>
    <t xml:space="preserve">CL 72 BIS SUR N 14 A 26 </t>
  </si>
  <si>
    <t>ADICIÓN Y PRORROGA NÚMERO 1° AL CONTRATO DE PRESTACIÓN DE SERVICIOS
NO. CPS-036-2023 CELEBRADO ENTRE EL FONDO DE DESARROLLO RURAL DE
SUMAPAZ Y WILMAR GILDARDO TORRES TORRES ADICIONAR el Contrato De Prestación De Servicios No. CPS036-2023 en la suma de SEIS MILLONES DE PESOS M/Cte ($6.000.000) M/CTE del rubro O23011602300000001652
“Por una Sumapaz sin riesgos que le aporta y se adopta al cambio climático”, de conformidad con las consideraciones
aquí señaladas, para un total del contrato de SETENTA Y DOS MILLONES DE PESOS ($72.000.000). M/CTE.
CLÁUSULA SEGUNDA. - PRORROGAR el plazo de ejecución del Contrato De Prestación De Servicios No. CPS036-2023, por el término de un (01) mes calendario a partir del primero (01) de enero de 2024 y hasta el treinta y uno (31)
de enero de 2024</t>
  </si>
  <si>
    <t>1.Realizar las etapas de formulación y elaboración de estudios previos de los proyectos de 
inversión enfocados a la mitigación y gestión del riesgo y la gestión Ambiental local, que le sean designados. Así 
como actualizar los Documentos Técnicos de Soporte, y las Fichas EBI, elaborar las especificaciones técnicas, los 
estudios de mercado, el análisis del sector, definir criterios de verificación y calificación y condiciones del contrato, 
entre otros aspectos. 2. Apoyar las acciones para el adecuado funcionamiento y operación de la oficina ambiental 
local ubicadas en las sedes de la Alcaldía local de Sumapaz y acompañar los operativos, las acciones y estrategias de 
control ambiental requeridos por el Área de Gestión Policiva, en cumplimiento al Código Nacional de Policía y 
Convivencia. 3. Realizar el seguimiento a la ejecución de los contratos, que le sean designados, de conformidad 
con el Manual de Supervisión e Interventoría de la Secretaria Distrital de Gobierno (Apoyo a la supervisión, 
revisión de informes, modificaciones contractuales, programación de PAC). 4. Apoyar el proceso de convocatoria 
de las sesiones de la Consejo Local del Riesgo y Cambio Climático, dinamizar el desarrollo de estas, efectuando el 
seguimiento y articulación interinstitucional requerida para su fortalecimiento y efectuar el seguimiento, 
actualización y reportes a los escenarios del riesgo en el marco de la implementación del Plan Local de Gestión de 
Riesgo y Cambio Climático según componente programático. 5. Promover, organizar y atender las visitas técnicas 
y solicitudes de conceptos al IDIGER para mantener actualizada la matriz de puntos críticos de la localidad de 
Sumapaz, socializando resultados y necesidades de intervención con las partes interesadas. 6. Brindar 
acompañamiento para atender de manera oportuna los requerimientos y reportes de información solicitados por 
entidades distritales, nacionales, entes de control y comunidad en general que se alleguen por el Aplicativo de 
Gestión Documental de la entidad, referente a temas de gestión ambiental externa. 7. Asistir a las reuniones 
concertadas, citadas y/o designadas para la atención de temas relacionados con la gestión ambiental externa y el 
desarrollo sostenible con entidades locales, distritales, nacionales, organizaciones ambientales y/o sociales. 8. 
Atender las emergencias ambientales locales que se presenten y realizar talleres y capacitaciones a la comunidad 
local en reconocimiento del riesgo, reducción del riesgo, manejo de emergencias y desastres y mitigación y 
adaptación al cambio climático de acuerdo con la programación concertadas semestralmente por el área de gestión 
ambiental local. 9. Las demás que demande la administración local que corresponda a la naturaleza del contrato y 
que sean necesarias para la consecución del fin del objeto contractual.</t>
  </si>
  <si>
    <t>Título universitario de Ingeniero Ambiental, especialista en Recursos Hídricos. TOTAL EXPERIENCIA: 2 AÑOS, 5 MESES, 7
DIAS_x000D_</t>
  </si>
  <si>
    <t>Eficiencia en la atención de emergencias</t>
  </si>
  <si>
    <t>PROPÓSITO 2. Cambiar nuestros hábitos de vida para reverdecer a Bogotá y adaptarnos y mitigar la crisis climática</t>
  </si>
  <si>
    <t xml:space="preserve">FDRS-CD-035-2023    </t>
  </si>
  <si>
    <t>CPS-037-2023</t>
  </si>
  <si>
    <t>https://community.secop.gov.co/Public/Tendering/OpportunityDetail/Index?noticeUID=CO1.NTC.3843914&amp;isFromPublicArea=True&amp;isModal=False</t>
  </si>
  <si>
    <t>1. Elaborar un diagnóstico sobre los antecedentes, condiciones médicas, habilidades y 
formación Deportiva de los niños, niñas y jóvenes deportistas de la localidad de Sumapaz, así como realizar la 
planeación quincenal de las actividades a desarrollar, sistematizar la información. 2. Elaborar y ejecutar el Plan de 
Trabajo para la ejecución de las metas de Capacitar 600 Personas en Los Campos deportivos y Vincular 500 
personas en actividades recreo-deportivas comunitarias de acuerdo con las diferentes iniciativas comunitarias, así 
como realizar la reactivación de los comités deportivos veredales. 3. Diseñar e implementar herramientas para la 
formación y capacitación (formatos de asistencia, guías, test deportivos, entre otros) en temas deportivos, dirigido a 
los niños, niñas y jóvenes de la localidad de Sumapaz. 4. Desarrollar las sesiones de clase con los niños, niñas y 
jóvenes de conformidad con las habilidades y necesidades establecidas en el diagnóstico, respetando los parámetros, 
horarios, intensidad, lugares y demás requerimientos realizados por el FDRS, entregando las listas de asistencia de 
los participantes, evaluación de conocimientos y habilidades adquiridas entre otras. 5. Hacer el seguimiento y 
evaluación de los estudiantes inscritos en las escuelas informando el estado de avance de los participantes, número 
total de inscritos, deserciones, cupos disponibles y cualquier situación que se presente dentro del desarrollo de las 
actividades. 6. Asistir, a las reuniones, comités y capacitaciones, entre otros, representar a la Administración en los 
espacios del sector y hacer parte de los comités que le sean designados. 7. Las demás que demande la administración 
local que corresponda a la naturaleza del contrato y que sean necesarias para la consecución del fin del objeto 
contractual.</t>
  </si>
  <si>
    <t xml:space="preserve">Título universitario de Licenciado en 
educación básica con énfasis en educación física, 
Recreación y Deporte. TOTAL EXPERIENCIA: Dos (2) Años, tres (3) 
Meses y veintiún (21) días. </t>
  </si>
  <si>
    <t>FDRS-CD-036-2023</t>
  </si>
  <si>
    <t>CPS-065-2023</t>
  </si>
  <si>
    <t>DANIEL CAMILO MADRIGAL COLLAZOS</t>
  </si>
  <si>
    <t>https://community.secop.gov.co/Public/Tendering/OpportunityDetail/Index?noticeUID=CO1.NTC.3844070&amp;isFromPublicArea=True&amp;isModal=False</t>
  </si>
  <si>
    <t>LUZ HELENA</t>
  </si>
  <si>
    <t>PRESTAR LOS SERVICIOS PROFESIONALES PARA APOYAR LOS PROCESOS ADMINISTRATIVOS, CONTABLES Y FINANCIEROS DEL ÁREA DE GESTIÓN DE DESARROLLO LOCAL, DE LA ALCALDÍA LOCAL DE SUMAPAZ</t>
  </si>
  <si>
    <t>DESPACHO</t>
  </si>
  <si>
    <t>madrigaldanielcamilo@hotmail.com</t>
  </si>
  <si>
    <t>CL 33 N 6 37</t>
  </si>
  <si>
    <t>1, Apoyar en la solicitud, consolidación y reporte de información que sea requerida tanto por el 
nivel central, como demás entidades distritales y nacionales, presentando la proyección de respuestas y revisión de 
todos los documentos que deban ser generados para atender los derechos de petición y demás solicitudes. 2. Apoyar 
al Área de Gestión de Desarrollo Local, en la ejecución y seguimiento de los procesos y procedimientos de gestión 
administrativa, financiera y contable, conforme a los lineamientos distritales definidos y el marco de la normatividad 
vigente. 3. Apoyar en la programación, solicitud de reprogramaciones, solicitud de adiciones del PAV, consolidación 
y seguimiento de la información del Plan Anualizado de Caja – PAC, manteniendo actualizada la base de datos de 
los pagos correspondientes. 4. Apoyar al Área de Gestión de Desarrollo Local, en la revisión de cuentas de cobro, y 
el seguimiento al proceso de pagos, de acuerdo con los lineamientos e instructivos establecidos por la SDG para 
dicho proceso 5. Asistir a las reuniones, comités de contratación, capacitaciones, comités de seguimiento a la 
ejecución contractual entre otros y hacer partes de los comités que delegue el alcalde. 6. Las demás que demande la 
administración local que corresponda a la naturaleza del contrato y que sean necesarias para la consecución del fin 
del objeto contractual.</t>
  </si>
  <si>
    <t>CPS-135-2023</t>
  </si>
  <si>
    <t>DANNA MARCELA FORERO RODRIGUEZ</t>
  </si>
  <si>
    <t>MUJER</t>
  </si>
  <si>
    <t>dahmo120297@gmail.com</t>
  </si>
  <si>
    <t xml:space="preserve">CL 14 SUR N 10 80 </t>
  </si>
  <si>
    <t>CPS-188-2023</t>
  </si>
  <si>
    <t>se hizo el requerimiento del 9/11/2023 Solicitó el favor se elimine la designación de apoyo a la supervisión que esta del alcalde para el alcalde de los siguientes contratos: CPS-142, CPS-170, CPS-188, CPS-232 y CPS-241-2023</t>
  </si>
  <si>
    <t>84999 en sipse quedo como contrato 036</t>
  </si>
  <si>
    <t xml:space="preserve">FDRS-CD-036-2023 </t>
  </si>
  <si>
    <t>CPS-038-2023</t>
  </si>
  <si>
    <t>MARICELA GIL RAMIREZ</t>
  </si>
  <si>
    <t>PRESTAR LOS SERVICIOS PROFESIONALES PARA APOYAR LOS PROCESOS ADMINISTRATIVOS, CONTABLES Y FINANCIEROS DEL ÁREA DE GESTIÓN DE DESARROLLO LOCAL, DE LA ALCALDÍA LOCAL DE SUMAPAZ. PROYECTO</t>
  </si>
  <si>
    <t>maricela.gramirez@hotmail.com</t>
  </si>
  <si>
    <t>CRA 36 N 33 129 APTO 404 TO 5</t>
  </si>
  <si>
    <t>1. Apoyar en la solicitud, consolidación y reporte de información que sea requerida tanto por el 
nivel central, como demás entidades distritales y nacionales, presentando la proyección de 
respuestas y revisión de todos los documentos que deban ser generados para atender los
derechos de petición y demás solicitudes.
2. Apoyar al Área de Gestión de Desarrollo Local, en la ejecución y seguimiento de los procesos 
y procedimientos de gestión administrativa, financiera y contable, conforme a los lineamientos 
distritales definidos y el marco de la normatividad vigente.
3. Apoyar en la programación, solicitud de reprogramaciones, solicitud de adiciones del PAV, 
consolidación y seguimiento de la información del Plan Anualizado de Caja – PAC, 
manteniendo actualizada la base de datos de los pagos correspondientes.
4. Apoyar al Área de Gestión de Desarrollo Local, en la revisión de cuentas de cobro, y el 
seguimiento al proceso de pagos, de acuerdo con los lineamientos e instructivos establecidos 
por la SDG para dicho proceso 
5. Asistir a las reuniones, comités de contratación, capacitaciones, comités de seguimiento a la 
ejecución contractual entre otros y hacer partes de los comités que delegue el alcalde.
6. Las demás que demande la administración local que corresponda a la naturaleza del contrato 
y que sean necesarias para la consecución del fin del objeto contractual.</t>
  </si>
  <si>
    <t>Título universitario de Contador Publico. Sin experiencia</t>
  </si>
  <si>
    <t>85796 en sipse quedo como contrato 037</t>
  </si>
  <si>
    <t>FDRS-CD-037-2023</t>
  </si>
  <si>
    <t>CPS-039-2023</t>
  </si>
  <si>
    <t>https://community.secop.gov.co/Public/Tendering/OpportunityDetail/Index?noticeUID=CO1.NTC.3850124&amp;isFromPublicArea=True&amp;isModal=False</t>
  </si>
  <si>
    <t>PRESTAR LOS SERVICIOS TÉCNICOS PARA APOYAR LAS RESPUESTAS A LAS SOLICITUDES
RADICADAS POR ENTES DE CONTROL, CONCEJO DE BOGOTÁ RELACIONADAS CON LA INFRAESTRUCTURA VIAL</t>
  </si>
  <si>
    <t>ADICIÓN Y PRÓRROGA NÚMERO 1 AL CONTRATO DE PRESTACIÓN DE SERVICIOS
No. CPS-039-2023 CELEBRADO ENTRE EL FONDO DE DESARROLLO RURAL DE
SUMAPAZ Y MICHAEL STEVEN RENGIFO MAHECHA ADICIONAR AL CONTRATO DE PRESTACIÓN DE SERVICIOS No. CPS-039-2023 en la suma de tres millones de
pesos M/CTE($3.000.000), de conformidad con las consideraciones aquí señaladas, para un valor total del contrato de treinta y
seis millones de pesos ($36.000.000,00) M/CTE. CLÁUSULA SEGUNDA.- PRORROGAR el plazo de ejecución del
CONTRATO DE PRESTACIÓN DE SERVICIOS No. CPS-039-2023, por el término de un (01) mes, hasta el treinta y uno
(31) de enero de 2024</t>
  </si>
  <si>
    <t>1. Apoyar técnicamente en la proyección y elaboración de documentos e informes solicitados 
por los entes de control, entidades públicas y/o privadas, así como en el seguimiento y control de estos,
relacionados con la infraestructura vial, de conformidad con la normatividad existente para la materia y dentro 
de los plazos y términos establecidos por la misma. 2.Brindar asesoría técnica en las visitas administrativas de los 
Entes de Control, realizando las coordinaciones que sean necesarias para suministrar las respuestas en el marco 
del objeto para las cuales fueron convocadas. 3. Apoyar las auditorías técnicas que se propongan para el 
seguimiento y evaluación de los contratos que se suscriban relacionados con la infraestructura vial y de las 
observaciones o hallazgos que se realicen en las auditorias regulares. 4. Emitir los conceptos y respuestas sobre 
las solicitudes y peticiones que le sean asignados y/o requeridos. 5. Las demás que demande la administración 
local que corresponda a la naturaleza del contrato y que sean necesarias para la consecución del fin del objeto 
contractual._x000D_</t>
  </si>
  <si>
    <t>Certificación de la Universidad EIA de fecha 
23 de febrero de 2022, en la cual se certificó que se 
encontraba cursando 10 semestre del programa de 
pregrado Ingeniería Civil. Sin experiencia</t>
  </si>
  <si>
    <t>FDRS-CD-038-2023</t>
  </si>
  <si>
    <t>CPS-040-2023</t>
  </si>
  <si>
    <t>CARLOS JULIO PALACIOS RAMIREZ</t>
  </si>
  <si>
    <t>https://community.secop.gov.co/Public/Tendering/OpportunityDetail/Index?noticeUID=CO1.NTC.3849854&amp;isFromPublicArea=True&amp;isModal=False</t>
  </si>
  <si>
    <t>PRESTAR LOS SERVICIOS PARA OPERAR Y/O MANEJAR UN TRACTOCAMIÓN DE PROPIEDAD O TENENCIA DEL FONDO DE DESARROLLO LOCAL DE SUMAPAZ</t>
  </si>
  <si>
    <t>carlospatopalacios@gmail.com</t>
  </si>
  <si>
    <t>VEREDA SAN JUAN</t>
  </si>
  <si>
    <t>1. Operar, responder y velar por el mantenimiento y adecuada utilización del vehículo de propiedad del Fondo de Desarrollo Local.
2. Apoyar las labores de obra identificadas por la administración local e indicada por el apoyo 
a la supervisión.
3. Apoyar las emergencias que surjan en la localidad y las cuales necesiten de la intervención 
de la maquinaria.
4. Hacer uso adecuado de la maquinaria y no exponerla a situaciones de inseguridad y peligro.
5. Respetar en forma estricta las normas de tránsito. Responder por el pago de las multas o 
sanciones que coloquen las autoridades de tránsito y que le sean imputables. 
6. Velar por el buen estado mecánico y estético de la maquina asignada, responder y mantener 
en perfecto estado el equipo de herramientas, señales y repuesto de la misma.
7. Acordar con el Área de Gestión de Desarrollo Local, la realización del mantenimiento pre_x0002_ventivo de la máquina.
8. No disponer de la maquinaria pesada del FDLS para realizar actividades que no se le hayan 
autorizado por parte del Alcalde Local y/o del Apoyo a la supervisión. 
9. Hacer uso adecuado y permanente de las prendas y elementos de protección necesarias 
para el desarrollo de sus actividades, en cumplimiento de la normatividad relacionada con 
el sistema de gestión de seguridad y salud en el trabajo. 
10.Ejecutar las demás actividades que le sean asignadas por el supervisor o apoyo a la super_x0002_visión.</t>
  </si>
  <si>
    <t xml:space="preserve">FDRS-CD-039-2023   </t>
  </si>
  <si>
    <t>CPS-041-2023</t>
  </si>
  <si>
    <t>ALONSO RAFAEL OCAMPO ARRIETA</t>
  </si>
  <si>
    <t>https://community.secop.gov.co/Public/Tendering/OpportunityDetail/Index?noticeUID=CO1.NTC.3849373&amp;isFromPublicArea=True&amp;isModal=False</t>
  </si>
  <si>
    <t>PRESTAR SUS SERVICIOS PROFESIONALES COMO ADMINISTRADOR DE LA RED DE LA ALCALDÍA LOCAL DE SUMAPAZ Y REALIZAR LA ACTUALIZACIÓN DE LOS DATOS EN LOS DIFERENTES SISTEMAS DE INFORMACIÓN</t>
  </si>
  <si>
    <t>alonso801@gmail.com</t>
  </si>
  <si>
    <t>CRA 101 N 83 90 INT 5 APTO 310</t>
  </si>
  <si>
    <t>ADICIÓN Y PRÓRROGA NÚMERO 1 AL CONTRATO DE PRESTACIÓN DE SERVICIOS
No. CPS-041-2023 CELEBRADO ENTRE EL FONDO DE DESARROLLO RURAL DE
SUMAPAZ Y ALONSO RAFAEL OCAMPO ARRIETA ADICIONAR AL CONTRATO DE
PRESTACIÓN DE SERVICIOS No. CPS-041-2023 en la suma de CATORCE MILLONES DE PESOS M/CTE
($14.000.000), de conformidad con las consideraciones aquí señaladas, para un valor total del contrato de NOVENTA Y UN
MILLONES DE PESOS ($91.000.000,00) M/CTE. CLÁUSULA SEGUNDA.- PRORROGAR el plazo de ejecución del
CONTRATO DE PRESTACIÓN DE SERVICIOS No. CPS-041-2023, por el término de dos(02) meses, hasta el veintinueve
(29) de febrero de 2024</t>
  </si>
  <si>
    <t>1. Velar por el adecuado funcionamiento de la red local, conexión a la WAN de la Alcaldía y el 
recurso tecnológico de todas las dependencias de la Alcaldía (Despacho, Área de Gestión de Desarrollo Local, Junta 
Administradora Local, Corregidurías, Área de Gestión Policiva Jurídica Sumapaz) tanto en términos de Hardware y 
Software como de su administración y mantenimiento. 2. Realizar el seguimiento y control necesario para lograr la 
disponibilidad del servicio y la continuidad de los contratos de mantenimiento preventivo y correctivo y garantías 
correspondientes a los equipos de cómputo, impresoras, UPS y equipos activos de la localidad, de acuerdo con lo 
estipulado en cada contrato, según corresponda. 3. Verificar permanentemente la conectividad de la red LAN y 
WAN desde la Alcaldía al Nivel Central, para garantizar la prestación del servicio de red y de los aplicativos. 4. 
Realizar el apoyo a la supervisión de los contratos que se le asignen, dando cumplimiento a la Ley 1474 de 2011 y 
demás normatividad existente vigente aplicable. 5. Realizar las actividades de apoyo técnico en la elaboración de 
estudios previos y de mercado, que le sean designados. 6. Administrar los servicios disponibles en el servidor local 
y usuarios del directorio activo de tal forma que se mantengan únicamente los usuarios activos de la Alcaldía, 
informando oportunamente a la Dirección de Tecnologías e Información los cambios de personal (ingresos, retiros 
o traslados) tanto para usuario en red como para correo electrónico. 7. Realizar la atención personalizada de las 
solicitudes de apoyo técnico a los diferentes usuarios de la Alcaldía Local, dentro del tiempo estipulado con la 
eficiencia y eficacia requeridas. 8. Dar conceptos técnicos sobre el estado de los equipos y los aplicativos, según las 
solicitudes que le sean asignadas. 9. Participar en las reuniones y comités en los cuales sea designado por el Alcalde 
Local de Sumapaz, de conformidad con el objeto de su contrato. 10. Cumplir sus actividades y obligaciones de forma 
presencial y/o con trabajo desde casa, durante la Emergencia Sanitaria y/o el estado de Calamidad Pública en el 
Distrito Capital, conforme los lineamientos dados por el supervisor y tomando las medidas de protección a que 
hubiera lugar. 11. Las demás que le sean asignadas o delegadas y que correspondan a la naturaleza del objeto._x000D_</t>
  </si>
  <si>
    <t>Título universitario de Ingeniero de Sistemas. TOTAL EXPERIENCIA VEINTICUATRO (24) 
MESES, VEINTIUN (21) DIAS</t>
  </si>
  <si>
    <t>FDRS-CD-040-2023</t>
  </si>
  <si>
    <t>CPS-044-2023</t>
  </si>
  <si>
    <t>FABIAN LEONARDO PULIDO MORENO</t>
  </si>
  <si>
    <t>https://community.secop.gov.co/Public/Tendering/OpportunityDetail/Index?noticeUID=CO1.NTC.3847341&amp;isFromPublicArea=True&amp;isModal=False</t>
  </si>
  <si>
    <t>PRESTAR LOS SERVICIOS PARA CONDUCIR Y/O MANEJAR Y/O OPERAR EL CARROTANQUE DE PROPIEDAD DEL FONDO DE DESARROLLO LOCAL DE SUMAPAZ</t>
  </si>
  <si>
    <t>fabianpulido04@gmail.com</t>
  </si>
  <si>
    <t>KM 46 VIA SAN JUAN DE SUMAPAZ TAQUECITOS</t>
  </si>
  <si>
    <t>1. Conducir, responder y velar por el mantenimiento y adecuada utilización del vehículo de 
propiedad del FDLS. Absteniéndose de transportar personal no autorizado por la Alcaldía Local de Sumapaz. 2. 
Apoyar con el suministro de combustible a los equipos, maquinaria y vehículos pertenecientes del FDLS, elaborar, 
velar y entregar los informes de combustible emitidos por el equipo de control del carro tanque, solicitar el 
combustible al Ingeniero encargado del área del parque automotor oportunamente para garantizar la disponibilidad 
del combustible. 3. Responder y velar por el inventario del carro tanque (galones ACPM). 4. Prestar labores de 
apoyo para el mantenimiento, limpieza y buen estado del vehículo, equipo y herramientas. que se le hayan asignado. 
Estar presente en el taller de mantenimiento cuando se desarrollen los mantenimientos del vehículo asignado, pero 
de no ser necesario (por indicación del supervisor), deberá realizar acompañamiento durante la jornada laboral en la 
frente de trabajo en condición de disponibilidad para para conducir otro vehículo o adelantar otra actividad de 
apoyo. 5. Cumplir con las normas de tránsito y seguridad vigentes y prestar atención al cuidado de los vehículos y 
maquinaria. Mantenerse a paz y salvo por concepto de multas y comparendos durante la ejecución del contrato. 6. 
No exponer el vehículo a situaciones de inseguridad y peligro. 7. Informar oportunamente al supervisor del contrato 
cualquier irregularidad que se presente durante el desarrollo de las actividades, así como del estado en que se 
encuentren los vehículos para iniciar las acciones correctivas y/o preventivas del caso. En dado caso de presentarse 
una novedad durante la operación del vehículo debe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8. Responder por el vehículo, maquinaria, herramientas y demás elementos a su cargo dando 
estricto cumplimiento y aplicación al instructivo del parque automotor del FDLS. 9. Responder pecuniariamente por 
los daños causados al automotor asignado, cuando la entidad a través del supervisor determine la responsabilidad del 
conductor por negligencia, falta de pericia en el manejo o cuidado de este. 10. Hacer uso adecuado y permanente de 
las prendas y elementos que se le llegare a entregar para el desarrollo de sus actividades. 11. Cumplir con las demás 
funciones que correspondan con la naturaleza de las actividades objeto del contrato y/o que le sean Asignadas._x000D_</t>
  </si>
  <si>
    <t>Título de Bachiller de fecha 23 de junio de 
2018, licencia de conducción C2 servicio publico 
con vigencia hasta el 31 de enero de 2025.
Aporta Carnet de GRI COMPANY, Curso 
TRABAJO SEGURO EN ALTURAS 
REENTRENAMIENTO AVANZADO, con 
fecha de inicio 02-08-2022 y fecha de vigencia hasta: 
03-08-2023, y aporta el certificado de capacitación y 
entrenamiento para trabajo en alturas con una 
intensidad de veinte (20) horas. 
Aporta certificado de transporte de mercancías 
peligrosas CLASE 3 con fecha de vencimiento 
23/01/2025 expedido por INSTRACVIAL. TOTAL EXPERIENCIA: 3 AÑOS, 9 MESES, 2 
DIAS_x000D_</t>
  </si>
  <si>
    <t xml:space="preserve"> Movilidad segura, sostenible y accesible
 </t>
  </si>
  <si>
    <t>PROPÓSITO 4. Hacer de Bogotá Región un modelo de movilidad multimodal, incluyente y sostenible.</t>
  </si>
  <si>
    <t>FDRS-CD-041-2023</t>
  </si>
  <si>
    <t>CPS-046-2023</t>
  </si>
  <si>
    <t>https://community.secop.gov.co/Public/Tendering/OpportunityDetail/Index?noticeUID=CO1.NTC.3852899&amp;isFromPublicArea=True&amp;isModal=False</t>
  </si>
  <si>
    <t xml:space="preserve">PRESTAR LOS SERVICIOS PROFESIONALES PARA EL DESARROLLO DE ACCIONES DE PLANEACIÓN, SEGUIMIENTO, EJECUCIÓN Y ACOMPAÑAMIENTO DE LOS PROCESOS Y ACTIVIDADES RELACIONADAS CON LOS ACUEDUCTOS VEREDALES QUE SE ADELANTEN POR EL FONDO DE DESARROLLO RURAL DE SUMAPAZ  </t>
  </si>
  <si>
    <t>ADICIÓN Y PRORROGA NÚMERO 1° AL CONTRATO DE PRESTACIÓN DE SERVICIOS
NO. CPS-046-2023 CELEBRADO ENTRE EL FONDO DE DESARROLLO RURAL DE
SUMAPAZ Y LUISA FERNANDA LOZANO GRACIA – ADICIONAR el Contrato De Prestación De
Servicios No. CPS-046-2023 en la suma de DOCE MILLONES DE PESOS M/CTE ($12.000.000) del rubro
O23011604490000001688 “Movilidad segura, sostenible y accesible”, de conformidad con las consideraciones aquí
señaladas, para un total del contrato de SETENTA Y OCHO MILLONES DE PESOS ($78.000.000). M/CTE.
CLÁUSULA SEGUNDA. - PRORROGAR el plazo de ejecución del Contrato De Prestación De Servicios No. CPS046-2023, por el término de dos (02) mes calendario a partir del primero (01) de enero de 2024 y hasta el veintinueve (29)
de febrero de 2024.</t>
  </si>
  <si>
    <t xml:space="preserve">1. Apoyar las etapas de formulación y elaboración de estudios previos de los proyectos 
de inversión en el tema de Saneamiento Básico e Infraestructura que le sea 
designado: Actualizar los Documentos Técnicos de Soporte y las Fichas EBI, definir 
Especificaciones técnicas, realizar estudios de mercado, elaborar análisis del sector, 
definir criterios de verificación y calificación y condiciones del contrato, entre otros.
2. 2. Asistir a las mesas de concertación e instancias de participación y/o reuniones 
designadas por el supervisor y/o el apoyo a la supervisión para la atención de temas 
relacionados con el saneamiento básico e infraestructura en entidades locales, 
distritales, nacionales, organizaciones ambientales y/o sociales.
3. Participar en el Consejo Local de Gestión del Riesgo y Cambio Climático y apoyar en 
la atención de las emergencias ambientales locales que se presenten y con las acciones ambientales desarrolladas en la localidad acorde con las temáticas 
concertadas dentro de la instancia.
4. Acompañar técnicamente en la gestión ambiental local interna y externa, en temas 
de infraestructura, efectuando el seguimiento y articulación interinstitucional 
requerida para su fortalecimiento.
5. Realizar el seguimiento a la ejecución de los contratos de Saneamiento Básico e 
Infraestructura que le sean designados de conformidad con el Manual de Supervisión 
e Interventoría de la Secretaría Distrital de Gobierno.
6. Ejecutar acompañamiento técnico oportuno a los requerimientos, solicitudes y 
reportes de información externa referente a Saneamiento Básico solicitados por 
entidades distritales, nacionales, entes de control y comunidad en general.
7. Acompañar los operativos, las acciones y estrategias de control ambiental requeridos 
por el Área de Gestión Policiva, en cumplimiento al Código Nacional de Policía y 
Convivencia
8. Las demás que demande la administración local que corresponda a la naturaleza del 
contrato y que sean necesarias para la consecución del fin del objeto contractual.
</t>
  </si>
  <si>
    <t>Título de ADMINISTRACIÓN AMBIENTAL. TOTAL EXPERIENCIA VALORADA: 2 AÑOS - 10
MESES - 8 DÍAS</t>
  </si>
  <si>
    <t>FDRS-CD-042-2023</t>
  </si>
  <si>
    <t>CPS-048-2023</t>
  </si>
  <si>
    <t xml:space="preserve">CLARA MARIA MOJICA CORTES </t>
  </si>
  <si>
    <t>https://community.secop.gov.co/Public/Tendering/OpportunityDetail/Index?noticeUID=CO1.NTC.3854257&amp;isFromPublicArea=True&amp;isModal=False</t>
  </si>
  <si>
    <t xml:space="preserve">PRESTAR LOS SERVICIOS PROFESIONALES JURÍDICOS PARA APOYAR LOS ASUNTOS PRECONTRACTUALES, CONTRACTUALES Y POST-CONTRACTUALES DEL ÁREA DE GESTIÓN DE DESARROLLO LOCAL DE LA ALCALDÍA LOCAL DE SUMAPAZ. </t>
  </si>
  <si>
    <t>claramariamojica@gmail.com</t>
  </si>
  <si>
    <t>CL 61 N 3 B 43 APTO 603</t>
  </si>
  <si>
    <t>ACTA DE SUSPENSIÓN I CONTRATO DE PRESTACIÓN DE SERVICIOS CPS-048-2023 OBJETO “PRESTAR LOS SERVICIOS PROFESIONALES JURÍDICOS PARA APOYAR LOS ASUNTOS
PRECONTRACTUALES, CONTRACTUALES Y POSTCONTRACTUALES DEL ÁREA DE GESTIÓN DE DESARROLLO LOCAL DE LA ALCALDÍA LOCAL DE SUMAPAZ”
FECHA DE SUSCRIPCIÓN 27 de enero de 2023
FECHA DE INICIACIÓN 1 de febrero de 2023
PLAZO DE EJECUCIÓN once (11) meses
VENCIMIENTO INICIAL 31 de diciembre de 2023
DEL PLAZO
VENCIMIENTO PRÓRROGA N/A
FECHA SUSPENSIÓN 06 de diciembre de 2023
PLAZO DE SUSPENSIÓN I veintinueve (29) días calendario
FECHA DE REINICIACIÓN I 04 de enero de 2024
NUEVA FECHA DE 29 de enero de 2024</t>
  </si>
  <si>
    <t xml:space="preserve">1. Asistir a la Alcaldía local en temas de planeación, coordinación, ejecución, evaluación y 
control sobre los procesos de contratación que se adelantan por la entidad de los proyectos de inversión y/o 
gastos de funcionamiento que le sean asignados. 2. Apoyar a las diferentes áreas de la Administración local en 
la elaboración de estudios previos y demás documentos precontractuales, así como atender las solicitudes de 
modificación contractual y demás requerimientos que se le asigne, entregando al apoyo a la supervisión y al 
promotor de calidad, el cuadro de reporte mensual (según modelo). 3. Verificar que los documentos que se 
tramitan dentro de los procesos de contratación que le sean asignados, queden publicados de manera correcta 
y oportuna, efectuando el correspondiente seguimiento en la plataforma que se ha implementado para tal fin 
(Secop 2), evidenciando así mismo, el cumplimiento de la norma en lo referente a los términos de publicidad.
4. Entregar de manera oportuna, completa y conforme a los procedimientos de gestión del patrimonio 
documental, los expedientes contractuales (virtual y/o físico) al archivo del FDRS local, de la etapa 
precontractual y perfeccionado el respectivo contrato a gestión documental. 5. Elaborar los proyectos de 
actos administrativos que se le asignen y/o conceptuar sobre la juridicidad de los que le sean designados. 6. 
Apoyar a la Alcaldía Local en la definición del monto y cubrimiento de riesgos de la póliza única de 
cumplimiento exigida en la Ley, para garantizar la ejecución de los contratos. 7. Asistir a las reuniones, 
comités de contratación, capacitaciones, comités de seguimiento a la ejecución contractual entre otros y hacer 
partes de los comités que delegue el alcalde. 8. Las demás que sean inherentes al cumplimiento del objeto 
contractual y/o que le sean asignadas por el Alcalde Local. </t>
  </si>
  <si>
    <t>Título universitario de Abogado, especialista en Derecho 
Administrativo. TOTAL EXPERIENCIA: SIETE (07) MESES 
Y CATORCE (14) DIAS</t>
  </si>
  <si>
    <t>093</t>
  </si>
  <si>
    <t>CPS-093-2023</t>
  </si>
  <si>
    <t>CESAR FRUTO CORREDOR</t>
  </si>
  <si>
    <t>cesarfrutocorredor@gmail.com</t>
  </si>
  <si>
    <t>CRA 71 N 58 A SUR 60 APTO 301 INT 5</t>
  </si>
  <si>
    <t>ADICIÓN Y PRORROGA NÚMERO 1° AL CONTRATO DE PRESTACIÓN DE SERVICIOS
NO. CPS-093-2023 CELEBRADO ENTRE EL FONDO DE DESARROLLO RURAL DE
SUMAPAZ Y CESAR FRUTO CORREDOR GOMEZ ADICIONAR el Contrato De Prestación De Servicios No. CPS-093-2023 en la suma de
SEIS MILLONES DE PESOS M/Cte ($6.000.000) M/CTE del rubro O23011605570000001696 “Gestión pública local”,
de conformidad con las consideraciones aquí señaladas, para un total del contrato de SETENTA Y DOS MILLONES
DE PESOS ($72.000.000). M/CTE. CLÁUSULA SEGUNDA. - PRORROGAR el plazo de ejecución del Contrato De
Prestación De Servicios No. CPS-093-2023, por el término de un (01) mes calendario a partir del dos (02) de enero de
2024 y hasta el primero (01) de febrero de 2024</t>
  </si>
  <si>
    <t xml:space="preserve">1. Asistir a la Alcaldía local en temas de planeación, coordinación, ejecución, evaluación y 
control sobre los procesos de contratación que se adelantan por la entidad de los proyectos de inversión y/o 
gastos de funcionamiento que le sean asignados. 2. Apoyar a las diferentes áreas de la Administración local en 
la elaboración de estudios previos y demás documentos precontractuales, así como atender las solicitudes de 
modificación contractual y demás requerimientos que se le asigne, entregando al apoyo a la supervisión y al 
promotor de calidad, el cuadro de reporte mensual (según modelo). 3. Verificar que los documentos que se 
tramitan dentro de los procesos de contratación que le sean asignados, queden publicados de manera correcta 
y oportuna, efectuando el correspondiente seguimiento en la plataforma que se ha implementado para tal fin 
(Secop 2), evidenciando así mismo, el cumplimiento de la norma en lo referente a los términos de publicidad.
4. Entregar de manera oportuna, completa y conforme a los procedimientos de gestión del patrimonio 
documental, los expedientes contractuales (virtual y/o físico) al archivo del FDRS local, de la etapa 
precontractual y perfeccionado el respectivo contrato a gestión documental. 5. Elaborar los proyectos de actos 
administrativos que se le asignen y/o conceptuar sobre la juridicidad de los que le sean designados. 6. Apoyar 
a la Alcaldía Local en la definición del monto y cubrimiento de riesgos de la póliza única de cumplimiento 
exigida en la Ley, para garantizar la ejecución de los contratos. 7. Asistir a las reuniones, comités de contratación, 
capacitaciones, comités de seguimiento a la ejecución contractual entre otros y hacer partes de los comités que 
delegue el alcalde. 8. Las demás que sean inherentes al cumplimiento del objeto contractual y/o que le sean 
asignadas por el Alcalde Local. </t>
  </si>
  <si>
    <t>CPS-110-2023</t>
  </si>
  <si>
    <t>ADICIÓN Y PRORROGA NÚMERO 1° AL CONTRATO DE PRESTACIÓN DE SERVICIOS NO. CPS-110-2023 CELEBRADO ENTRE EL FONDO DE DESARROLLO RURAL DE SUMAPAZ Y JENNY CAROLINA GIRON CUERVO ADICIONAR el Contrato De Prestación De Servicios No. CPS-110-2023 en la suma de
DOCE MILLONES DE PESOS M/Cte ($12.000.000) M/CTE del rubro O23011605570000001696 “Gestión pública
local”, de conformidad con las consideraciones aquí señaladas, para un total del contrato de SETENTA Y OCHO
MILLONES DE PESOS ($78.000.000). M/CTE. CLÁUSULA SEGUNDA. - PRORROGAR el plazo de ejecución
del Contrato De Prestación De Servicios No. CPS-110-2023, por el término de un (02) mes calendario a partir del dos
(02) de enero de 2024 y hasta el primero (01) de marzo de 2024.</t>
  </si>
  <si>
    <t>CPS-113-2023</t>
  </si>
  <si>
    <t>LINNA NATALY CABRA COY CEDIDO A MONICA YAQUELINE GONZALEZ CASTAÑEDA</t>
  </si>
  <si>
    <t>1214213207  //  1.055.963.762</t>
  </si>
  <si>
    <t>linacabrac@gmail.com</t>
  </si>
  <si>
    <t>CL 7 N 1 124</t>
  </si>
  <si>
    <t>ADICIÓN Y PRORROGA NÚMERO 1° AL CONTRATO DE PRESTACIÓN DE SERVICIOS
NO. CPS-113-2023 CELEBRADO ENTRE EL FONDO DE DESARROLLO RURAL DE
SUMAPAZ Y LINNA NATALY CABRA COY ADICIONAR el Contrato De Prestación De Servicios No. CPS-113-2023 en la suma de
DOCE MILLONES DE PESOS M/Cte ($12.000.000) M/CTE del rubro O23011605570000001696 “Gestión pública
local”, de conformidad con las consideraciones aquí señaladas, para un total del contrato de SETENTA Y OCHO
MILLONES DE PESOS ($78.000.000). M/CTE. CLÁUSULA SEGUNDA. - PRORROGAR el plazo de ejecución
del Contrato De Prestación De Servicios No. CPS-113-2023, por el término de un (02) mes calendario a partir del dos
(02) de enero de 2024 y hasta el primero (01) de marzo de 2024 CESIÓN Y CLAUSULADO DEL CONTRATO DE PRESTACIÓN DE SERVICIOS
NÚMERO CPS-113-2023 CELEBRADO ENTRE EL FONDO DE DESARROLLO
RURAL DE SUMAPAZ, LINNA NATALY CABRA COY Y MONICA YAQUELINE
GONZALES CASTAÑEDA iniciará la
ejecución del CONTRATO DE PRESTACIÓN DE SERVICIOS No CPS-113-2023, a partir del
VEINTINUEVE (29) de diciembre de 2023 hasta el PRIMERO (01) de marzo de 2024</t>
  </si>
  <si>
    <t>CPS-115-2023</t>
  </si>
  <si>
    <t>ANDRES FELIPE BONILLA ZULUAGA</t>
  </si>
  <si>
    <t>andflipe@hotmail.com</t>
  </si>
  <si>
    <t>CRA 6 N 12 85 SUR TO 13</t>
  </si>
  <si>
    <t>ADICIÓN Y PRORROGA NÚMERO 1° AL CONTRATO DE PRESTACIÓN DE SERVICIOS NO. CPS-115-2023 CELEBRADO ENTRE EL FONDO DE DESARROLLO RURAL DE
SUMAPAZ Y ANDRES FELIPE BONILLA ZULUAGA ADICIONAR el Contrato De Prestación De Servicios No. CPS-115-2023 en la suma de SEIS MILLONES DE PESOS M/Cte ($6.000.000) M/CTE del rubro O23011605570000001696 “Gestión pública local”, de conformidad con las consideraciones aquí señaladas, para un total del contrato de SETENTA Y DOS MILLONES
DE PESOS ($72.000.000). M/CTE. CLÁUSULA SEGUNDA. - PRORROGAR el plazo de ejecución del Contrato De
Prestación De Servicios No. CPS-115-2023, por el término de un (01) mes calendario a partir del dos (02) de enero de n2024 y hasta el primero (01) de febrero de 2024</t>
  </si>
  <si>
    <t>CPS-117-2023</t>
  </si>
  <si>
    <t>CAMILO ANDRES PATIÑO CARDONA</t>
  </si>
  <si>
    <t>camilopatino2016@gmail.com</t>
  </si>
  <si>
    <t>CRA 22 N 50 31</t>
  </si>
  <si>
    <t>CPS-119-2023</t>
  </si>
  <si>
    <t>mcpd30@gmail.com</t>
  </si>
  <si>
    <t>CRA 69 D N 24 15</t>
  </si>
  <si>
    <t>ADICIÓN Y PRORROGA NÚMERO 1° AL CONTRATO DE PRESTACIÓN DE SERVICIOS No. CPS-119-2023 CELEBRADO ENTRE EL FONDO DE DESARROLLO RURAL DE SUMAPAZ Y MIRYAN CRISTINA PARRA DUQUE ADICIÓN Y PRORROGA AL CONTRATO DE PRESTACIÓN DE SERVICIOS No. CPS-119-2023 que se regirá por las siguientes cláusulas: CLÁUSULA PRIMERA. – ADICIONAR el Contrato De Prestación De Servicios No. CPS-119-2023 en la suma de DOCE MILLONES DE PESOS M/Cte ($ 12.000.000) M/CTE, de conformidad con las consideraciones aquí señaladas, para un total del contrato de SETENTA Y OCHO MILLONES DE PESOS M/CTE ($78.000.000) M/CTE. CLÁUSULA SEGUNDA. - PRORROGAR el plazo de ejecución del Contrato De Prestación De Servicios No. CPS119-2023, por el término de DOS (02) meses calendario a partir del catorce (14) de enero de 2024 y hasta el trece (13) de marzo de 2024</t>
  </si>
  <si>
    <t>CPS-124-2023</t>
  </si>
  <si>
    <t>VALENTINA ROMERO RODRIGUEZ CEDIDO A JOSE LUIS ORTIZ CAÑON</t>
  </si>
  <si>
    <t>1077035833  //  1053337633</t>
  </si>
  <si>
    <t>vale_romero06@hotmail.com  / joseorca09@hotmail.com</t>
  </si>
  <si>
    <t>3102558069 / 3028470543</t>
  </si>
  <si>
    <t>CRA 19 B 86 A 32  / Diagonal 182 20 72 AP</t>
  </si>
  <si>
    <t>ADICIÓN Y PRORROGA NÚMERO 1° AL CONTRATO DE PRESTACIÓN DE SERVICIOS
NO. CPS-124-2023 CELEBRADO ENTRE EL FONDO DE DESARROLLO RURAL DE
SUMAPAZ Y VALENTINA ROMERO RODRIGUEZ ADICIONAR el Contrato De Prestación De Servicios No. CPS-124-2023 en la suma de
DOCE MILLONES DE PESOS M/Cte ($12.000.000) M/CTE del rubro O23011605570000001696 “Gestión pública
local”, de conformidad con las consideraciones aquí señaladas, para un total del contrato de SETENTA Y OCHO
MILLONES DE PESOS ($78.000.000). M/CTE. CLÁUSULA SEGUNDA. - PRORROGAR el plazo de ejecución
del Contrato De Prestación De Servicios No. CPS-124-2023, por el término de un (02) mes calendario a partir del dos
(02) de enero de 2024 y hasta el primero (01) de marzo de 2024 CESIÓN Y CLAUSULADO DEL CONTRATO DE PRESTACIÓN DE SERVICIOS NÚMERO
CPS-124-2023 CELEBRADO ENTRE EL FONDO DE DESARROLLO RURAL DE SUMAPAZ,
VALENTINA ROMERO RODRIGUEZ Y JOSE LUIS ORTIZ CAÑON  O iniciará la ejecución del CONTRATO DE PRESTACIÓN DE SERVICIOS
No CPS-124-2023, a partir del once (10) de enero de 2024 hasta el primero (01) de marzo de 2024.</t>
  </si>
  <si>
    <t>FDRS-CD-043-2023</t>
  </si>
  <si>
    <t>CPS-049-2023</t>
  </si>
  <si>
    <t>YON FERNANDO VILLALOBOS</t>
  </si>
  <si>
    <t>https://community.secop.gov.co/Public/Tendering/OpportunityDetail/Index?noticeUID=CO1.NTC.3855574&amp;isFromPublicArea=True&amp;isModal=False</t>
  </si>
  <si>
    <t>PRESTAR LOS SERVICIOS PROFESIONALES EN PRODUCCIÓN AGRÍCOLA PARA EL FORTALECIMIENTO DEL SERVICIO DE ASISTENCIA TÉCNICA AGROPECUARIA EN LA LOCALIDAD DE SUMAPAZ</t>
  </si>
  <si>
    <t>ingyonvillalobos@gmail.com</t>
  </si>
  <si>
    <t>CRA 11 B N 18 C 18</t>
  </si>
  <si>
    <t>JULIE PAULIN CARO</t>
  </si>
  <si>
    <t>1. Brindar asistencia técnica agrícola a los pequeños y medianos productores a través de los 
procesos de ordenamiento agroambiental y reconversión productiva en los predios (Fincas) 
del Sumapaz.
2. Desarrollar talleres de formación en las BPA, BPM, MIPE, los Biopreparados y tecnologías 
de producción limpia y sostenible en los agricultores del Sumapaz.
3. Realizar actividades de asistencia, para el fortalecimiento de los cultivos: bajo invernadero, 
tradicionales e innovadores, existentes en la localidad de Sumapaz.
4. Realizar diagnósticos y caracterización de los sistemas productivos agrícolas que existen 
en el Sumapaz y mantener actualizada la base de datos, y la caracterización general de 
los productores agrícolas.
5. Fomentar el establecimiento de huertas para la soberanía y seguridad alimentaria de los 
pequeños y medianos productores y sus familias 
6. Orientar y asesorar técnicamente a los productores locales en aspectos técnicos para 
mitigar los posibles fenómenos climáticos como heladas que puedan afectar el normal 
desarrollo de la Producción Agrícola.
7. Asistir a las reuniones, comités, capacitaciones y demás espacios de participación que le 
sean asignados o convocados.
8. Las demás que demande la administración local que corresponda a la naturaleza del 
contrato y que sean necesarias para la consecución del fin del objeto contractual.</t>
  </si>
  <si>
    <t>Título de INGENIERO AGRÓNOMO. TOTAL EXPERIENCIA VALORADA: 3 AÑOS - 6 
MESES - 9 DÍAS</t>
  </si>
  <si>
    <t>CPS-050-2023</t>
  </si>
  <si>
    <t>KEILY MILENA GONZÁLEZ SUSA</t>
  </si>
  <si>
    <t>kmilenasusa@gmail.com</t>
  </si>
  <si>
    <t xml:space="preserve">CL 3 C N 2 36 </t>
  </si>
  <si>
    <t>ADICIÓN Y PRORROGA NÚMERO 1° AL CONTRATO DE PRESTACIÓN DE SERVICIOS
No. CPS-050-2023 CELEBRADO ENTRE EL FONDO DE DESARROLLO RURAL DE
SUMAPAZ Y KEILY MILENA GONZALEZ SUSA ADICIONAR el Contrato De Prestación De Servicios No.
CPS-050-2023 en la suma de CINCO MILLONES QUINIENTOS MIL PESOS M/Cte ($5.500.000), de
conformidad con las consideraciones aquí señaladas, para un total del contrato de SESENTA Y SEIS
MILLONES DE PESOS M/CTE ($66.000.000). CLÁUSULA SEGUNDA. - PRORROGAR el plazo de UN
(01) MES calendario a partir del primero (01) de enero de 2024 y hasta el treinta y uno (31) de enero de 2024.</t>
  </si>
  <si>
    <t xml:space="preserve">Título de INGENIERO AGRÓNOMO. TOTAL EXPERIENCIA VALORADA: 2 AÑOS - 4 MESES </t>
  </si>
  <si>
    <t>FDRS-CD-044-2023</t>
  </si>
  <si>
    <t>CPS-051-2023</t>
  </si>
  <si>
    <t>ADRIÁN FELIPE PINZÓN MARTÍNEZ</t>
  </si>
  <si>
    <t>https://community.secop.gov.co/Public/Tendering/OpportunityDetail/Index?noticeUID=CO1.NTC.3853749&amp;isFromPublicArea=True&amp;isModal=False</t>
  </si>
  <si>
    <t>PRESTAR SUS SERVICIOS PROFESIONALES AL ÁREA DE GESTIÓN DE DESARROLLO LOCAL, PARA APO-YAR LA GESTIÓN DEL PROYECTO RECREACIÓN Y DEPORTE DE LA ALCALDÍA LOCAL DE SUMAPAZ.</t>
  </si>
  <si>
    <t>felipe.8pima@gmail.com</t>
  </si>
  <si>
    <t>ADICIÓN Y PRÓRROGA NÚMERO 1 AL CONTRATO DE PRESTACIÓN DE SERVICIOS
No. CPS-051-2023 CELEBRADO ENTRE EL FONDO DE DESARROLLO RURAL DE
SUMAPAZ Y ADRIAN FELIPE PINZON MARTINEZ. ADICIONAR AL CONTRATO DE PRESTACIÓN DE SERVICIOS No. CPS-051-2023
en la suma de NUEVE MILLONES DOSCIENTOS MIL PESOS M/CTE ($9.200.000), de conformidad con las
consideraciones aquí señaladas, para un valor total del contrato de CINCUENTA Y NUEVE MILLONES
OCHOCIENTOS MIL PESOS M/CTE ($59.800.000). CLÁUSULA SEGUNDA. - PRORROGAR el plazo de
ejecución del CONTRATO DE PRESTACIÓN DE SERVICIOS No. CPS-051-2023, por el término de DOS (02)
meses, hasta el DOS (02) de marzo de 2024</t>
  </si>
  <si>
    <t>1. Brindar apoyo al Área de Gestión de Desarrollo Local para los temas de recreación y deporte 
en la asistencia a comités, mesas de trabajo, consejos, reuniones que sean convocados, así como en la elaboración y 
proyección de Actas de reunion. 2. Apoyar las etapas de formulación de los proyectos de inversión, elaboración de 
informes o proyección de respuestas y demás documentos que le sean designados. 3. Apoyar al Área de Gestión de 
Desarrollo Local para los temas de recreación y deporte, en la organización de los documentos de todo orden que se 
generen y que lleguen a la dependencia y archivarlos en el respectivo expediente contractual o carpeta de gestión 
correspondiente. 4. Apoyar, en la solicitud de cotizaciones, elaboración de cuadros de costos, estudios de mercado y 
demás actividades requeridas para la formulación de los proyectos de inversión relacionados con los temas de 
cultura y deporte. 5. Apoyar la revisión técnica, administrativa y documental de los informes producto de los 
contratos suscritos entre el FDLS y particulares, en temas de Cultura recreación y deporte, elaborando una matriz a 
fin de mantener actualizada la información para el seguimiento de la ejecución, modificaciones contractuales y 
programación de pagos. 6. Las demás que demande la administración local que corresponda a la naturaleza del 
contrato y que sean necesarias para la consecución del fin del objeto contractual.</t>
  </si>
  <si>
    <t>Título de Licenciado en educación Física, 
Recreación y Deporte. SIN EXPERIENCIA</t>
  </si>
  <si>
    <t>FDRS-CD-045-2023</t>
  </si>
  <si>
    <t>CPS-053-2023</t>
  </si>
  <si>
    <t>https://community.secop.gov.co/Public/Tendering/OpportunityDetail/Index?noticeUID=CO1.NTC.3857611&amp;isFromPublicArea=True&amp;isModal=False</t>
  </si>
  <si>
    <t>CRA 103 B 16 B 89</t>
  </si>
  <si>
    <t>SANDRA PAEZ</t>
  </si>
  <si>
    <t>SE REALIZO LA TERMINACION UNILATERAL DEL CONTRATO CON FECHA 31/3/2023</t>
  </si>
  <si>
    <t>1. Apoyar en el desarrollo y ejecución de estrategias que involucren acciones que permitan el fortalecimiento de 
los mecanismos de justicia comunitaria. 
2. Desarrollar procesos de sensibilización y socialización de estrategias a través de los cuales se genere un mayor 
acercamiento de la comunidad con la institucionalidad y el mejoramiento de la confianza con la institucional 
presente en el territorio. 
3. Adelantar con los principales sectores sociales, procesos que permitan la articulación entre estos sectores y la 
comunidad como estrategia para materializar el derecho de acceso a la justicia. 
4. Previa delegación participar en las reuniones, las mesas de trabajo, los eventos y/o actividades en las que se 
aborde el tema de justicia comunitaria, justicia en equidad y justicia de paz, convocadas por las diferentes 
entidades y sectores. 
5. Brindar apoyo psicosocial en la asignación y el seguimiento a las actividades realizadas por el equipo de empleo 
de la localidad asignado al área de Gestión policivo jurídica de Sumapaz. 
6. Manejar el o los aplicativos de gestión documental de la entidad y el de seguimiento a las actividades, realizando 
el correspondiente ingreso y seguimiento de correspondencia y actuaciones, de tal forma que se garantice la 
permanente actualización. 
7. Las demás que le sean asignadas por la supervisión y que estén relacionadas con el objeto del presente contrato</t>
  </si>
  <si>
    <t>Título de TRABAJADORA SOCIAL. TOTAL EXPERIENCIA VALORADA: 2 AÑOS 
- 9 MESES - 3 DÍAS</t>
  </si>
  <si>
    <t>FDRS-CD-046-2023</t>
  </si>
  <si>
    <t>CPS-054-2023</t>
  </si>
  <si>
    <t>CRISTIAN ANDRES TORRES MALAMBO</t>
  </si>
  <si>
    <t>https://community.secop.gov.co/Public/Tendering/OpportunityDetail/Index?noticeUID=CO1.NTC.3857521&amp;isFromPublicArea=True&amp;isModal=False</t>
  </si>
  <si>
    <t>PRESTAR LOS SERVICIOS PROFESIONALES DE APOYO AL ÁREA DE GESTIÓN DE DESARROLLO LOCAL, DE LA ALCALDÍA LOCAL DE SUMAPAZ, ASOCIADOS AL FORTALECIMIENTO DE LA CULTURA CIUDADANA Y SU INSTITUCIONALIDAD QUE EJECUTA EL FONDO DE DESARROLLO RURAL DE SUMAPAZ</t>
  </si>
  <si>
    <t>cristian.torres097@esap.gov.co</t>
  </si>
  <si>
    <t>CRA 12 N 7 B 80</t>
  </si>
  <si>
    <t>ADICIÓN Y PRORROGA NÚMERO 1° AL CONTRATO DE PRESTACIÓN DE SERVICIOS
NO. CPS-054-2023 CELEBRADO ENTRE EL FONDO DE DESARROLLO RURAL DE
SUMAPAZ Y CRISTIAN ANDRES TORRES MALAMBO ADICIONAR el Contrato De Prestación De Servicios No. CPS-054-2023 en la suma de
NUEVE MILLONES DOSCIENTOS MIL PESOS M/Cte ($ 9.200.000) M/CTE, de conformidad con las
consideraciones aquí señaladas, para un total del contrato de CIENCUENTA Y NUEVE MILLONES OCHOCIENTOS
MIL PESOS M/CTE ($59.800.000). CLÁUSULA SEGUNDA. – PRORROGAR el plazo de ejecución del Contrato De
Prestación De Servicios No. CPS-054-2023, por el término de dos (2) meses calendario a partir del primero (1) de enero de
2024 y hasta el veintinueve (29) de febrero de 2024</t>
  </si>
  <si>
    <t>1. Apoyar la actualización de los Documentos Técnicos de Soporte (DTS) y solicitar la actualización de las Fichas 
EBI, así como elaborar los estudios previos y apoyar la gestión contractual de los proyectos de Participación que 
le sean designados, (Especificaciones técnicas, estudios de mercado, análisis del sector, criterios de verificación y 
calificación, condiciones del contrato, respuestas a observaciones, adendas, verificaciones técnicas, entre otros).
2. Realizar el seguimiento a la ejecución de los contratos (Apoyo a la supervisión, revisión de informes, 
modificaciones contractuales, programación de PAC), que le sean designados.
3. Asistir, a las reuniones, comités y capacitaciones, entre otros, representar a la Administración en los espacios del 
sector y hacer parte de los comités que le sean designados.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Las demás que le sean asignadas o delegadas y que correspondan a la naturaleza del objeto</t>
  </si>
  <si>
    <t>Título de ADMINISTRACIÓN PÚBLICA. SIN EXPERIENCIA</t>
  </si>
  <si>
    <t>FDRS-CD-047-2023</t>
  </si>
  <si>
    <t>CPS-057-2023</t>
  </si>
  <si>
    <t>https://community.secop.gov.co/Public/Tendering/OpportunityDetail/Index?noticeUID=CO1.NTC.3861685&amp;isFromPublicArea=True&amp;isModal=False</t>
  </si>
  <si>
    <t>PRESTAR LOS SERVICIOS PROFESIONALES AL ÁREA DE GESTIÓN DE DESARROLLO LOCAL PARA APOYAR LA PLANEACIÓN, EJECUCIÓN Y SEGUIMIENTO A LOS PROYECTOS DE INVERSIÓN DE INFRAESTRUCTURA VIAL Y ACTIVIDADES DESIGNADAS POR EL DESPACHO DE LA ALCALDÍA LOCAL DE SUMAPAZ</t>
  </si>
  <si>
    <t>josdavids10@hotmail.com</t>
  </si>
  <si>
    <t>CRA 85 C N 55 A 20</t>
  </si>
  <si>
    <t>ADICIÓN Y PRORROGA NÚMERO 1° AL CONTRATO DE PRESTACIÓN DE SERVICIOS
NO. CPS-057-2023 CELEBRADO ENTRE EL FONDO DE DESARROLLO RURAL DE
SUMAPAZ Y JOSE DAVID DONOSO ADICIÓN Y PRORROGA AL CONTRATO DE
PRESTACIÓN DE SERVICIOS NO. 1 al CPS-057-2023 que se regirá por las siguientes cláusulas: CLÁUSULA PRIMERA.
– ADICIONAR el Contrato De Prestación De Servicios No. CPS-057-2023 en la suma de TRECE MILLONES DE PESOS
M/Cte ($ 13.000.000) M/CTE, de conformidad con las consideraciones aquí señaladas, para un total del contrato de
OCHENTA Y CUATRO MILLONES QUINIENTOS MIL PESOS M/CTE ($84.500.000). CLÁUSULA SEGUNDA. –
PRORROGAR el plazo de ejecución del Contrato De Prestación De Servicios No. CPS-057-2023, por el término de dos (2)
meses calendario a partir del treinta y uno (31) de diciembre de 2023 y hasta el veintiocho (28) de febrero de 2024.</t>
  </si>
  <si>
    <t>1. Apoyar las etapas de formulación y elaboración de estudios previos de los proyectos de 
inversión que le sean designados en el tema de Infraestructura vial por el despacho de la Alcaldía Local de Sumapaz.
2. Acompañar las actividades que se realicen en el cumplimiento de las obligaciones contractuales técnicas, 
administrativas y financieras de los proyectos de inversión que le sean designados en los temas de infraestructura vial 
y de regalías, a través del apoyo a la supervisión, análisis de informes, visitas a frentes de obra, entre otros. 3. Apoyar 
al Alcalde Local en las diferentes reuniones que se programen en el territorio, en la JAL, en la Bogotá Urbana, así 
como asistir a los espacios de participación del sector movilidad y del Sistema General de Regalías que le sean 
designados, comités de contratación y de seguimiento y hacer parte de los comités que le delegue el supervisor o 
apoyo a la supervisión del contrato. 4. Elaborar informes mensuales de apoyo a la supervisión de los contratos que 
sean asociados a los temas de infraestructura vial. 5. Brindar apoyo en la elaboración de informes, respuestas a 
derechos de petición y demás requerimientos, solicitados por los órganos de control, entidades y comunidad en 
general, de conformidad con la normatividad, dentro de los plazos y términos establecidos por la ley. 6. Apoyar la 
elaboración de diagnósticos asociados a la infraestructura vial, a los puntos críticos en taludes y aludes, así como 
caminos veredales y puentes de la localidad. 7. Las demás que demande la administración local que corresponda a la 
naturaleza del contrato y que sean necesarias para la consecución del fin del objeto contractual.</t>
  </si>
  <si>
    <t>Título universitario de Ingeniero Civil de 
fecha 27 de septiembre de 2013, Expedido por la 
universidad de Ibagué.
Aporta título de especialista en Diseño y 
construcción de vías y aeropistas de fecha 28 de 
abril de 2022, expedido por la Escuela de Ingenieros 
Militares.
Aporta título de especialista en Estructuras de fecha 
3 de abril de 2017, expedido por la Universidad 
Nacional de Colombia. TOTAL EXPERIENCIA: 6 años, 1 meses, 25 
días</t>
  </si>
  <si>
    <t>FDRS-CD-048-2023</t>
  </si>
  <si>
    <t>CPS-058-2023</t>
  </si>
  <si>
    <t>DIANA LORENA HILARION PLAZAS</t>
  </si>
  <si>
    <t>https://community.secop.gov.co/Public/Tendering/OpportunityDetail/Index?noticeUID=CO1.NTC.3865784&amp;isFromPublicArea=True&amp;isModal=False</t>
  </si>
  <si>
    <t xml:space="preserve">PRESTAR SUS SERVICIOS PROFESIONALES AL ÁREA DE GESTIÓN DE DESARROLLO LOCAL PARA APOYAR LA PLANEACIÓN, EJECUCIÓN Y SEGUIMIENTO A LOS PROYECTOS DE INFRAESTRUCTURA Y PUENTES. </t>
  </si>
  <si>
    <t>jaid21d@gmail.com</t>
  </si>
  <si>
    <t>CL 60 SUR 68 B 39 APTO 1406 TO 2</t>
  </si>
  <si>
    <t>ADICIÓN Y PRORROGA NÚMERO 1° AL CONTRATO DE PRESTACIÓN DE SERVICIOS
NO. CPS-058-2023 CELEBRADO ENTRE EL FONDO DE DESARROLLO RURAL DE
SUMAPAZ Y DIANA LORENA HILARION PLAZAS ADICIONAR el Contrato De Prestación De Servicios No. CPS-058-
2023 en la suma de DOCE MILLONES TRESCIENTOS CINCUENTA MIL PESOS M/Cte ($ 12.350.000) M/CTE, de
conformidad con las consideraciones aquí señaladas, para un total del contrato de OCHENTA Y TRES MILLONES
OCHOCIENTOS CINCUENTA MIL PESOS M/CTE ($83.850.000). CLÁUSULA SEGUNDA. – PRORROGAR el plazo
de ejecución del Contrato De Prestación De Servicios No. CPS-058-2023, por el término de un (1) mes y veintisiete (27) dias
calendario a partir del tres (3) de enero de 2024 y hasta el veintinueve (29) de febrero de 2024</t>
  </si>
  <si>
    <t>1. Apoyar las etapas de formulación y elaboración de estudios previos de los proyectos 
de inversión que le sean designados en el tema de Infraestructura vial y puentes. 2. Apoyar los procesos 
contractuales de los estudios previos elaborados de los proyectos de Infraestructura vial y puentes 
(Responder las observaciones en cada etapa, proyectar adendas, verificar y calificar propuestas). 3. Apoyar 
la emisión de los conceptos técnicos de infraestructura/obras y apoyar el seguimiento a la estabilidad de las 
obras contratadas y/o recibidas por el FDL Sumapaz cuyas pólizas estén vigentes, en cumplimiento a la ley 
80 de 1993, que trata de los Derechos y Deberes de las Entidades Estatales. 4.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5. Apoyar la verificación técnica, administrativa y financiera de 
contratos de vigencias anteriores que se le asignen y que se encuentren en proceso de terminación para su 
respectiva liquidación. 6.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7. Las 
demás que demande la administración local que corresponda a la naturaleza del contrato y que sean 
necesarias para la consecución del fin del objeto contractual.</t>
  </si>
  <si>
    <t>TITULO PROFESIONAL DE INGENIERO 
CIVIL. TOTAL: 38 MESES Y 20 DÍAS</t>
  </si>
  <si>
    <t>FDRS-CD-049-2023</t>
  </si>
  <si>
    <t>CPS-060-2023</t>
  </si>
  <si>
    <t>DUVAN DIAZ SANABRIA</t>
  </si>
  <si>
    <t>https://community.secop.gov.co/Public/Tendering/OpportunityDetail/Index?noticeUID=CO1.NTC.3859019&amp;isFromPublicArea=True&amp;isModal=False</t>
  </si>
  <si>
    <t>PRESTAR LOS SERVICIOS PROFESIONALES AL ÁREA DE GESTIÓN DE DESARROLLO LOCAL, PARA ADELANTAR LA PLANEACIÓN, ESTRUCTURACIÓN Y SEGUIMIENTO A LOS PROYECTOS DE INVERSIÓN Y GASTOS DE FUNCIONAMIENTO RELACIONADOS CON EL PARQUE AUTOMOTOR DEL FONDO DE DESARROLLO RURAL DE SUMAPAZ</t>
  </si>
  <si>
    <t>diazsanabria8@gmail.com</t>
  </si>
  <si>
    <t>CL 74B SUR N 2 80 ESTE</t>
  </si>
  <si>
    <t xml:space="preserve"> 1. Realizar la actualización de los Documentos Técnicos de Soporte (DTS) y solicitar la 
actualización de las Fichas EBI, así como elaborar los estudios previos y apoyar la gestión contractual de los 
proyectos de inversión y gastos de funcionamiento que le sean designados, (Especificaciones técnicas, estudios de 
mercado, análisis del sector, criterios de verificación y calificación, condiciones del contrato, respuestas a 
observaciones, proyectar adendas, verificar u calificar propuestas técnicas) 2. Asistir y representar a la Administración 
Local en los espacios de participación del Sector, en las reuniones, comités y capacitaciones, entre otros y, hacer 
parte de los comités que le sean designados. 3. Realizar el seguimiento a la ejecución, a través del apoyo a la 
supervisión contractual (Verificación técnica, administrativa y financiera) tanto de los contratos de la vigencia actual 
como de vigencias anteriores que se le asignen. 4. Apoyar y orientar técnicamente las gestiones de los profesionales 
en las actividades de manejo y control del parque automotor, así como en la elaboración y revisión de documentos, 
informes y demás acciones requeridas para la adecuada gestión y conservación del mismo. 5.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</si>
  <si>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FDRS-CD-050-2023</t>
  </si>
  <si>
    <t>CPS-061-2023</t>
  </si>
  <si>
    <t xml:space="preserve">JOHANA ELIZABETH TRIANA HENAO CEDIDO A JUAN DAVID PINILLA CASTAÑEDA </t>
  </si>
  <si>
    <t>https://community.secop.gov.co/Public/Tendering/OpportunityDetail/Index?noticeUID=CO1.NTC.3863205&amp;isFromPublicArea=True&amp;isModal=False</t>
  </si>
  <si>
    <t>PRESTAR SUS SERVICIOS PROFESIONALES AL ÁREA DE GESTIÓN DE DESARROLLO LOCAL PARA APOYAR LA PLANEACIÓN, EJECUCIÓN Y SEGUIMIENTO A LOS PROYECTOS DE INVERSIÓN RELACIONADOS CON LA INFRAESTRUCTURA DE PUENTES</t>
  </si>
  <si>
    <t>52388518                                                          1110504427</t>
  </si>
  <si>
    <t>jetlucky_78@hotmail.com</t>
  </si>
  <si>
    <t>CRA 14 A N 151 A 06 APTO 306 TO 3</t>
  </si>
  <si>
    <t>CESIÓN Y CLAUSULADO DEL CONTRATO DE PRESTACIÓN DE SERVICIOS NÚMERO CPS-061- 2023 CELEBRADO ENTRE EL FONDO DE DESARROLLO RURAL DE SUMAPAZ, JOHANA ELIZABETH TRIANA HENAO Y JUAN DAVID PINILLA CASTAÑEDA  A PARTIR DEL 9/5/2023 HASTA EL 31/12/2023</t>
  </si>
  <si>
    <t>1.Realizar las etapas de formulación y elaboración de estudios previos de los proyectos de 
inversión que le sean designados en el tema de Infraestructura y puentes: Actualizar los Documentos Técnicos de 
Soporte y las Fichas EBI, definir Especificaciones técnicas, realizar estudios de mercado, elaborar análisis del 
sector, definir criterios de verificación y calificación y condiciones del contrato, entre otros. 2. Apoyar los procesos 
contractuales de los estudios previos elaborados de los proyectos de Infraestructura y puentes, (Responder las 
observaciones en cada etapa, proyectar adendas, verificar y calificar propuestas). 3. Brindar apoyo a los 
requerimientos realizadas por la Secretaría Distrital de Gobierno con el fin de verificar el seguimiento de los 
proyectos de Infraestructura y Puentes. 4. Emitir los conceptos técnicos de infraestructura/obras y realizar el 
seguimiento a la estabilidad de las obras contratadas y/o recibidas por el FDL Sumapaz cuyas pólizas estén 
vigentes, en cumplimiento a la ley 80 de 1993, que trata de los Derechos y Deberes de las Entidades Estatales. 5.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6. Realizar la verificación técnica, administrativa y financiera de 
contratos de vigencias anteriores que se le asignen y que se encuentren en proceso de terminación para su 
respectiva liquidación. 7.Brindar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</si>
  <si>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FDRS-CD-051-2023</t>
  </si>
  <si>
    <t>CPS-062-2023</t>
  </si>
  <si>
    <t>CAMILA ALEJANDRA JIMENEZ DURAN CEDIDO A  ROBERTO MARIÑO ECHEVERRY</t>
  </si>
  <si>
    <t>https://community.secop.gov.co/Public/Tendering/OpportunityDetail/Index?noticeUID=CO1.NTC.3866213&amp;isFromPublicArea=True&amp;isModal=False</t>
  </si>
  <si>
    <t>PRESTAR SUS SERVICIOS TÉCNICOS PARA APOYAR LA GESTIÓN DE PRENSA Y COMUNICACIONES DE LA ALCALDÍA LOCAL, EN LA ELABORACIÓN DE PIEZAS GRÁFICAS DIGITALES PARA DIFUSIÓN DE LAS ACTIVIDADES QUE ADELANTA EL FDRS</t>
  </si>
  <si>
    <t>MUJER/HOMBRE</t>
  </si>
  <si>
    <t>1013685604
79733316</t>
  </si>
  <si>
    <t>camilaalejandra1237@hotmail.com</t>
  </si>
  <si>
    <t>CL 50 SUR N 34 49</t>
  </si>
  <si>
    <t>CONTRATO CEDIDO EL  24/03/2023 A ROBERTO MARIÑO ECHEVERRY</t>
  </si>
  <si>
    <t xml:space="preserve"> 1. Realizar apoyo técnico para la producción de contenidos gráficos que apunten a la 
publicación de las actividades de la Alcaldía Local, con calidad y oportunidad. 2. Apoyar el montaje y la creación de 
piezas audiovisuales para la divulgación de las diferentes campañas y eventos institucionales de los proyectos de la 
entidad, de acuerdo con lo establecido por la Oficina de prensa y comunicaciones del nivel central. 3. Apoyar la 
gestión de Comunicaciones y Prensa en los temas administrativos que se requieran para diseñar piezas gráficas 
ajustadas a los lineamientos establecidos. 4. Apoyar técnicamente el registro en video de los recorridos, operativos 
realizados en la localidad, así́ como de los eventos externos e internos de la Alcaldía Local. 5. Realizar apoyo 
técnico en la obtención de imágenes que reflejen la misión de la Alcaldía Local, con el fin de actualizar el banco de 
imágenes y material audiovisual. 6. Ordenar, clasificar y registrar el material fotográfico y de video para la 
realización del archivo, a fin de conservar técnicamente la memoria del material audiovisual de la Alcaldía Local, 
conforme los procedimientos establecidos por Sistema Integrado de Gestión de Calidad de la Secretaria Distrital 
de la Gobierno. 7. Las demás que demande la administración local que corresponda a la naturaleza del contrato y 
que sean necesarias para la consecución del fin del objeto contractual. _x000D_</t>
  </si>
  <si>
    <t>FDRS-CD-052-2023</t>
  </si>
  <si>
    <t>CPS-063-2023</t>
  </si>
  <si>
    <t>https://community.secop.gov.co/Public/Tendering/OpportunityDetail/Index?noticeUID=CO1.NTC.3877386&amp;isFromPublicArea=True&amp;isModal=False</t>
  </si>
  <si>
    <t>ADICIÓN Y PRORROGA NÚMERO 1° AL CONTRATO DE PRESTACIÓN DE SERVICIOS
NO. CPS-063-2023 CELEBRADO ENTRE EL FONDO DE DESARROLLO RURAL DE
SUMAPAZ Y LEOPOLDO MARTINEZ MARTINEZ ADICIONAR el
Contrato De Prestación De Servicios No. CPS-063-2023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CPS-063-2023, por el término de dos (2) meses a partir del dos (2) de
enero de 2024 y hasta el primero (1) de marzo de 2024</t>
  </si>
  <si>
    <t>1. Programar actividades y realizar mantenimiento periódico de carácter preventivo de las Instalaciones hidráulicas, 
eléctricas y de gas, en las sedes o inmuebles de propiedad del FLDS encaminadas aprevenir daños o averías. 
2. Realizar seguimiento y control de los medidores de consumo de servicios públicos de las instalaciones de las sedes 
o inmuebles de propiedad del FLDS, presentando los informes respectivos. 
3. Realizar las reparaciones de acuerdo con los daños o averías que se presenten en las instalaciones hidráulicas, 
eléctricas y de gas, en las sedes o inmuebles de propiedad del FLDS. 
4. Realizar las pruebas y revisiones antes y después de realizar los trabajos y responder por la buena ejecución de las 
mismas. 
5. Apoyar al profesional ambiental de la alcaldía local, con el cumplimiento de los planes ambientales realizando 
labores de divulgación de campañas, control de reciclaje inventarios de material limpieza de focos entre otros 
presentando los soportes y formatos establecidos internamente por la entidad.
6. Apoyar las labores de organización y distribución de espacios en las sedes de la Alcaldía y de los inmuebles de 
propiedad del Fondo Desarrollo Local de Sumapaz
7. Apoyar las labores de registro, organización, radicación y entrega de correspondencia cuando sea requerido..
8. Las demás que demande la administración local que corresponda a la naturaleza del contrato y que sean necesarias 
para la consecución del fin del objeto contractual._x000D_</t>
  </si>
  <si>
    <t>FDRS-CD-053-2023</t>
  </si>
  <si>
    <t>CPS-064-2023</t>
  </si>
  <si>
    <t xml:space="preserve">JUAN FELIPE FLÓREZ GALEANO </t>
  </si>
  <si>
    <t>https://community.secop.gov.co/Public/Tendering/OpportunityDetail/Index?noticeUID=CO1.NTC.3862680&amp;isFromPublicArea=True&amp;isModal=False</t>
  </si>
  <si>
    <t>PRESTAR LOS SERVICIOS PROFESIONALES PARA APOYAR EL PROCESO DE PLANEACIÓN Y SEGUIMIENTO DE LOS PROGRAMAS Y PROYECTOS DE INVERSIÓN DE TRANSFORMACIÓN PRODUCTIVA DEL FONDO DE DESARROLLO RURAL DE SUMAPAZ</t>
  </si>
  <si>
    <t>juflejo12@gmail.com</t>
  </si>
  <si>
    <t>CRA 68 N A1 A 55</t>
  </si>
  <si>
    <t>mediante oficio del veinticuatro (24) de mayo del 2023, solicitó a EL FONDO la terminación anticipada del CONTRATO DE PRESTACIÓN DE SERVICIOS No. CPS-064-2023, argumentando: “motivos personales”. Lo anterior para realizar dicha terminación a partir del día veinticinco (25) de mayo de 2023. Solicitud que fue avalada por el Alcalde Local de Sumapaz. QUINTA: Que EL FONDO aceptó la solicitud y procede a realizar la TERMINACIÓN BILATERAL del CONTRATO DE PRESTACIÓN DE SERVICIOS No. CPS-064-2023, con fundamento en la cláusula décima primera literal a del clausulado complementario del contrato de prestación de servicios SECOP II CPS064-2023</t>
  </si>
  <si>
    <t>1. Apoyar técnicamente las gestiones de los profesionales que realizan la formulación y 
seguimiento de planes, programas y proyectos que componen el Plan de Desarrollo Local, así como en la 
elaboración y revisión de documentos, informes y demás acciones requeridas para la adecuada gestión. 2. Realizar el 
seguimiento a los procesos de formulación y liquidación de los diferentes proyectos de inversión de transformación 
productiva de la Alcaldía Local de Sumapaz que le sean designados. 3. Realizar el seguimiento contractual a la 
ejecución de los diferentes proyectos de inversión de transformación productiva de la Alcaldía Local de Sumapaz 
que le sean designados. 4. Asistir a las reuniones y/o capacitaciones que sea convocado, así como en representación 
del Fondo de Desarrollo Rural a las reuniones, encuentros, capacitaciones, comités y demás a los cuales sea 
designado o invitado. 5.Brindar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6.Las demás que demande la 
administración local que corresponda a la naturaleza del contrato y que sean necesarias para la consecución del fin 
del objeto contractual</t>
  </si>
  <si>
    <t>Título universitario de Administrador 
Público. SIN EXPERIENCIA</t>
  </si>
  <si>
    <t>FDRS-CD-054-2023</t>
  </si>
  <si>
    <t>CPS-066-2023</t>
  </si>
  <si>
    <t>https://community.secop.gov.co/Public/Tendering/OpportunityDetail/Index?noticeUID=CO1.NTC.3874688&amp;isFromPublicArea=True&amp;isModal=False</t>
  </si>
  <si>
    <t>PRESTAR LOS SERVICIOS PROFESIONALES PARA APOYAR EL FORTALECIMIENTO DEL SERVICIO DE ASISTENCIA TÉCNICA AGROPECUARIA DE LA LOCALIDAD DE SUMAPAZ.</t>
  </si>
  <si>
    <t>JONH MAURICIO LINARES BASTO</t>
  </si>
  <si>
    <t>ADICIÓN Y PRÓRROGA NÚMERO 1 AL CONTRATO DE PRESTACIÓN DE SERVICIOS
No. CPS-066-2023 CELEBRADO ENTRE EL FONDO DE DESARROLLO RURAL DE
SUMAPAZ Y OSCAR JAVIER BARAJAS ALVARADO. ADICIONAR AL
CONTRATO DE PRESTACIÓN DE SERVICIOS No. CPS-066-2023 en la suma de CATORCE MILLONES DE
PESOS M/CTE ($14.000.000), de conformidad con las consideraciones aquí señaladas, para un valor total del
contrato de NOVENTA Y UN MILLONES DE PESOS M/CTE ($91.000.000). CLÁUSULA SEGUNDA. -
PRORROGAR el plazo de ejecución del CONTRATO DE PRESTACIÓN DE SERVICIOS No. CPS-066-2023, por
el término de DOS (02) meses, hasta el CINCO (05) de marzo de 2024</t>
  </si>
  <si>
    <t>1. Actualizar los Documentos Técnicos de Soporte y las Fichas EBI, definir Especificaciones
técnicas, realizar estudios de mercado, elaborar análisis del sector, definir criterios de verificación y calificación y 
condiciones del contrato, entre otros.2. Elaborar y/u orientar técnicamente los estudios previos relacionados con 
temas de asistencia técnica agropecuaria asignados y responder las observaciones en cada etapa del proceso 
contractual, proyectar adendas, verificar y calificar propuestas a fin de apoyar el proceso contractual y Entregar de 
manera mensual la información documental (Estudios previos, anexo técnico, estudios de mercado y demás que 
correspondan) de los procesos o proyectos asignados. 3. Brindar la prestación del servicio de asistencia técnica a
pequeños y medianos productores locales para el mejoramiento de la producción, la transformación y la
comercialización, realizando las actividades médico-veterinarias que se requieran. 4. Atender las urgencias medico 
veterinarias que se requieran por parte del FDRS y/o la comunidad y/o tratar a los animales lesionados o enfermos, 
prescribiendo y administrando medicación, curando heridas, o administrar anestesias y llevar a cabo operaciones 
quirúrgicas de baja complejidad. Posteriormente, se deben realizar los respectivos reportes de atención y 
seguimiento realizados. 5. Asistir a los espacios de participación del sector que le sean designados, a las reuniones,
comités de contratación, capacitaciones, comités de seguimiento entre otros y hacer parte de los comités que le 
delegue el Alcalde Local o quien haga sus veces. 6. Prestar apoyo profesional para desarrollar el componente 
pecuario en la línea de ordenamiento de finca. Capacitar a las personas que atienden las boticas veterinarias para que 
estas presten un adecuado servicio. 7. Brindar apoyo en la elaboración de informes y dar respuesta de forma y de 
fondo cuando se requiera a las diferentes solicitudes, derechos de petición y demás requerimientos, realizados por 
los diferentes órganos de control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</si>
  <si>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FDRS-CD-055-2023</t>
  </si>
  <si>
    <t>CPS-067-2023</t>
  </si>
  <si>
    <t>https://community.secop.gov.co/Public/Tendering/OpportunityDetail/Index?noticeUID=CO1.NTC.3868267&amp;isFromPublicArea=True&amp;isModal=False</t>
  </si>
  <si>
    <t xml:space="preserve">PRESTAR SUS SERVICIOS PROFESIONALES DE APOYO ADMINISTRATIVO AL ÁREA DE GESTIÓN DEL DESARROLLO LOCAL, EN LA GESTIÓN CONTRACTUAL DEL FONDO DE DESARROLLO RURAL DE SUMAPAZ. </t>
  </si>
  <si>
    <t>ADICIÓN Y PRORROGA NÚMERO 1° AL CONTRATO DE PRESTACIÓN DE SERVICIOS No. CPS-067-2023 CELEBRADO ENTRE EL FONDO DE DESARROLLO RURAL DE SUMAPAZ Y DIEGO ALONSO BACCA GARCIA – ADICIONAR el
Contrato De Prestación De Servicios No. CPS-067-2023 en la suma de DIEZ MILLONES DE PESOS M/Cte ($
10.000.000) M/CTE, de conformidad con las consideraciones aquí señaladas, para un total del contrato de SESENTA Y
CINCO MILLONES DE PESOS M/CTE ($65.000.000). CLÁUSULA SEGUNDA. - PRORROGAR el plazo de
ejecución del Contrato De Prestación De Servicios No. CPS-067-2023, por el término de DOS (02) meses calendario a
partir del dos (02) de enero de 2024 y hasta el primero (01) de marzo de 2024</t>
  </si>
  <si>
    <t xml:space="preserve"> 1 Apoyar en el análisis de los Estudios Previos que se proyecten por los 
profesionales, en la elaboración del análisis del sector y estudios de mercado, para el proceso de la 
adquisición y administración de Bienes y Servicios locales, a fin de dar cumplimiento a las normas 
y procedimientos técnicos, administrativos y legales vigentes. 2. Actualizar la base de datos de la 
contratación de la Alcaldía Local de Sumapaz y mantener al día el archivo e información que se
genere en el proceso de contratación de la Alcaldía Local de Sumapaz, con el apoyo de los 
abogados encargados de cada proceso. 3. Apoyar y realizar seguimiento para que la información y 
documentación que se genere en el desarrollo de los procesos contractuales se publique tanto en 
los aplicativos correspondientes como en los expedientes contractuales que se tienen para tal fin.
4. Apoyar en el manejo y operación de los aplicativos institucionales diseñados para el registro y 
control de los procesos de contratación (Secop 1, Secop 2, Sivicof, Sipse entre otros), verificando 
que la información que se registra sea correcta. 5. Asistir a las reuniones, comités de contratación, 
comités de seguimiento a la ejecución contractual, capacitaciones entre otros que le designe el 
despacho del Alcalde Local. 6. Las demás que sean inherentes al cumplimiento del objeto 
contractual y/o que le sean asignadas por el Alcalde Local.</t>
  </si>
  <si>
    <t>TITULO PROFESIONAL DE 
ADMINISTRADOR PÚBLICO. SIN EXPERIENCIA</t>
  </si>
  <si>
    <t>I</t>
  </si>
  <si>
    <t>CPS-197-2023</t>
  </si>
  <si>
    <t>JESUS DAVID ALDANA</t>
  </si>
  <si>
    <t>CAMILO PATIÑO</t>
  </si>
  <si>
    <t>da.al.garcia20@gmail.com</t>
  </si>
  <si>
    <t>CRA 86 N 86 50</t>
  </si>
  <si>
    <t>DIEGO ALEJANDRO LOPEZ LOPEZ</t>
  </si>
  <si>
    <t>ADICIÓN Y PRÓRROGA NÚMERO 1 AL CONTRATO DE PRESTACIÓN DE SERVICIOS
No. CPS-197-2023 CELEBRADO ENTRE EL FONDO DE DESARROLLO RURAL DE
SUMAPAZ Y JESUS DAVID ALDANA GARCIA.  ADICIONAR AL CONTRATO DE PRESTACIÓN DE
SERVICIOS No. CPS-197-2023 en la suma de DIEZ MILLONES DE PESOS M/CTE ($10.000.000), de
conformidad con las consideraciones aquí señaladas, para un valor total del contrato de SESENTA Y CINCO
MILLONES DE PESOS M/CTE ($65.000.000). CLÁUSULA SEGUNDA. - PRORROGAR el plazo de ejecución
del CONTRATO DE PRESTACIÓN DE SERVICIOS No. CPS-197-2022, por el término de DOS (02) meses, hasta
el DIECISÉIS (16) de marzo de 2024</t>
  </si>
  <si>
    <t xml:space="preserve"> 1 Apoyar en el análisis de los Estudios Previos que se proyecten por los 
profesionales, en la elaboración del análisis del sector y estudios de mercado, para el proceso 
de la adquisición y administración de Bienes y Servicios locales, a fin de dar cumplimiento 
a las normas y procedimientos técnicos, administrativos y legales vigentes. 2. Actualizar la 
base de datos de la contratación de la Alcaldía Local de Sumapaz y mantener al día el archivo 
e información que se genere en el proceso de contratación de la Alcaldía Local de Sumapaz, 
con el apoyo de los abogados encargados de cada proceso. 3. Apoyar y realizar seguimiento 
para que la información y documentación que se genere en el desarrollo de los procesos 
contractuales se publique tanto en los aplicativos correspondientes como en los expedientes 
contractuales que se tienen para tal fin. 4. Apoyar en el manejo y operación de los aplicativos 
institucionales diseñados para el registro y control de los procesos de contratación (SECOP
1, SECOP 2, Sivicof, Sipse entre otros), verificando que la información que se registra sea 
correcta. 5. Asistir a las reuniones, comités de contratación, comités de seguimiento a la 
ejecución contractual, capacitaciones entre otros que le designe el despacho del Alcalde 
Local. 6. Las demás que sean inherentes al cumplimiento del objeto contractual y/o que le 
sean asignadas por el Alcalde Local._x000D_</t>
  </si>
  <si>
    <t>FDRS-CD-056-2023</t>
  </si>
  <si>
    <t>CPS-068-2023</t>
  </si>
  <si>
    <t>https://community.secop.gov.co/Public/Tendering/OpportunityDetail/Index?noticeUID=CO1.NTC.3877191&amp;isFromPublicArea=True&amp;isModal=False</t>
  </si>
  <si>
    <t>PRESTAR LOS SERVICIOS PROFESIONALES, AL DESPACHO DE LA ALCALDÍA LOCAL DE SUMAPAZ, EN LAS DIFERENTES ETAPAS DE LOS PROCESOS LEGALES, JURÍDICOS, ADMINISTRATIVOS Y CONTRATACIÓN PÚBLICA PARA DAR CUMPLIMIENTO AL PLAN DE DESARROLLO LOCAL</t>
  </si>
  <si>
    <t>leidymilenabare@gmail.com</t>
  </si>
  <si>
    <t>CRA 31 A N 11 A 53</t>
  </si>
  <si>
    <t>1. Apoyar al despacho del Alcalde(sa) Local en la atención y ejecución de los procesos 
legales, jurídicos y administrativos y en la planeación y ejecución de los procesos precontractuales, 
contractuales y post contractuales que le sean asignados con conocimiento y aplicación de los principios 
que regulan la contratación estatal y la función administrativa contemplados en la Constitución Política y en 
la Ley. 2. Brindar apoyo al Despacho del Alcalde(sa) en el análisis, revisión, elaboración, presentación, 
respuestas o documentación y seguimiento de la información, solicitada por los entes de control, entidades 
públicas y/o privadas y comunidad en general, de conformidad con la normatividad existente para la materia 
y dentro de los plazos y términos establecidos por la misma. 3. Apoyar al despacho del alcalde en la 
verificación de los actos administrativos de trámite o de fondo, que requieran la firma del Alcalde Local. 4. 
Apoyar el análisis y revisión de los Estudios Previos y liquidaciones, que por competencia el ordenador del 
gasto le asigne, garantizando la correcta aplicación de normas y procedimientos técnicos, administrativos y 
legales vigentes. 5. Asistir a las reuniones de comités de contratación, comités de seguimiento a la ejecución 
contractual, capacitaciones entre otros que le designe el despacho del Alcalde(sa) Local. 6. Las demás que 
demande la administración local que corresponda a la naturaleza del contrato y que sean necesarias para la 
consecución del fin del objeto contractual.</t>
  </si>
  <si>
    <t xml:space="preserve">TERMINACIÓN BILATERAL </t>
  </si>
  <si>
    <t>FDRS-CD-057-2023</t>
  </si>
  <si>
    <t>CPS-069-2023</t>
  </si>
  <si>
    <t>OSCAR GEOVANI MARTINEZ CORTES</t>
  </si>
  <si>
    <t>https://community.secop.gov.co/Public/Tendering/OpportunityDetail/Index?noticeUID=CO1.NTC.3874885&amp;isFromPublicArea=True&amp;isModal=False</t>
  </si>
  <si>
    <t>PRESTAR LOS SERVICIOS PROFESIONALES ESPECIALIZADOS AL DESPACHO DE LA ALCALDÍA LOCAL DE SUMAPAZ, PARA LA ESTRUCTURACIÓN ESTRATÉGICA DE LOS PROCESOS DE PLANEACIÓN DE LOS PROYECTOS DE INVERSIÓN DEL FDRS</t>
  </si>
  <si>
    <t>geovanimartinez@hotmail.com</t>
  </si>
  <si>
    <t>CRA 2 A N 11 A 106 PI 2 Y 3</t>
  </si>
  <si>
    <t>ADICIÓN Y PRORROGA NÚMERO 1° AL CONTRATO DE PRESTACIÓN DE SERVICIOS
NO. CPS-069-2023 CELEBRADO ENTRE EL FONDO DE DESARROLLO RURAL DE
SUMAPAZ Y OSCAR GEOVANI MARTINEZ CORTES ADICIONAR el Contrato De Prestación De
Servicios No. CPS-069-2023 en la suma de SIETE MILLONES QUINIENTOS MIL PESOS M/CTE ($7.500.000), de
conformidad con las consideraciones aquí señaladas, para un total del contrato de NOVENTA MILLONES DE PESOS
M/CTE ($90.000.000). CLÁUSULA SEGUNDA. – PRORROGAR el plazo de ejecución del Contrato De Prestación De
Servicios No. CPS-069-2023, por el término de un (1) mes a partir del primero (1) de enero de 2024 y hasta el treinta y uno
(31) de enero de 2024  ACTA DE TERMINACIÓN BILATERAL DEL CONTRATO DE PRESTACIÓN DE
SERVICIOS NÚMERO CPS-069-2023 CELEBRADO ENTRE EL FONDO DE
DESARROLLO RURAL DE SUMAPAZ Y OSCAR GEOVANI MARTÍNEZ CORTÉS  mediante oficio del doce (12) de enero del 2024, solicitó
a EL FONDO la terminación anticipada del CONTRATO DE PRESTACIÓN DE SERVICIOS No. CPS069-2023, argumentando: “motivos personales”. Lo anterior para realizar dicha terminación a partir del día quince
(15) de enero de 2024. Solicitud que fue avalada por el Alcalde Local de Sumapaz</t>
  </si>
  <si>
    <t>1. Apoyar la estructuración estratégica de los procesos de planeación y de los planes programas y proyectos de 
inversión. 
2. Apoyar técnicamente las gestiones de los profesionales que realizan la formulación y seguimiento de planes, 
programas y proyectos que componen el Plan de Desarrollo local. 
3. Asistir a las reuniones, comités y capacitaciones que le sea designado por el Supervisor o el apoyo a la 
supervisión. 
4. Apoyar la orientación de la verificación técnica, administrativa y financiera de contratos de vigencias anteriores 
de la gestión de planeación. 
5. Brindar orientaciones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</si>
  <si>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Título universitario de Ingeniería Forestal de la 
Universidad Distrital FRANCISCO JOSÉ DE 
CALDAS, expedida el 16 de junio de 1995.
Aporta título de especialista en en modalidad de 
Maestría en Ingeniería Civil, de la Universidad de los 
Andes, expedida el 20 de marzo de 1999. TOTAL EXPERIENCIA: 18 años, 6 meses, 7
días</t>
  </si>
  <si>
    <t>FDRS-CD-058-2023</t>
  </si>
  <si>
    <t>CPS-070-2023</t>
  </si>
  <si>
    <t>https://community.secop.gov.co/Public/Tendering/OpportunityDetail/Index?noticeUID=CO1.NTC.3883816&amp;isFromPublicArea=True&amp;isModal=False</t>
  </si>
  <si>
    <t>PRESTAR LOS SERVICIOS PROFESIONALES DE UN GEÓLOGO PARA APOYAR EN LA EJECUCIÓN DE LOS PROYECTOS DE INVERSIÓN DE INFRAESTRUCTURA VIAL, EN LA LOCALIDAD DE SUMAPAZ</t>
  </si>
  <si>
    <t>ADICIÓN Y PRORROGA NÚMERO 1° AL CONTRATO DE PRESTACIÓN DE SERVICIOS
NO. CPS-070-2023 CELEBRADO ENTRE EL FONDO DE DESARROLLO RURAL DE
SUMAPAZ Y JUAN SEBASTIAN SAAVEDRA RIAÑO – ADICIONAR el Contrato De Prestación De Servicios No. CPS-070-2023 en la
suma de NUEVE MILLONES DOSCIENTOS MIL PESOS M/Cte ($9.200.000) del rubro O23011604490000001688
“Movilidad segura, sostenible y accesible”, de conformidad con las consideraciones aquí señaladas, para un total del
contrato de CINCUENTA Y NUEVE MILLONES OCHOCIENTOS MIL PESOS ($59.800.000). M/CTE.
CLÁUSULA SEGUNDA. - PRORROGAR el plazo de ejecución del Contrato De Prestación De Servicios No. CPS070-2023, por el término de dos (02) mes calendario a partir del siete (07) de enero de 2024 y hasta el seis (06) de marzo
de 2024</t>
  </si>
  <si>
    <t>1. Apoyar las etapas de formulación, evaluación y seguimiento de los procesos de 
inversión de Infraestructura y malla vial que maneje la entidad. 2. Realizar el seguimiento a la estabilidad 
de las obras contratadas y/o recibidas por el FDL Sumapaz cuyas pólizas estén vigentes, en cumplimiento 
a la ley 80 de 1993, que trata de los Derechos y Deberes de las Entidades Estatales. 3. Realizar el 
seguimiento a zonas inestables de la localidad, análisis y propuestas de mejora para mitigar los procesos de 
remoción en masa, riesgos naturales presentes en la localidad. 4. Apoyar y orientar técnicamente las 
gestiones de los profesionales que manejan el tema de Infraestructura y Malla Vial, en la elaboración, 
estudio de documentos, informes y demás acciones requeridas para la adecuada gestión de infraestructura 
local. 5. Realizar estudios geológicos y geotécnicos de prefactibilidad, factibilidad y proyecto para obras de 
infraestructura y malla vial en la localidad de Sumapaz. 6. Las demás que demande la administración local 
que corresponda a la naturaleza del contrato y que sean necesarias para la consecución del fin del objeto 
contractual</t>
  </si>
  <si>
    <t>FDRS-CD-059-2023</t>
  </si>
  <si>
    <t>CPS-071-2023</t>
  </si>
  <si>
    <t>MERCEDES LUNA JARAMILLO</t>
  </si>
  <si>
    <t>https://community.secop.gov.co/Public/Tendering/OpportunityDetail/Index?noticeUID=CO1.NTC.3875359&amp;isFromPublicArea=True&amp;isModal=False</t>
  </si>
  <si>
    <t>PRESTAR LOS SERVICIOS ADMINISTRATIVOS AL ÁREA DE GESTIÓN DE DESARROLLO LOCAL, PARA EL APOYO DE LA GESTIÓN ADMINISTRATIVA Y FINANCIERA DE LOS RECURSOS DEL FDRS 1696.</t>
  </si>
  <si>
    <t>mercedeslunajaramillo@hotmail.com</t>
  </si>
  <si>
    <t>CL 88 N 89 A 33</t>
  </si>
  <si>
    <t>ADICIÓN Y PRORROGA NÚMERO 1° AL CONTRATO DE PRESTACIÓN DE SERVICIOS No. CPS-071-2023 CELEBRADO ENTRE EL FONDO DE DESARROLLO RURAL DE SUMAPAZ Y MERCEDES LUNA JARAMILLO ADICIONAR el Contrato De Prestación De Servicios No. CPS-071-2023 en la suma de CINCO MILLONES CUATROCIENTOS MIL PESOS M/CTE ($5.400.000) M/CTE, de conformidad con las consideraciones aquí señaladas, para un total del contrato de TREINTA Y CINCO MILLONES CIEN MIL PESOS M/CTE ($35.100.000) M/CTE. CLÁUSULA SEGUNDA. - PRORROGAR el plazo de ejecución del Contrato De Prestación De Servicios No. CPS-071-2023, por el término de DOS (02) meses calendario a partir del seis (06) de enero de 2024 y hasta el cinco (05) de marzo de 2024</t>
  </si>
  <si>
    <t>1. Brindar su apoyo administrativo en la realización de comités, mesas de trabajo, consejos y reuniones que sean 
convocados y, en la elaboración y proyección de documentos y respuestas tales como actas de reunión, 
memorandos, oficios, proposiciones y derechos de petición. 
2. Apoyar en el desarrollo de los procesos y procedimientos de gestión administrativa, financiera y presupuestal del 
AGDL, conforme a los lineamientos distritales definidos y el marco de la normatividad vigente. 
3. Prestar su apoyo administrativo en la revisión de cuentas de cobro y en la consolidación del cuadro de reporte 
mensual de los pagos y saldos de los contratos suscritos por el Fondo de Desarrollo Rural. 
4. Apoyar a los profesionales en el manejo y control de los diferentes aplicativos institucionales utilizados como 
correo, Orfeo, entre otros, así́ como en la gestión documental que se requiera.
5. Asistir, a las reuniones, comités y capacitaciones, entre otros que le sea convocado y, representar a la 
Administración en los espacios y en los comités que le sean designados. 
6. Las demás que demande la administración local que corresponda a la naturaleza del contrato y que sean 
necesarias para la consecución del fin del objeto contractual.</t>
  </si>
  <si>
    <t>FDRS-CD-060-2023</t>
  </si>
  <si>
    <t>CPS-072-2023</t>
  </si>
  <si>
    <t>https://community.secop.gov.co/Public/Tendering/OpportunityDetail/Index?noticeUID=CO1.NTC.3883294&amp;isFromPublicArea=True&amp;isModal=False</t>
  </si>
  <si>
    <t>CL 23 N 5 26</t>
  </si>
  <si>
    <t xml:space="preserve">1. Brindar apoyo a las diferentes áreas de la Administración local en la elaboración de estudios 
previos y demás documentos precontractuales, así como atender las solicitudes de modificación contractual y 
cualquier otra solicitud que sea requerida. 2. Brindar apoyo en la elaboración de los actos administrativos que la 
Alcaldía Local y el Fondo de Desarrollo deban expedir. 3. Apoyar a la Alcaldía Local en la definición del monto 
y cubrimiento de riesgos de la póliza única de cumplimiento exigida en la Ley, para garantizar la ejecución de los 
contratos. 4. Realizar la publicación y/o seguimiento de las publicaciones de los documentos que se requieren 
dentro de los procesos de contratación que le sean asignados. 5. Asistir a las reuniones, comités de contratación, 
capacitaciones, comités de seguimiento a la ejecución contractual entre otros y hacer partes de los comités que 
delegue el alcalde. 6. Apoyar en el trámite de las solicitudes presentadas por los supervisores, interventores y 
contratistas respecto de la ejecución contractual y realizar los requerimientos a los que haya lugar. 7. Las demás 
que sean inherentes al cumplimiento del objeto contractual y/o que le sean asignadas por el Alcalde Local. </t>
  </si>
  <si>
    <t>FDRS-CD-061-2023</t>
  </si>
  <si>
    <t>CPS-073-2023</t>
  </si>
  <si>
    <t>DUVÁN HERNÁN HERNÁNDEZ TORRES</t>
  </si>
  <si>
    <t>https://community.secop.gov.co/Public/Tendering/OpportunityDetail/Index?noticeUID=CO1.NTC.3884659&amp;isFromPublicArea=True&amp;isModal=False</t>
  </si>
  <si>
    <t>PRESTAR LOS SERVICIOS PROFESIONALES COMO ABOGADO (A) DE APOYO AL ÁREA DE GESTIÓN POLICIVA-JURÍDICA DE LA ALCALDÍA LOCAL DE SUMAPAZ</t>
  </si>
  <si>
    <t>duvanht46@hotmail.com</t>
  </si>
  <si>
    <t>CL 51 SUR 88 i 26 APTO 304 TO 3</t>
  </si>
  <si>
    <t>ADICIÓN Y PRORROGA NÚMERO 1° AL CONTRATO DE PRESTACIÓN DE SERVICIOS No. CPS-073-2023 CELEBRADO ENTRE EL FONDO DE DESARROLLO RURAL DE SUMAPAZ Y DUVAN HERNAN HERNANDEZ TORRES  QUINTO: Que la Adición cuenta
con el Certificado de Disponibilidad Presupuestal No. 1038 del 01 de noviembre de 2023, por la suma de DOCE
MILLONES DE PESOS M/Cte ($ 12.000.000) M/CTE del rubro O23011605570000001696 “Gestión pública local”,
expedido por el responsable del Presupuesto del FDRS. SEXTA: Que por lo anterior las partes acuerdan suscribir la
ADICIÓN Y PRORROGA AL CONTRATO DE PRESTACIÓN DE SERVICIOS No. CPS-073-2023 que se regirá
por lassiguientes cláusulas: CLÁUSULA PRIMERA. – ADICIONAR el Contrato De Prestación De Servicios No. CPS073-2023 en la suma de DOCE MILLONES DE PESOS M/Cte ($ 12.000.000) M/CTE, de conformidad con las
consideraciones aquí señaladas, para un total del contrato de SETENTA Y OCHO MILLONES DE PESOS M/CTE
($78.000.000). CLÁUSULA SEGUNDA. - PRORROGAR el plazo de ejecución del Contrato De Prestación De Servicios
No. CPS-073-2023, por el término de DOS (02) meses calendario a partir del siete (07) de enero de 2024 y hasta el seis
(06) de marzo de 2024  ACTA DE TERMINACIÓN BILATERAL DEL CONTRATO DE PRESTACIÓN DE
SERVICIOS NÚMERO CPS-073-2023 CELEBRADO ENTRE EL FONDO DE
DESARROLLO RURAL DE SUMAPAZ Y DUVAN HERNAN HERNANDEZ TORRES  : Que por lo anterior
las partes de común acuerdo, deciden dar por terminada la ejecución del CONTRATO DE PRESTACIÓN DE
SERVICIOS No. CPS-073-2023, dejando como fecha de terminación el día diez (10) de enero de 2024</t>
  </si>
  <si>
    <t>1. Brindar apoyo, conceptuar, proyectar, estudiar y evaluar los asuntos de competencia del
Área de Gestión Policiva de la Alcaldía local de Sumapaz, de acuerdo con las pautas y lineamientos del nivel 
central. 2. Apoyar al Alcalde Local, en la práctica de diligencias comisionadas en los Despachos Comisorios, por 
las autoridades judiciales que se radiquen en la alcaldía. 3. Elaborar estrategias y adelantar actividades en el 
territorio para el fortalecimiento de los mecanismos de justicia comunitaria en el ámbito familiar y comunitario. 4. 
Previa delegación, participar en las reuniones, las mesas de trabajo, los eventos y/o actividades en las que se 
aborde el tema de justicia comunitaria, justicia en equidad y justicia de paz, convocadas por las diferentes entidades 
y sectores. 5. Apoyar al área de gestión policivo-jurídica, en la proyección y elaboración de documentos e informes 
solicitados por los entes de control, entidades públicas y/o privadas, de conformidad con la normatividad existente 
para la materia y dentro de los plazos y términos establecidos por la misma. 6. Tramitar y proyectar las respuestas a 
las acciones de Tutela, Derechos de petición, Memorandos, Proposiciones y demás requerimientos sobre asuntos 
de competencia del Área de Gestión Policivo-Jurídica de la Alcaldía local de Sumapaz. 7. Las demás que le sean 
asignadas por la supervisión y que estén relacionadas con el objeto del presente contrato.</t>
  </si>
  <si>
    <t>FDRS-CD-062-2023</t>
  </si>
  <si>
    <t>CPS-074-2023</t>
  </si>
  <si>
    <t>MARIA ALEJANDRA GOMEZ OSPINA</t>
  </si>
  <si>
    <t>https://community.secop.gov.co/Public/Tendering/OpportunityDetail/Index?noticeUID=CO1.NTC.3876591&amp;isFromPublicArea=True&amp;isModal=False</t>
  </si>
  <si>
    <t>PRESTAR SUS SERVICIOS COMO AUXILIAR PARA QUE APOYE LA GESTIÓN CULTURAL DE LA LOCALIDAD DE SUMAPAZ - 1633</t>
  </si>
  <si>
    <t>ale.20959170@gmail.com</t>
  </si>
  <si>
    <t>ZN LOCALIDAD SUMAPAZ VEREDA AURAS</t>
  </si>
  <si>
    <t>n/a</t>
  </si>
  <si>
    <t>ADICIÓN Y PRORROGA NÚMERO 1° AL CONTRATO DE PRESTACIÓN DE SERVICIOS
NO. CPS-074-2023 CELEBRADO ENTRE EL FONDO DE DESARROLLO RURAL DE
SUMAPAZ Y MARIA ALEJANDRA GOMEZ OSPINA ADICIONAR el Contrato De Prestación De Servicios No. CPS-074-2023 en la suma de CUATRO MILLONES DE PESOS
M/CTE ($4.000.000), de conformidad con las consideraciones aquí señaladas, para un total del contrato de VEINTISÉIS
MILLONES DE PESOS M/CTE ($26.000.000). CLÁUSULA SEGUNDA. – PRORROGAR el plazo de ejecución del
Contrato De Prestación De Servicios No. CPS-074-2023, por el término de SESNTA (60) DIAS a partir del DOS (2) DE
ENERO DE 2024 y hasta el PRIMERO (01) DE MARZO de 2024</t>
  </si>
  <si>
    <t>1.Apoyar en la elaboración del diagnóstico, la planeación quincenal y la propuesta 
metodológica de las habilidades en la formación dancística de los niños, niñas, jóvenes y adultos de la localidad de 
Sumapaz. 2. Apoyar el cumplimiento del Plan de Trabajo para la ejecución de la meta de Capacitar 600 personas en 
los campos artísticos, interculturales, culturales y/o patrimoniales, articulando con los Colegios o Juntas de Acción 
Comunal. 3. Colaborar con las sesiones de clase con los niños, niñas, jóvenes y adultos, cumpliendo con los 
horarios, lugares acordados con la comunidad y demás requerimientos realizados por el FDRS, hacer entrega de las 
listas de asistencia de los participantes. 4. Hacer el seguimiento y evaluación de los estudiantes inscritos en las 
escuelas de formación, informando el estado de avance de los participantes, número total de inscritos, deserciones, 
cupos disponibles y cualquier situación que se presente dentro del desarrollo de las actividades. 5. Asistir, a las 
reuniones, comités y capacitaciones, entre otros, representar a la Administración en los espacios del sector y hacer 
parte de los comités que le sean designados. 6. Las demás que demande la administración local que corresponda a la 
naturaleza del contrato y que sean necesarias para la consecución del fin del objeto contractual.</t>
  </si>
  <si>
    <t xml:space="preserve">Título de Bachiller Académico. TOTAL EXPERIENCIA LABORAL 
CERTIFICADA: CUATRO (4) AÑOS, TRES
(3) MESES Y VEINTIOCHO (28) DÍAS.
</t>
  </si>
  <si>
    <t xml:space="preserve"> Creación y vida cotidiana: Apropiación ciudadana del arte, la cultura y el patrimonio, para la democracia cultural</t>
  </si>
  <si>
    <t>FDRS-CD-063-2023</t>
  </si>
  <si>
    <t>CPS-075-2023</t>
  </si>
  <si>
    <t>DAVID DIAZ CANDELA</t>
  </si>
  <si>
    <t>https://community.secop.gov.co/Public/Tendering/OpportunityDetail/Index?noticeUID=CO1.NTC.3886660&amp;isFromPublicArea=True&amp;isModal=False</t>
  </si>
  <si>
    <t>RESTAR LOS SERVICIOS PROFESIONALES PARA APOYAR EL PROCESO DE PLANEACIÓN Y SEGUIMIENTO DE LOS PLANES, PROGRAMAS Y PROYECTOS DE INVERSIÓN DEL FONDO DE DESARROLLO RURAL DE SUMAPAZ</t>
  </si>
  <si>
    <t>ingdiazcandela@gmail.com</t>
  </si>
  <si>
    <t>TV 53 A N 2 A 58</t>
  </si>
  <si>
    <t>1. Apoyar, orientar y evaluar técnicamente las gestiones de los profesionales que realizan la formulación y
seguimiento de planes, programas y proyectos que componen el Plan de Desarrollo Local, así como en la
elaboración y revisión de documentos, informes y demás acciones requeridas para la adecuada gestión.
2. Apoyar el seguimiento a la ejecución de los contratos (Apoyo a la supervisión, revisión de informes,
modificaciones contractuales, programación PAC), que le sean asignados.
3. Apoyar la verificación técnica, administrativa, y financiera de contratos de vigencias anteriores que se le asignen y
que se encuentren en proceso de terminación para su respectiva liquidación.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Asistir, a las reuniones y capacitaciones y representar a la Alcaldía Local en los espacios y comités que le sean
designados.
6. Las demás que demande la administración local que corresponda a la naturaleza del contrato y que sean necesarias
para la consecución del fin del objeto contractual._x000D_</t>
  </si>
  <si>
    <t>Título Universitario de Ingeniero Industrial. Título de especialista en interventoría y
supervisión de la Contrucción. TOTAL EXPERIENCIA: 7 años, 3 meses, 24
días_x000D_</t>
  </si>
  <si>
    <t>FDRS-CD-064-2023</t>
  </si>
  <si>
    <t>CPS-076-2023</t>
  </si>
  <si>
    <t>OSCAR EDILSO MURCIA MARTINEZ</t>
  </si>
  <si>
    <t>https://community.secop.gov.co/Public/Tendering/OpportunityDetail/Index?noticeUID=CO1.NTC.3883528&amp;isFromPublicArea=True&amp;isModal=False</t>
  </si>
  <si>
    <t>APOYAR EN LAS TAREAS OPERATIVAS DE CARÁCTER ARCHIVÍSTICO DESARROLLADAS EN LA ALCALDÍA LOCAL PARA GARANTIZAR LA APLICACIÓN CORRECTA DE LOS PROCEDIMIENTOS TÉCNICOS" 1696</t>
  </si>
  <si>
    <t>oscarmurcia78@hotmail.com</t>
  </si>
  <si>
    <t>CL 7 A BIS C N 80 A 50</t>
  </si>
  <si>
    <t>JANEIRY ROMERO HERNANDEZ</t>
  </si>
  <si>
    <t>TERMINACIÓN ANTICIPADA el día veintidós (22) de marzo de 2023.</t>
  </si>
  <si>
    <t>1. Apoyar las labores relacionadas con la implementación del Subsistema Interno de 
Gestión Documental y Archivos, así como apoyar la adecuada implementación de los instrumentos 
archivísticos emitidos por la Secretaria Distrital de Gobierno. 2. Acompañar técnicamente a los auxiliares en la 
aplicación de la tabla de retención documental a la documentación producida entre el 29 de diciembre de 2006 y el 29 
de septiembre de 2016, en la Alcaldía Local. 3. Realizar el control de calidad a la documentación intervenida por la 
Alcaldía velando porque sea conformada según la estructura presentada en la Tabla de Retención Documental de la 
Entidad de la SGD. 4. Apoyar los procesos archivísticos necesarios para el cabal cumplimiento de la 
organización documental de la dependencia. 5. Efectuar capacitación a los funcionarios en el diligenciamiento de los 
formatos establecidos por la Dirección Administrativa para el buen funcionamiento de la gestión documental. 
•Presentar informes mensuales de avance sobre el proceso. 6. Apoyar la preparación física de las transferencias 
documentales primarias y secundarias aplicando los procedimientos definidos por la SDG en consonancia con lo 
establecido en el Decreto 1080 de 2015. 7. Las demás obligaciones que sean asignadas por la Líder de Gestión 
Documental y de acuerdo con el objeto del contrato.</t>
  </si>
  <si>
    <t>FDRS-CD-065-2023</t>
  </si>
  <si>
    <t>CPS-077-2023</t>
  </si>
  <si>
    <t>DANIEL CUELLAR GONZALEZ</t>
  </si>
  <si>
    <t>https://community.secop.gov.co/Public/Tendering/OpportunityDetail/Index?noticeUID=CO1.NTC.3885005&amp;isFromPublicArea=True&amp;isModal=False</t>
  </si>
  <si>
    <t>PRESTAR LOS SERVICIOS ADMINISTRATIVOS A LAS ÁREAS DE LA ALCALDÍA LOCAL DE SUMAPAZ</t>
  </si>
  <si>
    <t>dcg1410@hotmail.com</t>
  </si>
  <si>
    <t>CL 37 SUR N 20 18</t>
  </si>
  <si>
    <t xml:space="preserve">OSCAR GEOVANI MARTINEZ CORTES </t>
  </si>
  <si>
    <t>ADICIÓN Y PRORROGA NÚMERO 1° AL CONTRATO DE PRESTACIÓN DE SERVICIOS No. CPS-077-2023 CELEBRADO ENTRE EL FONDO DE DESARROLLO RURAL DE SUMAPAZ Y DANIEL CUELLAR GONZALEZ  ADICIONAR el Contrato De Prestación De Servicios No. CPS-077-2023 en la suma de DOS MILLONES SETECIENTOS MIL PESOS M/Cte ($ 2.700.000) M/CTE, de conformidad con las consideraciones aquí señaladas, para un total del contrato de TREINTA Y DOS MILLONES CUATROCIENTOS MIL PESOS M/CTE ($32.400.000). CLÁUSULA SEGUNDA. - PRORROGAR el plazo de ejecución del Contrato De Prestación De Servicios No. CPS-077-2023, por el término de UN (01) mes calendario a partir del seis (06) de enero de 2024 y hasta el cinco (05) de febrero de 2024</t>
  </si>
  <si>
    <t>1. Brindar su apoyo administrativo en la realización de comités, mesas de trabajo, consejos y 
reuniones que sean convocados y, en la elaboración y proyección de documentos y respuestas tales como actas de
reunión, memorandos, oficios, proposiciones y derechos de petición, así́ como en la gestión documental que se 
requiera. 2. Apoyar las Áreas designadas en el desarrollo de los procesos y procedimientos de gestión 
administrativa y operativa, conforme a los lineamientos distritales definidos y el marco de la normatividad 
vigente. 3. Prestar su apoyo administrativo en la organización de las iniciativas y sugerencias de la comunidad con 
respecto a los asuntos de planeación, participación y desarrollo de la localidad y determinar su viabilidad. 4. Apoyar 
a los profesionales en el manejo y control de los diferentes aplicativos institucionales utilizados como correo, 
Orfeo, entre otros. 5. Brindar apoyo en la solicitud, consolidación y reporte de información que sea solicitada por 
la Dirección de Gestión del Talento Humano y demás dependencias del nivel central, así como de otras entidades 
del orden distrital. 6. Las demás que demande la administración local que corresponda a la naturaleza del contrato 
y que sean necesarias para la consecución del fin del objeto contractual.</t>
  </si>
  <si>
    <t>CPS-142-2023</t>
  </si>
  <si>
    <t>MAICOL STEVEN LEYTON ROJAS</t>
  </si>
  <si>
    <t>maicol25101@gmail.com</t>
  </si>
  <si>
    <t>CRA 8 N 81 89</t>
  </si>
  <si>
    <t xml:space="preserve">se hizo el requerimiento del 9/11/2023 Solicitó el favor se elimine la designación de apoyo a la supervisión que esta del alcalde para el alcalde de los siguientes contratos: CPS-142, CPS-170, CPS-188, CPS-232 y CPS-241-2023 ADICIÓN Y PRORROGA NÚMERO 1° AL CONTRATO DE PRESTACIÓN DE SERVICIOS
NO. CPS-142-2023 CELEBRADO ENTRE EL FONDO DE DESARROLLO RURAL DE
SUMAPAZ Y MAICOL ESTIVEN LEYTON ROJAS ADICIONAR el Contrato De Prestación De Servicios No. CPS-142-2023 en la suma de
CINCO MILLONES CUATROCIENTOS MIL PESOS M/CTE ($5.400.000), de conformidad con las consideraciones
aquí señaladas, para un total del contrato de TREINTA Y CINCO MILLONES CIEN MIL PESOS M/CTE ($35.100.000).
CLÁUSULA SEGUNDA. – PRORROGAR el plazo de ejecución del Contrato De Prestación De Servicios No. CPS-142-
2023, por el término de dos (2) meses a partir del ocho (8) de enero de 2024 y hasta el siete (7) de mazo de 2024. </t>
  </si>
  <si>
    <t>085</t>
  </si>
  <si>
    <t xml:space="preserve">83670 no quedo registrado el contrato en sipse </t>
  </si>
  <si>
    <t>FDRS-CD-066-2023</t>
  </si>
  <si>
    <t>CPS-085-2023</t>
  </si>
  <si>
    <t>YENY PATRICIA CRUZ ALVAREZ</t>
  </si>
  <si>
    <t>https://community.secop.gov.co/Public/Tendering/OpportunityDetail/Index?noticeUID=CO1.NTC.3877077&amp;isFromPublicArea=True&amp;isModal=False</t>
  </si>
  <si>
    <t>PRESTAR LOS SERVICIOS DE APOYO ADMINISTRATIVO AL ÁREA DE GESTIÓN DE DESARROLLO LOCAL, EN LOS PROYECTOS DE SALUD QUE SE EJECUTAN EN LA ALCALDÍA LOCAL DE SUMAPAZ.</t>
  </si>
  <si>
    <t>yennypatriciacruz@hotmail.com</t>
  </si>
  <si>
    <t>CRA 78 K N 73 B SUR BOSA</t>
  </si>
  <si>
    <t>MARIA CAMILA NIEVES</t>
  </si>
  <si>
    <t>NO SE PUEDE ADICIONAR, PRORROGAR Y/O MODIFICAR PORQUE NO QUEDO REGISTRADO EN SIPSE</t>
  </si>
  <si>
    <t>1. Apoyar a los profesionales en la elaboración de actas y demás documentos que se requieran y en general brindar
su apoyo administrativo en las actividades que se desarrollan en los proyectos relacionados con el sector Salud.
2. Manejar y mantener actualizado el aplicativo de correspondencia y el correo institucional, realizando la
distribución y el seguimiento de entradas y salidas, de acuerdo con las instrucciones recibidas.
3. Apoyar la revisión administrativa y documental de los informes producto de los contratos suscritos entre el
FDLS y particulares, así como su seguimiento y programación pagos, relacionados con los proyectos de salud.
4. Recopilar la información requerida y proyectar las respuestas a los derechos de petición y demás requerimientos
de la comunidad y de otras entidades que sean asignados al área.
5. Asistir a las reuniones, capacitaciones y/o eventos que se le convoque y, hacer parte de los espacios de
participación del Sector Salud y demás comités que le sean designados. Asistir a las reuniones, capacitaciones y/o eventos que se le convoque y, hacer parte de los espacios de participación del Sector Salud y demás comités
que le sean designados.
6. Las demás que demande la administración local que corresponda a la naturaleza del contrato y que sean
necesarias para la consecución del fin del objeto contractual.</t>
  </si>
  <si>
    <t xml:space="preserve"> Título Bachiller. TOTAL EXPERIENCIA: 4 años Y 4 meses</t>
  </si>
  <si>
    <t xml:space="preserve">PROPÓSITO 1. Hacer un nuevo contrato social con igualdad de oportunidades para la inclusión social, productiva y política.
</t>
  </si>
  <si>
    <t>086</t>
  </si>
  <si>
    <t>FDRS-CD-067-2023</t>
  </si>
  <si>
    <t>CPS-086-2023</t>
  </si>
  <si>
    <t>https://community.secop.gov.co/Public/Tendering/OpportunityDetail/Index?noticeUID=CO1.NTC.3883919&amp;isFromPublicArea=True&amp;isModal=False</t>
  </si>
  <si>
    <t>PRESTAR SUS SERVICIOS COMO PROFESIONAL DE APOYO A LA GESTIÓN, PARA DAR RESPUESTA A DERECHOS DE PETICIÓN Y DEMÁS REQUERIMIENTOS RELACIONADOS CON LOS PROCESOS CONTRACTUALES DEL FONDO DE DESARROLLO RURAL DE SUMAPAZ</t>
  </si>
  <si>
    <t>ADICIÓN Y PRORROGA NÚMERO 1° AL CONTRATO DE PRESTACIÓN DE SERVICIOS
NO. CPS-086-2023 CELEBRADO ENTRE EL FONDO DE DESARROLLO RURAL DE
SUMAPAZ Y JESSICA JULIETH CARDONA JARAMILLO ADICIONAR el Contrato De Prestación De
Servicios No. CPS-086-2023 en la suma de CINCO MILLONES DE PESOS M/Cte ($5.000.000) M/CTE, de conformidad
con las consideraciones aquí señaladas, para un total del contrato de SESENTA MILLONES DE PESOS M/CTE
($60.000.000). CLÁUSULA SEGUNDA. – PRORROGAR el plazo de ejecución del Contrato De Prestación De Servicios
No. CPS-086-2023, por el término de UN (1) mes calendario a partir del tres (3) de enero de 2024 y hasta el dos (2) de febrero
de 2024</t>
  </si>
  <si>
    <t>1. Brindar apoyo la gestión contractual del FDRS, en la elaboración y proyección de
documentos y respuestas tales como, memorandos, oficios, derechos de petición, proposiciones, entre otros que le
sean designados, así como en la atención y suministro de información a la comunidad, entidades estatales y
dependencias de la administración local 2. Llevar un archivo en donde se compile la información soporte con la
que se da respuesta a los Derechos de Petición y mantener actualizada la base de datos de los tramitados. 3.
Efectuar el seguimiento y ejecutar los planes de mejoramiento derivados de auditorías internas y externas,
hallazgos administrativos y/o fiscales, con sus respectivos reportes, así como adelantar oportunamente las
actuaciones administrativas que correspondan. 4. Brindar apoyo al Área de Gestión del Desarrollo Local, en el
seguimiento de cuentas por pagar de los contratos suscritos con recursos del Fondo de Desarrollo Local. 5.
Brindar apoyo a la gestión contractual del Fondo de Desarrollo Local en la elaboración y proyección de
documentos tales como actas de reunión, memorandos, oficios, minutas, derechos de petición, proposiciones,
entre otros que le sean designados. 6. Las demás que demande la administración local que corresponda a la
naturaleza del Contrato y que sean necesarias para la consecución del fin del objeto contractual.</t>
  </si>
  <si>
    <t>Relaciones Internacionales y estudios políticos. SIN EXPERIENCIA</t>
  </si>
  <si>
    <t>087</t>
  </si>
  <si>
    <t>FDRS-CD-068-2023</t>
  </si>
  <si>
    <t>CPS-087-2023</t>
  </si>
  <si>
    <t>ARACELYS ELISA VIZCANO RIVERA</t>
  </si>
  <si>
    <t>https://community.secop.gov.co/Public/Tendering/OpportunityDetail/Index?noticeUID=CO1.NTC.3879946&amp;isFromPublicArea=True&amp;isModal=False</t>
  </si>
  <si>
    <t>1. Brindar apoyo a las diferentes áreas de la Administración local en la elaboración y revisión 
de estudios previos y demás documentos precontractuales, así como atender las solicitudes de modificación 
contractual y cualquier otra solicitud que sea requerida. 2. Apoyar en el trámite de las solicitudes presentadas por 
los supervisores, interventores y contratistas respecto de la ejecución contractual y realizar los requerimientos a los 
que haya lugar, así como en la elaboración y/o análisis de los actos administrativos que se deban expedir por parte 
de la alcaldía local. 3. Brindar apoyo en el proceso de las liquidaciones contractuales, que por competencia el 
ordenador del gasto le asigne, garantizando la correcta aplicación de normas y procedimientos técnicos, 
administrativos y legales vigentes. 4. Realizar la publicación y/o seguimiento de las publicaciones de los 
documentos que se requieren dentro de los procesos de contratación que le sean asignados. 5. Asistir a las 
reuniones, comités de contratación, capacitaciones, comités de seguimiento a la ejecución contractual entre otros y 
hacer partes de los comités que delegue el alcalde. 6. Las demás que sean inherentes al cumplimiento del objeto 
contractual y/o que le sean asignadas por el Alcalde Local.</t>
  </si>
  <si>
    <t>088</t>
  </si>
  <si>
    <t>FDRS-CD-069-2023</t>
  </si>
  <si>
    <t>CPS-088-2023</t>
  </si>
  <si>
    <t>CAMILA FERNANDA SAAVEDRA SALINAS</t>
  </si>
  <si>
    <t>https://community.secop.gov.co/Public/Tendering/OpportunityDetail/Index?noticeUID=CO1.NTC.3882720&amp;isFromPublicArea=True&amp;isModal=False</t>
  </si>
  <si>
    <t>camilaf.15@hotmail.es</t>
  </si>
  <si>
    <t>CL 97 N 70 C 89 APTO 1001 TO 6</t>
  </si>
  <si>
    <t>nueve (09) días calendario</t>
  </si>
  <si>
    <t>En Bogotá D.C, el día veinticinco (25) de mayo de 2023, se reunieron la Contratista CAMILA
FERNANDA SAAVEDRA SALINAS y el Alcalde Local de Sumapaz, SEBASTIAN
SALDARRIAGA RIVERA, con el fin de suscribir el ACTA DE REINICIO I del CONTRATO DE
PRESTACIÓN DE SERVICIOS No. CPS-088-2023, celebrado entre las partes, a partir de la presente
fecha con terminación el día once (11) de enero de 2024.</t>
  </si>
  <si>
    <t>1. Apoyar las etapas de formulación y elaboración de estudios previos de los proyectos de 
inversión de Infraestructura Vial, en los aspectos jurídicos y en el Comité de Contratación, para dar respuesta a las 
observaciones, recomendaciones y sugerencias. 2. Apoyar los procesos contractuales de los estudios previos 
elaborados de los proyectos de Infraestructura y Malla Vial, (Responder las observaciones en cada etapa, proyectar 
adendas, verificar y calificar propuestas). 3. Apoyar el seguimiento a la ejecución de los contratos de los procesos de 
infraestructura vial, en los temas jurídicos pertinentes. 4. Apoyar jurídicamente los procesos que se adelanten para el 
cumplimiento de las obligaciones de los contratos relacionados con infraestructura vial de conformidad con la ley 80 
de 1993. 5. Acompañar y apoyar al Alcalde Local en las diferentes reuniones que se programen en el territorio, en la 
JAL, en la Bogotá Urbana y, asistir a las capacitaciones, comités de seguimiento que se le designe. 6. Apoyar la 
verificación jurídica de contratos de vigencias anteriores que se le asignen y que se encuentren en proceso de 
terminación para su respectiva liquidación. 7.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</si>
  <si>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089</t>
  </si>
  <si>
    <t>FDRS-CD-070-2023</t>
  </si>
  <si>
    <t>CPS-089-2023</t>
  </si>
  <si>
    <t>MARCELA TORRES RAMIREZ</t>
  </si>
  <si>
    <t>https://community.secop.gov.co/Public/Tendering/OpportunityDetail/Index?noticeUID=CO1.NTC.3883499&amp;isFromPublicArea=True&amp;isModal=False</t>
  </si>
  <si>
    <t>PRESTAR LOS SERVICIOS COMO TÉCNICO DE APOYO ADMINISTRATIVO AL ÁREA DE GESTIÓN POLICIVA DE LA ALCALDÍA LOCAL DE SUMAPAZ</t>
  </si>
  <si>
    <t>martoraz056@hotmail.com</t>
  </si>
  <si>
    <t>CL 57 H SUR N 71 F 50</t>
  </si>
  <si>
    <t xml:space="preserve">SANDRA PATRICIA PAEZ AVCEVEDO </t>
  </si>
  <si>
    <t>ADICIÓN Y PRORROGA NÚMERO 1° AL CONTRATO DE PRESTACIÓN DE SERVICIOS No. CPS-089-2023 CELEBRADO ENTRE EL FONDO DE DESARROLLO RURAL DE SUMAPAZ Y MARCELA TORRES RAMIREZ QUINTO: Que la Adición cuenta con el Certificado de Disponibilidad Presupuestal No.
1036 del 01 de noviembre de 2023, por la suma de OCHO MILLONES DE PESOS M/Cte ($ 8.000.000) M/CTE del
rubro O23011605570000001696 “Gestión pública local”, expedido por el responsable del Presupuesto del FDRS.
SEXTA: Que por lo anterior las partes acuerdan suscribir la ADICIÓN Y PRORROGA AL CONTRATO DE
PRESTACIÓN DE SERVICIOS No. CPS-089-2023 que se regirá por lassiguientes cláusulas: CLÁUSULA PRIMERA.
– ADICIONAR el Contrato De Prestación De Servicios No. CPS-089-2023 en la suma de OCHO MILLONES DE
PESOS M/Cte ($ 8.000.000) M/CTE, de conformidad con las consideraciones aquí señaladas, para un total del contrato
de CINCUENTA Y DOS MILLONES DE PESOS M/CTE ($52.000.000). CLÁUSULA SEGUNDA. - PRORROGAR
el plazo de ejecución del Contrato De Prestación De Servicios No. CPS-089-2023, por el término de DOS (02) meses
calendario a partir del siete (07) de enero de 2024 y hasta el seis (06) de marzo de 2024</t>
  </si>
  <si>
    <t>1. Manejar el aplicativo de gestión documental de la entidad (ORFEO), realizando la 
distribución y seguimiento de la correspondencia, manteniéndolo actualizado en forma diaria, así como también 
revisión de los correos institucionales. 2. Realizar el acopio de la información requerida para la respuesta a los 
derechos de petición y demás requerimientos de la comunidad y de las diferentes entidades, así como también apoyar 
la elaboración de documentos tales como informes, actas de reunión, memorandos, oficios, proposiciones, entre 
otros que le sean designados. 3. Apoyar al área de Gestión Policiva en la organización de la gestión documental, 
verificando y depurando los documentos de todo orden que se generen y/o lleguen al área, foliarlos, escanearlos 
y archivarlos en el expediente de gestión correspondiente. 4. Apoyar al área de Gestión Policiva, en la atención y 
suministro de información a la comunidad, entidades estatales y dependencias de la administración local, de acuerdo 
con las autorizaciones dadas por el profesional especializado del área. 5. Apoyar al área de Gestión Policiva en la 
verificación del cumplimiento de los requisitos legales en los diferentes contratos y/o convenios para el trámite de 
pago. 6. Las demás que le sean asignadas por la supervisión y que estén relacionadas con el objeto del presente 
contrato.</t>
  </si>
  <si>
    <t>090</t>
  </si>
  <si>
    <t>FDRS-CD-071-2023</t>
  </si>
  <si>
    <t>CPS-090-2023</t>
  </si>
  <si>
    <t>GLORIA YOLANDA DIMATE RICO</t>
  </si>
  <si>
    <t>https://community.secop.gov.co/Public/Tendering/OpportunityDetail/Index?noticeUID=CO1.NTC.3886503&amp;isFromPublicArea=True&amp;isModal=False</t>
  </si>
  <si>
    <t>PRESTAR LOS SERVICIOS COMO AUXILIAR ADMINISTRATIVA EN LA CORREGIDURÍA DE NAZARETH. 1696</t>
  </si>
  <si>
    <t>yolisdimate@gmail.com</t>
  </si>
  <si>
    <t>LOCALIDAD 20 DE SUMAPAZ - CORREGIMIENTO NAZARETH</t>
  </si>
  <si>
    <t>ANIBAL MORALES VEGA</t>
  </si>
  <si>
    <t>1. Apoyar al Corregidor (a) en la realización de las diferentes diligencias de orden 
institucional que se adelantan en cumplimiento de las funciones asignadas a la Corregiduría de Nazareth. 2. Apoyar 
al Corregidor(a) en la elaboración de los diferentes documentos que se generan y reciban, así como en el manejo 
de los sistemas o aplicativos establecidos para el control de las actividades de la Corregiduría de Nazareth. 3. 
Apoyar al corregidor (a) de Nazareth en la atención a la ciudadanía que requiera información. 4. Llevar el archivo 
de la documentación que llegue a la dependencia, acorde con la normatividad vigente y la política de Gestión de 
Calidad establecida por el nivel central. 5. Mantener actualizado el aplicativo de control y gestión de expedientes 
diseñado para el registro del código de seguridad y convivencia ciudadana, querellas por comportamientos 
contrarios a la convivencia radicadas en la Corregiduría. 6. Acompañar las actividades de prevención 
(Sensibilización, socialización, charlas pedagógicas, orientación personalizada, entre otros), de conformidad con el 
Código Nacional de Policía y Convivencia. 7. Las demás que demande la administración local que corresponda a la 
naturaleza del contrato y que sean necesarias para la consecución del fin del objeto contractual.</t>
  </si>
  <si>
    <t>091</t>
  </si>
  <si>
    <t>FDRS-CD-072-2023</t>
  </si>
  <si>
    <t>CPS-091-2023</t>
  </si>
  <si>
    <t>EDGAR IVAN SEPULVEDA PARRA</t>
  </si>
  <si>
    <t>https://community.secop.gov.co/Public/Tendering/OpportunityDetail/Index?noticeUID=CO1.NTC.3883629&amp;isFromPublicArea=True&amp;isModal=False</t>
  </si>
  <si>
    <t>PRESTAR LOS SERVICIOS PROFESIONALES PARA APOYAR EN LA EJECUCIÓN DE LOS PROYECTOS DE INVERSIÓN DE INFRAESTRUCTURA LOCAL</t>
  </si>
  <si>
    <t>ivansumapaz@gmail.com</t>
  </si>
  <si>
    <t>CRA 69 C N 8 48</t>
  </si>
  <si>
    <t>ACTA DE TERMINACIÓN BILATERAL DEL CONTRATO DE PRESTACIÓN DE SERVICIOS NÚMERO CPS-091-2023 CELEBRADO ENTRE EL FONDO DE DESARROLLO RURAL DE SUMAPAZ Y EDGAR IVAN SEPULVEDA PARRA Alcaldía Local de Sumapaz –  quien para los efectos del presente contrato se denominará EL FONDO, por una parte y por la otra EDGAR IVAN SEPULVEDA PARRA identificado con la C.C. No. 79.468.757 de Bogotá D.C., quien en adelante se denominará EL CONTRATISTA, nos hemos reunido con el fin de TERMINAR EN FORMA BILATERAL el CONTRATO DE PRESTACIÓN DE SERVICIOS No. CPS-091-2023, previas las siguientes consideraciones: PRIMERA: Que el día TREINTA Y UNO (31) de enero de 2023 se suscribió CONTRATO DE PRESTACIÓN DE SERVICIOS No. CPS-091-2023, cuyo objeto es “PRESTAR LOS SERVICIOS PROFESIONALES PARA APOYAR EN LA EJECUCIÓN DE LOS PROYECTOS DE INVERSIÓN DE INFRAESTRUCTURA LOCAL.” SEGUNDA: Que el valor del contrato asciende a la suma de SETENTA Y SIETE MILLONES DE PESOS M/CTE ($77.000.000). TERCERA: Que el plazo inicial de ejecución del contrato se pactó en ONCE (11) MESES, contados a partir de la suscripción del acta de inicio del contrato, previo cumplimiento de los requisitos de perfeccionamiento y ejecución, lo cual se surtió el día SIETE (07) de febrero de 2023, con fecha de terminación el veintidós (22) de junio 2023. CUARTA: Que EL CONTRATISTA, mediante oficio del veintitrés (23) de mayo del 2023, solicitó a EL FONDO la terminación anticipada del CONTRATO DE PRESTACIÓN DE SERVICIOS No. CPS-091-2023, argumentando: “motivos personales”. Lo anterior para realizar dicha terminación a partir del día veinticuatro (24) de mayo de 2023. Solicitud que fue avalada por el Alcalde Local de Sumapaz. QUINTA: Que EL FONDO aceptó la solicitud y procede a realizar la TERMINACIÓN BILATERAL del CONTRATO DE PRESTACIÓN DE SERVICIOS No. CPS-091-2023, con fundamento en la cláusula décima primera literal a del clausulado complementario del contrato de prestación de servicios SECOP II CPS091-2023. SEXTA: Que por lo anterior las partes de común acuerdo, deciden dar por terminada la ejecución del CONTRATO DE PRESTACIÓN DE SERVICIOS No. CPS-091-2023, dejando como fecha de terminación el día veinticuatro (24) de mayo de 2023</t>
  </si>
  <si>
    <t>1. Realizar las etapas de formulación y elaboración de estudios previos de los proyectos de 
inversión a ejecutar en el tema de Infraestructura y Malla Vial. 2. Apoyar los procesos contractuales de los 
estudios previos elaborados de los proyectos a ejecutar (Responder las observaciones en cada etapa, 
proyectar adendas, verificar y calificar propuestas). 3. Realizar el seguimiento a la ejecución de los contratos 
(Apoyo a la supervisión, análisis de informes, modificaciones contractuales, programación de PAC), que le 
sean designados del Sector de Infraestructura, Malla Vial y Regalías. 4. Emitir los conceptos técnicos de 
infraestructura/obras que sean requeridos por la Administración Local, entes de control y comunidad en 
general en los tiempos establecidos por la Ley. 5. Asistir a los espacios de participación del sector que le 
sean designados, a las reuniones, comités de contratación, capacitaciones, comités de seguimiento entre 
otros y hacer parte de los comités que le delegue el Alcalde Local o quien haga sus veces. 6. Realizar la 
verificación técnica, administrativa y financiera de contratos de vigencias anteriores que se le asignen y que 
se encuentren en proceso de terminación para su respectiva liquidación. 7.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</si>
  <si>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092</t>
  </si>
  <si>
    <t>FDRS-CD-073-2023</t>
  </si>
  <si>
    <t>CPS-092-2023</t>
  </si>
  <si>
    <t>https://community.secop.gov.co/Public/Tendering/OpportunityDetail/Index?noticeUID=CO1.NTC.3888987&amp;isFromPublicArea=True&amp;isModal=False</t>
  </si>
  <si>
    <t>1. Apoyar en el desarrollo y ejecución de estrategias que involucren acciones que permitan el fortalecimiento de los 
mecanismos de justicia comunitaria. 
2. Desarrollar procesos de sensibilización y socialización de estrategias a través de los cuales se genere un mayor 
acercamiento de la comunidad con la institucionalidad y el mejoramiento de la confianza con la institucional 
presente en el territorio. 
3. Adelantar con los principales sectores sociales, procesos que permitan la articulación entre estos sectores y la 
comunidad como estrategia para materializar el derecho de acceso a la justicia. 4. Previa delegación participar en 
las reuniones, las mesas de trabajo, los eventos y/o actividades en las que se aborde el tema de justicia comunitaria, 
justicia en equidad y justicia de paz, convocadas por las diferentes entidades y sectores. 
4. Brindar apoyo psicosocial en la asignación y el seguimiento a las actividades realizadas por el equipo de empleo 
de la localidad asignado al área de Gestión policivo jurídica de Sumapaz. 
5. Manejar el o los aplicativos de gestión documental de la entidad y el de seguimiento a las actividades, realizando 
el correspondiente ingreso y seguimiento de correspondencia y actuaciones, de tal forma que se garantice la 
permanente actualización. 
6. Las demás que le sean asignadas por la supervisión y que estén relacionadas con el objeto del presente contrat</t>
  </si>
  <si>
    <t>094</t>
  </si>
  <si>
    <t>FDRS-CD-074-2023</t>
  </si>
  <si>
    <t>CPS-094-2023</t>
  </si>
  <si>
    <t>JUAN DAVID AMAYA GOMEZ</t>
  </si>
  <si>
    <t>https://community.secop.gov.co/Public/Tendering/OpportunityDetail/Index?noticeUID=CO1.NTC.3893020&amp;isFromPublicArea=True&amp;isModal=False</t>
  </si>
  <si>
    <t>PRESTAR SUS SERVICIOS PROFESIONALES PARA APOYAR EL CUBRIMIENTO DE LAS ACTIVIDADES, CRONOGRAMAS Y AGENDA DE LA ALCALDÍA LOCAL A NIVEL INTERNO Y EXTERNO, ASÍ COMO LA GENERACIÓN DE CONTENIDOS PERIODÍSTICOS</t>
  </si>
  <si>
    <t>judav17@gmail.com</t>
  </si>
  <si>
    <t>CRA 5 N 32 55 APTO 810</t>
  </si>
  <si>
    <t xml:space="preserve"> 1. Desarrollar comunicados, cubrimientos y apoyo a temas asociados a prensa, de acuerdo con 
los temas asignados. 2. Realizar seguimiento a las necesidades y requerimientos comunicacionales de la Alcaldía 
Local. 3. Apoyar el cubrimiento de actividades, operativos, eventos y demás acciones desarrollas por la Alcaldía 
Local. 4. Crear y ejecutar publicaciones impresas y/o digitales con contenidos de la entidad con la periodicidad que 
determine el líder de comunicaciones. 5. Alimentar en la página web de la entidad, el contenido noticioso y de 
prensa a que haya lugar. 6. Apoyar la realización, conceptualización y desarrollo de piezas audiovisuales requeridas 
por la Alcaldía Local. 7. Apoyar en el monitoreo de medios de comunicación y seguimiento a los contenidos de la 
Alcaldía Local.</t>
  </si>
  <si>
    <t>095</t>
  </si>
  <si>
    <t>FDRS-CD-075-2023</t>
  </si>
  <si>
    <t>CPS-095-2023</t>
  </si>
  <si>
    <t>MIGUEL ANGEL MARTINEZ GUEVARA</t>
  </si>
  <si>
    <t>https://community.secop.gov.co/Public/Tendering/OpportunityDetail/Index?noticeUID=CO1.NTC.3885403&amp;isFromPublicArea=True&amp;isModal=False</t>
  </si>
  <si>
    <t>miguel98-11@hotmail.com</t>
  </si>
  <si>
    <t>CRA 113 F N 63 B 31</t>
  </si>
  <si>
    <t xml:space="preserve"> 1. Brindar apoyo al despacho del FDRS en el seguimiento a las respuestas dadas mediante oficios, 
memorandos, actos administrativos, conceptos que deban ser suscritos por el señor alcalde local de Sumapaz. 2. 
Prestar apoyo al despacho en el seguimiento y trámite de los documentos presentados por los contratistas para los 
pagos que correspondan en lo que requiera aprobación y suscripción del alcalde local. 3. Mantener actualizada la base 
de datos de los contratistas y proveedores de la alcaldía, informando mensualmente el estado actual de cada pago y 
generar alerta si existen retrasos en la presentación de estos. 4. Manejar el sistema de correspondencia institucional 
(ORFEO), así como el correo electrónico y demás aplicativos que sean designados. 5. Asistir a las reuniones y 
capacitaciones que le sean señalados por el supervisor y/o el apoyo a la supervisión. 6. Las demás que demande la 
administración local que correspondan a la naturaleza del contrato y que sean necesarias para la consecución del objeto 
contractual</t>
  </si>
  <si>
    <t>096</t>
  </si>
  <si>
    <t>FDRS-CD-076-2023</t>
  </si>
  <si>
    <t>CPS-096-2023</t>
  </si>
  <si>
    <t>EDWIN GUILLERMO GARZON ROJAS</t>
  </si>
  <si>
    <t>https://community.secop.gov.co/Public/Tendering/OpportunityDetail/Index?noticeUID=CO1.NTC.3886059&amp;isFromPublicArea=True&amp;isModal=False</t>
  </si>
  <si>
    <t>guillermogarzonrojas89@hotmail.com</t>
  </si>
  <si>
    <t>CRA 12 H BIS B 27 32 SUR</t>
  </si>
  <si>
    <t>OSCAR JAVIER BARAJAS</t>
  </si>
  <si>
    <t>1.Apoyar el desarrollo de las actividades de asistencia técnica pecuaria requeridas por los 
productores y asignadas por los veterinarios en el marco del servicio de asistencia técnica pecuaria en la localidad de 
Sumapaz. 2. Identificar y apoyar la selección de los usuarios y animales que serán objeto del programa de 
mejoramiento genético en la localidad de Sumapaz. 3. Apoyar las actividades de Sanidad animal, capacitaciones y 
mejoramiento productivo requerido dentro del servicio de asistencia técnica pecuaria. 4. Realizar el proceso de 
inseminación artificial por medio de la técnica transcervical, con abordaje recto-vaginal. 5. Facilitar y mantener la 
comunicación en cuanto a peticiones de asistencia, de manera constante entre la comunidad y el equipo de 
profesionales, para lograr la mayor cobertura en el servicio de asistencia de la localidad de Sumapaz. 6. Hacer 
seguimiento al proceso de inseminación y mantener actualizados los reportes de beneficiarios del programa de 
mejoramiento genético de la localidad de Sumapaz. 7. Asistir a las reuniones, capacitaciones que sea convocadas y 
apoyar las convocatorias y logística requerida por los profesionales agropecuarios para el servicio de asistencia 
técnica pecuaria. 8. Las demás que demande la administración local que corresponda a la naturaleza del contrato y 
que sean necesarias para la consecución del fin del objeto contractual.</t>
  </si>
  <si>
    <t>Título de 
Tecnólogo en Producción Ganadera. TOTAL EXPERIENCIA LABORAL
RELACIONADA CERTIFICADA: OCHO (8) 
AÑOS, SIETE (7) MESES Y SEIS (6) DÍAS.</t>
  </si>
  <si>
    <t>CPS-102-2023</t>
  </si>
  <si>
    <t>libardodiaz22@gmail.com</t>
  </si>
  <si>
    <t>CRA 14 B N 75 03 SUR</t>
  </si>
  <si>
    <t>ADICIÓN Y PRORROGA NÚMERO 1° AL CONTRATO DE PRESTACIÓN DE SERVICIOS
No. CPS-102-2023 CELEBRADO ENTRE EL FONDO DE DESARROLLO RURAL DE
SUMAPAZ Y LIBARDO DIAZ DIAZ ADICIONAR el Contrato De Prestación De Servicios No.
CPS-102-2023 en la suma de TRES MILLONES DE PESOS M/Cte ($3.000.000), de conformidad con las
consideraciones aquí señaladas, para un total del contrato de TREINTA Y SEIS MILLONES DE PESOS
M/CTE ($36.000.000). CLÁUSULA SEGUNDA. - PRORROGAR el plazo de ejecución del Contrato De
Prestación De Servicios No. CPS-102-2023, por el término de UN (01) MES calendario a partir del nueve (09)
de enero de 2024 y hasta el ocho (08) de febrero de 2024</t>
  </si>
  <si>
    <t>097</t>
  </si>
  <si>
    <t>FDRS-CD-077-2023</t>
  </si>
  <si>
    <t>CPS-097-2023</t>
  </si>
  <si>
    <t>ANGIE PAOLA FORERO FONSECA</t>
  </si>
  <si>
    <t>https://community.secop.gov.co/Public/Tendering/OpportunityDetail/Index?noticeUID=CO1.NTC.3886245&amp;isFromPublicArea=True&amp;isModal=False</t>
  </si>
  <si>
    <t>PRESTAR SERVICIOS PROFESIONALES PARA APOYAR LA FORMULACIÓN, IMPLEMENTACIÓN, SEGUIMIENTO DE PLANES Y PROYECTOS DE FONDO DE DESARROLLO RURAL DE SUMAPAZ, RELACIONADOS CON MUJER Y EQUIDAD DE GÉNERO, Y DEMÁS PROCESOS ASOCIADOS A SU TRANSVERSALIZACIÓN A NIVEL LOCAL. 1641</t>
  </si>
  <si>
    <t>anpaforero@gmail.com</t>
  </si>
  <si>
    <t>CRA 70 C N 5 A 32</t>
  </si>
  <si>
    <t>ANA ROSA BAUTISTA</t>
  </si>
  <si>
    <t>mediante oficio del veinticuatro (24) de mayo del 2023, solicitó a EL FONDO la terminación anticipada del CONTRATO DE PRESTACIÓN DE SERVICIOS No. CPS097-2023, argumentando: “motivos personales”. Lo anterior para realizar dicha terminación a partir del día veinticinco (25) de mayo de 2023. Solicitud que fue avalada por el Alcalde Local de Sumapaz. QUINTA: Que EL FONDO aceptó la solicitud y procede a realizar la TERMINACIÓN BILATERAL del CONTRATO DE PRESTACIÓN DE SERVICIOS No. CPS-097-2023, con fundamento en la cláusula décima primera literal a del clausulado complementario del contrato de prestación de servicios SECOP II CPS-097-2023. SEXTA: Que por lo anterior las partes de común acuerdo, deciden dar por terminada la ejecución del CONTRATO DE PRESTACIÓN DE SERVICIOS No. CPS-097-2023, dejando como fecha de terminación el día veinticinco (25) de mayo de 2023</t>
  </si>
  <si>
    <t>1.Prestar apoyo profesional en la implementación de estrategias para la optimización de 
procesos, en el marco del sistema local de cuidado y derechos de las mujeres en sus diferencias y diversidades. 2.
Brindar acompañamiento a las entidades e instancias de participación local, de acuerdo a los lineamientos del Fondo 
de Desarrollo Rural de Sumapaz. 3. Programar, asistir y acompañar las jornadas locales para la promoción de los 
derechos de las mujeres, en articulación con las entidades competentes, organizaciones sociales y comunitarias, de 
acuerdo con los lineamientos establecidos por la supervisión. 4. Apoyar en el acopio, selección, clasificación, 
estructura y elaboración de los análisis técnicos, de costos, estudios de mercado y factibilidad, y demás información 
necesaria para la formulación de los proyectos de acuerdo con los requerimientos técnicos dados por la 
administración local. 5. Apoyar la elaboración de respuestas a memorandos, derechos de petición, así como a 
requerimientos de cualquier ente de control, entes estatales y/o actores civiles, cuando le sea requerido. 6. Asistir a 
las reuniones, mesas técnicas, mesas de trabajo, a las que sea convocada para el adecuado cumplimiento del objeto 
del contrato. 7. Cumplir las demás actividades relacionadas con el objeto del contrato que sean designadas por el (la) 
supervisor (a) del mismo</t>
  </si>
  <si>
    <t>098</t>
  </si>
  <si>
    <t>FDRS-CD-078-2023</t>
  </si>
  <si>
    <t>CPS-098-2023</t>
  </si>
  <si>
    <t>NASLY XIMENA LOZANO GONZALEZ</t>
  </si>
  <si>
    <t>https://community.secop.gov.co/Public/Tendering/OpportunityDetail/Index?noticeUID=CO1.NTC.3888790&amp;isFromPublicArea=True&amp;isModal=False</t>
  </si>
  <si>
    <t>naslyximena@gmail.com</t>
  </si>
  <si>
    <t>CRA 105 A N 72 15 APTO 405</t>
  </si>
  <si>
    <t>ADICIÓN Y PRORROGA NÚMERO 1° AL CONTRATO DE PRESTACIÓN DE SERVICIOS
NO. CPS-098-2023 CELEBRADO ENTRE EL FONDO DE DESARROLLO RURAL DE
SUMAPAZ Y NASLY XIMENA LOZANO GONZALEZ ADICIONAR el Contrato De Prestación De Servicios No. CPS-098-2023 en la suma de QUINCE MILLONES DE PESOS
M/CTE ($15.000.000), de conformidad con las consideraciones aquí señaladas, para un total del contrato de SETENTA
MILLONES DE PESOS M/CTE ($70.000.000). CLÁUSULA SEGUNDA. – PRORROGAR el plazo de ejecución del
Contrato De Prestación De Servicios No. CPS-098-2023, por el término de tres (3) meses a partir del dos (2) de enero de 2024
y hasta el primero (1) de abril de 2024</t>
  </si>
  <si>
    <t>1. Realizar las etapas de formulación y elaboración de estudios previos de los proyectos de inversión que le sean 
designados en el tema de Infraestructura vial.
2. Brindar apoyo a los requerimientos realizados por el nivel central, con el fin de verificar el seguimiento de los 
proyectos de Infraestructura y Puentes.
3. Apoyar en la contestación de las observaciones, elaboración de adendas y verificar las ofertas presentadas para los 
proyectos de malla víal.
4. Realizar el seguimiento a la ejecución de los contratos (Apoyo a la supervisión, análisis de informes, 
modificaciones contractuales, programación de PAC), que le sean designados del Sector de Infraestructura y Malla 
Vial.
5. Emitir los conceptos técnicos de infraestructura/obras y realizar el seguimiento a la estabilidad de las obras 
contratadas y/o recibidas por el FDL Sumapaz cuyas pólizas estén vigentes, en cumplimiento a la ley 80 de 1993, 
que trata de los Derechos y Deberes de las Entidades Estatales.
6.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7. Realizar la verificación técnica, administrativa y financiera de contratos de vigencias anteriores que se le asignen y 
que se encuentren en proceso de terminación para su respectiva liquidación.
8. Las demás que demande la administración local que corresponda a la naturaleza del contrato y que sean necesarias 
para la consecución del fin del objeto contractual._x000D_</t>
  </si>
  <si>
    <t>099</t>
  </si>
  <si>
    <t>FDRS-CD-079-2023</t>
  </si>
  <si>
    <t>CPS-099-2023</t>
  </si>
  <si>
    <t>OMAR JAVIER GONZALEZ PENAGOS</t>
  </si>
  <si>
    <t>https://community.secop.gov.co/Public/Tendering/OpportunityDetail/Index?noticeUID=CO1.NTC.3894811&amp;isFromPublicArea=True&amp;isModal=False</t>
  </si>
  <si>
    <t>PRESTAR SUS SERVICIOS COMO AUXILIAR PARA APOYAR EL DESARROLLO DE LAS ACTIVIDADES REQUERIDAS PARA LA ADECUADA PRESTACIÓN DEL SERVICIO DE ASISTENCIA TÉCNICA AGROPECUARIA, EN LA LOCALIDAD</t>
  </si>
  <si>
    <t>monicarey7hotmail.com</t>
  </si>
  <si>
    <t>CRA 17 H BIS N 74 46 SUR</t>
  </si>
  <si>
    <t>JUAN CAMILO ARAQUE BALLARES</t>
  </si>
  <si>
    <t>ADICIÓN Y PRORROGA NÚMERO 1° AL CONTRATO DE PRESTACIÓN DE SERVICIOS
NO. CPS-099-2023 CELEBRADO ENTRE EL FONDO DE DESARROLLO RURAL DE
SUMAPAZ Y OMAR JAVIER GONZALEZ PENAGOS – ADICIONAR el Contrato De Prestación De
Servicios No. CPS-099-2023 en la suma de UN MILLON OCHOCIENTOS MIL PESOS M/Cte ($ 1.800.000)
M/CTE, de conformidad con las consideraciones aquí señaladas, para un total del contrato de VEINTIUN
MILLON SEISCIENTOS MIL PESOS M/CTE ($21.600.000). CLÁUSULA SEGUNDA. – PRORROGAR el plazo
de ejecución del Contrato De Prestación De Servicios No. CPS-099-2023, por el término de un (1) mes calendario a partir
del siete (7) de enero de 2024 y hasta el seis (6) de febrero de 2024</t>
  </si>
  <si>
    <t xml:space="preserve"> 1. Apoyar las actividades de registro de los usuarios del servicio de asistencia técnica, así como 
la información de producción requerida para mejorar procesos de intervención del servicio de ATA en a la localidad.
2. Acompañar, asistir y apoyar logísticamente las actividades de Asistencia técnica agropecuaria y ambiental 
realizadas por los profesionales del equipo para la adecuada prestación del servicio de asistencia técnica agropecuaria 
en la localidad de Sumapaz. 3. Apoyar la construcción de las estructuras necesarias para la implementación de las 
actividades de los proyectos de asistencia técnica agropecuaria y ambiental, así como hacer seguimiento. 4. 
Identificar, seleccionar, e informar al equipo profesional de la prestación de la asistencia técnica agropecuaria, sobre 
los usuarios que requieran del servicio, para así lograr la mayor cobertura del mismo y beneficiar a los habitantes de 
la localidad. 5. Asistir a reuniones comunitarias y/o jornadas de capacitación programadas, así mismo apoyar 
proceso de convocatoria de jornadas de capacitación agropecuarias a tener uso Agropecuario y/o implementación 
de programas y proyectos desarrollados en el marco de la asistencia técnica agropecuaria y ambiental. 6. Apoyar las 
actividades de mantenimiento de las unidades productivas existentes en las sedes de la alcaldía local de Sumapaz. 7. 
Las demás que demande la administración local que corresponda a la naturaleza del contrato y que sean necesarias 
para la consecución del fin del objeto contractual.</t>
  </si>
  <si>
    <t>FDRS-CD-080-2023</t>
  </si>
  <si>
    <t>CPS-100-2023</t>
  </si>
  <si>
    <t>DUVAN RODRIGO MORENO ZAMBRANO</t>
  </si>
  <si>
    <t>https://community.secop.gov.co/Public/Tendering/OpportunityDetail/Index?noticeUID=CO1.NTC.3888365&amp;isFromPublicArea=True&amp;isModal=False</t>
  </si>
  <si>
    <t>PRESTAR LOS SERVICIOS COMO AUXILIAR ADMINISTRATIVO AL PROYECTO DE ASISTENCIA TÉCNICA AGROPECUARIA Y AMBIENTAL DEL FONDO DE DESARROLLO RURAL DE SUMAPAZ</t>
  </si>
  <si>
    <t>mduvan908@gmail.com</t>
  </si>
  <si>
    <t>CRA 22 N 6 63 SUR</t>
  </si>
  <si>
    <t>ADICIÓN Y PRORROGA NÚMERO 1° AL CONTRATO DE PRESTACIÓN DE
SERVICIOS NO. CPS-100-2023 CELEBRADO ENTRE EL FONDO DE DESARROLLO
RURAL DE SUMAPAZ Y DUVAN RODRIGO MORENO ZAMBRANO – ADICIONAR el Contrato De
Prestación De Servicios No. CPS-100-2023 en la suma de DOS MILLONES SETECIENTOS MIL PESOS M/CTE.
($2.700.000) del rubro O23011601230000001634 “Asistencia técnica agropecuaria y ambiental”, de conformidad con las
consideraciones aquí señaladas, para un total del contrato de TREINTA DOS MILLONES CUATROCIENTOS MIL
PESOS ($32.400.000). M/CTE. CLÁUSULA SEGUNDA. - PRORROGAR el plazo de ejecución del Contrato De
Prestación De Servicios No. CPS-100-2023, por el término de un (01) mes calendario a partir del siete (07) de enero de
2024 y hasta el seis (06) de febrero de 2024</t>
  </si>
  <si>
    <t xml:space="preserve"> 1. Brindar su apoyo administrativo en la recolección de información para la presentación
de informes de seguimiento, monitoreo y control del proyecto mejoramiento de Asistencia Técnica
Agropecuaria y ambiental según lo requerido. 2. Apoyar a los profesionales en la implementación de
herramientas para el adecuado control y la fácil consulta de los reportes de la ejecución del proyecto. 3.
Acompañar, asistir y apoyar logísticamente las actividades de Asistencia técnica agropecuaria y ambiental 
realizadas por los profesionales del equipo para la adecuada prestación del servicio de asistencia técnica 
agropecuaria en la localidad de Sumapaz. 4. Apoyar la construcción de las estructuras necesarias para la 
implementación de las actividades de los proyectos de asistencia técnica agropecuaria y ambiental, así 
como hacer seguimiento. 5. Asistir a reuniones comunitarias y/o jornadas de capacitación programadas, 
así mismo apoyar proceso de convocatoria de jornadas de capacitación agropecuarias a tener uso 
Agropecuario y/o implementación de programas y proyectos desarrollados en el marco de la asistencia 
técnica agropecuaria y ambiental. 6. Las demás que demande la administración local que corresponda a la
naturaleza del contrato y que sean necesarias para la consecución del fin del objeto contractual._x000D_</t>
  </si>
  <si>
    <t>FDRS-CD-081-2023</t>
  </si>
  <si>
    <t>CPS-101-2023</t>
  </si>
  <si>
    <t>HAGGI STEVEN MONTAÑEZ CARO</t>
  </si>
  <si>
    <t>https://community.secop.gov.co/Public/Tendering/OpportunityDetail/Index?noticeUID=CO1.NTC.3888207&amp;isFromPublicArea=True&amp;isModal=False</t>
  </si>
  <si>
    <t>PRESTAR SUS SERVICIOS COMO TÉCNICO DEPORTIVO DE APOYO EN LOS TEMAS DE RECREACIÓN Y DEPORTE PARA LA FORMACIÓN INTEGRAL Y DEPORTIVA DE LAS NIÑAS, NIÑOS Y ADOLESCENTES DE LA LOCALIDAD DE SUMAPAZ</t>
  </si>
  <si>
    <t>1. Apoyar la Elaboración de un diagnóstico sobre los antecedentes, condiciones 
médicas, habilidades y formación Deportiva de los niños, niñas y jóvenes deportistas de la localidad de 
Sumapaz, así como colaborar con la planeación quincenal de las actividades a desarrollar, sistematizar la 
información. 2. Acompañar la elaboración y ejecución del Plan de Trabajo para la ejecución de las metas 
de Capacitar 600 Personas en Los Campos deportivos y Vincular 500 personas en actividades recreo_x0002_deportivas comunitarias de acuerdo con las diferentes iniciativas comunitarias, así como realizar la 
reactivación de los comités deportivos veredales. 3. Colaborar en el diseño e implementación de 
herramientas para la formación y capacitación (formatos de asistencia, guías, test deportivos, entre otros) 
en temas deportivos, dirigido a los niños, niñas y jóvenes de la localidad de Sumapaz. 4. Brindar apoyo en 
el desarrollo de las sesiones de clase con los niños, niñas y jóvenes de conformidad con las habilidades y 
necesidades establecidas en el diagnóstico, respetando los parámetros, horarios, intensidad, lugares y 
demás requerimientos realizados por el FDRS, entregando las listas de asistencia de los participantes, 
evaluación de conocimientos y habilidades adquiridas entre otras. 5. Ayudar en la realización del 
seguimiento y evaluación de los estudiantes inscritos en las escuelas informando el estado de avance de los 
participantes, número total de inscritos, deserciones, cupos disponibles y cualquier situación que se 
presente dentro del desarrollo de las actividades. 6. Las demás que demande la administración local que 
corresponda a la naturaleza del contrato y que sean necesarias para la consecución del fin del objeto 
contractual.</t>
  </si>
  <si>
    <t>FDRS-CD-082-2023</t>
  </si>
  <si>
    <t>CPS-103-2023</t>
  </si>
  <si>
    <t>BAYRON ANDRES SUAREZ DIAZ</t>
  </si>
  <si>
    <t>https://community.secop.gov.co/Public/Tendering/OpportunityDetail/Index?noticeUID=CO1.NTC.3887876&amp;isFromPublicArea=True&amp;isModal=False</t>
  </si>
  <si>
    <t>PRESTAR LOS SERVICIOS PROFESIONALES DE APOYO EN LA FORMULACIÓN, ESTUDIOS DEL SECTOR Y REVISIÓN DE LOS ESTUDIOS PREVIOS DE LOS PROYECTOS DE INVERSIÓN DEL FONDO DE DESARROLLO LOCAL DE SUMAPAZ -1696</t>
  </si>
  <si>
    <t>ndrsurz@gmail.com</t>
  </si>
  <si>
    <t>CRA 78 A N 52 A 81</t>
  </si>
  <si>
    <t>1. Apoyar la gestión de planeación, en las etapas de formulación, en especial estudios del 
sector y del mercado y revisión de estudios previos de los proyectos de inversión que le sean designados. 2. Manejar 
el sistema de correspondencia institucional (ORFEO), así como el correo electrónico y demás aplicativos que sean 
del resorte del área. 3. Asistir, a las reuniones, comités y capacitaciones, entre otros, representar a la Administración 
en los espacios del sector y hacer parte de los comités que le sean designados.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Las demás que demande la administración local que corresponda a la naturaleza del 
contrato y que sean necesarias para la consecución del fin del objeto contractual.</t>
  </si>
  <si>
    <t>FDRS-CD-083-2023</t>
  </si>
  <si>
    <t>CPS-104-2023</t>
  </si>
  <si>
    <t xml:space="preserve">LAURENNY CAMILA MARTINEZ PINILLA                                         CEDIDO A SANDRA MARCELA PARRA ZAMBRANO </t>
  </si>
  <si>
    <t>https://community.secop.gov.co/Public/Tendering/OpportunityDetail/Index?noticeUID=CO1.NTC.3888483&amp;isFromPublicArea=True&amp;isModal=False</t>
  </si>
  <si>
    <t>PRESTAR LOS SERVICIOS DE APOYO ADMINISTRATIVO EN LOS PROCESOS DEL ÁREA DE GESTIÓN DE DESARROLLO LOCAL, DE LA ALCALDÍA LOCAL DE SUMAPAZ</t>
  </si>
  <si>
    <t>1007389859                      /                  35354326</t>
  </si>
  <si>
    <t>camila-martinez99@hotmail.com                                         /                                                      mapeger@hotmail.com</t>
  </si>
  <si>
    <t>7536948                   /                3118327588</t>
  </si>
  <si>
    <t>CRA 93 N 68 A 69                       /                      CRA 2 A N 11 106 CA URBANIZACION EL PORVENIR</t>
  </si>
  <si>
    <t>CONTRATO CEDIDO A SANDRA PARRA  EL 10/2/2023    ADICIÓN Y PRORROGA NÚMERO 1° AL CONTRATO DE PRESTACIÓN DE SERVICIOS
NO. CPS-104-2023 CELEBRADO ENTRE EL FONDO DE DESARROLLO RURAL DE
SUMAPAZ Y SANDRA MARCELA PARRA ZAMBRANO  ADICIONAR el
Contrato De Prestación De Servicios No. CPS-104-2023 en la suma de UN MILLON QUINIENTOS MIL PESOS M/Cte
($1.500.000) M/CTE, de conformidad con las consideraciones aquí señaladas, para un total del contrato de DIECIOCHO
MILLONES DE PESOS M/CTE ($18.000.000). CLÁUSULA SEGUNDA. – PRORROGAR el plazo de ejecución del
Contrato De Prestación De Servicios No. CPS-104-2023, por el término de UN (01) mes calendario a partir del siete (07) de
enero de 2024 y hasta el seis (06) de febrero de 2024</t>
  </si>
  <si>
    <t xml:space="preserve"> 1.Brindar su apoyo administrativo en los procesos y procedimientos de gestión administrativa, 
que se desarrollan en el área de Gestión de Desarrollo Local. 2. Brindar su apoyo para la asistencia a comités, mesas 
de trabajo, consejos y reuniones que sean convocados y en la elaboración y proyección de documentos y respuestas 
tales como actas de reunión, memorandos, oficios, proposiciones y derechos de petición, así como en la gestión 
documental que se requiera. 3. Apoyar la actualización de la información que se genera en el área de Gestión de 
Desarrollo Local y en el manejo de aplicativos institucionales. 4. Asistir a las reuniones, capacitaciones, comités de 
seguimiento a la ejecución contractual entre otros y hacer partes de los comités que delegue el alcalde. 5. Las demás 
que demande la administración local que corresponda a la naturaleza del contrato y que sean necesarias para la 
consecución del fin del objeto contractual.</t>
  </si>
  <si>
    <t>FDRS-CD-084-2023</t>
  </si>
  <si>
    <t>CPS-105-2023</t>
  </si>
  <si>
    <t>EVA SANCHEZ CONEJO</t>
  </si>
  <si>
    <t>https://community.secop.gov.co/Public/Tendering/OpportunityDetail/Index?noticeUID=CO1.NTC.3889848&amp;isFromPublicArea=True&amp;isModal=False</t>
  </si>
  <si>
    <t>PRESTAR SUS SERVICIOS ARTÍSTICOS Y DE TEJIDO PARA APOYAR LA GESTIÓN CULTURAL DE LA LOCALIDAD DE SUMAPAZ 1633</t>
  </si>
  <si>
    <t>evasanchezconejo@gmail.com</t>
  </si>
  <si>
    <t>CL 67 C BIS N 18 N 28 SUR</t>
  </si>
  <si>
    <t>ADICIÓN Y PRORROGA NÚMERO 1° AL CONTRATO DE PRESTACIÓN DE SERVICIOS
NO. CPS-105-2023 CELEBRADO ENTRE EL FONDO DE DESARROLLO RURAL DE
SUMAPAZ Y EVA SANCHEZ CONEJO ADICIONAR el Contrato De Prestación De Servicios No. CPS-105-2023 en la suma de CUATRO MILLONES DE PESOS
M/CTE ($4.000.000), de conformidad con las consideraciones aquí señaladas, para un total del contrato de VEINTISÉIS
MILLONES DE PESOS M/CTE ($26.000.000). CLÁUSULA SEGUNDA. – PRORROGAR el plazo de ejecución del
Contrato De Prestación De Servicios No. CPS-105-2023, por el término de SESNTA (60) DIAS a partir del seis (6) DE
ENERO DE 2024 y hasta el cinco (05) DE MARZO de 2024.</t>
  </si>
  <si>
    <t>1. Apoyar la planeación quincenal y propuesta metodológica de las habilidades en la 
formación en tejido de los niños, niñas, jóvenes y adultos de la localidad de Sumapaz. 2. Colaborar con las sesiones 
de clase con los niños, niñas, jóvenes y adultos, cumpliendo con los horarios, lugares acordados con la comunidad 
y demás requerimientos realizados por el FDRS, hacer entrega de las listas de asistencia de los participantes. 3. 
Hacer el seguimiento y evaluación de los estudiantes inscritos en las escuelas de formación, informando el estado 
de avance de los participantes, número total de inscritos, deserciones, cupos disponibles y cualquier situación que 
se presente dentro del desarrollo de las actividades. 4. Asistir, a las reuniones, comités y capacitaciones, entre otros, 
representar a la Administración en los espacios del sector y hacer parte de los comités que le sean designados. 5. 
Las demás que demande la administración local que corresponda a la naturaleza del contrato y que sean necesarias 
para la consecución del fin del objeto contractua</t>
  </si>
  <si>
    <t>FDRS-CD-085-2023</t>
  </si>
  <si>
    <t>CPS-106-2023</t>
  </si>
  <si>
    <t>NANCY YAMILE MARTINEZ BOHORQUEZ CEDIDO A JIMMY ALEXANDER MENDOZA OSORIO</t>
  </si>
  <si>
    <t>https://community.secop.gov.co/Public/Tendering/OpportunityDetail/Index?noticeUID=CO1.NTC.3891646&amp;isFromPublicArea=True&amp;isModal=False</t>
  </si>
  <si>
    <t>52157289        1026560560</t>
  </si>
  <si>
    <t>yamilemartinez591@hotmail.com</t>
  </si>
  <si>
    <t>TV 76 B N 51 14 APTO 206 BL 2</t>
  </si>
  <si>
    <t>CESIÓN Y CLAUSULADO DEL CONTRATO DE PRESTACIÓN DE SERVICIOS NÚMERO CPS-106-2023 CELEBRADO ENTRE EL FONDO DE DESARROLLO RURAL DE SUMAPAZ, NANCY YAMILE MARTÍNEZ BOHORQUEZ Y JIMMY ALEXANDER MENDOZA OSORIO EL CESIONARIO iniciará la ejecución del CONTRATO DE PRESTACIÓN DE
SERVICIOS No CPS-106-2023, a partir del tres (03) de noviembre de 2023 hasta el dos (02) de enero de 2024.
CUARTA: A EL CESIONARIO se le cancelará la suma de ONCE MILLONES UN MIL PESOS PESOS
M/CTE. ($11.000.001), pagados conforme los pagos establecidos en la forma prevista en el CONTRATO
ELECTRÓNICO DE PRESTACIÓN DE SERVICIOS No. CPS-106-2023 publicado en la plataforma SECOP
II, correspondiente al periodo restante de ejecución   SE ENVIO DESIGNACION EL 14/11/2024 ADICIÓN Y PRÓRROGA NÚMERO 1 AL CONTRATO DE PRESTACIÓN DE SERVICIOS
No. CPS-106-2023 CELEBRADO ENTRE EL FONDO DE DESARROLLO RURAL DE
SUMAPAZ Y JIMMY ALEXANDER MENDOZA OSORIO. ADICIONAR AL CONTRATO DE PRESTACIÓN DE SERVICIOS No. CPS-106-2023
en la suma de CINCO MILLONES QUINIENTOS MIL PESOS M/CTE ($5.500.000) de conformidad con las
consideraciones aquí señaladas, para un valor total del contrato de SESENTA Y SEIS MILLONES DE PESOS M/CTE
($66.000.000,00). CLÁUSULA SEGUNDA. - PRORROGAR el plazo de ejecución del CONTRATO DE PRESTACIÓN
DE SERVICIOS No. CPS-106-2023, por el término de un (01) mes, a partir del tres (3) de enero de 2024 hasta el dos (02) de febrero de 2024.</t>
  </si>
  <si>
    <t>1. Brindar apoyo a las diferentes áreas de la Administración local en la elaboración de estudios 
previos y demás documentos precontractuales, así como atender las solicitudes de modificación contractual. 2. 
Brindar apoyo en la elaboración de los actos administrativos que la Alcaldía Local y el Fondo de Desarrollo que se 
deban expedir. 3. Apoyar a la Alcaldía Local en la definición del monto y cubrimiento de riesgos de la póliza única 
de cumplimiento exigida en la Ley, para garantizar la ejecución de los contratos 4. Asistir a las reuniones, comités de 
contratación, capacitaciones, comités de seguimiento a la ejecución contractual entre otros y hacer partes de los 
comités que delegue el alcalde. 5. Apoyar en el trámite de las solicitudes presentadas por los supervisores, 
interventores y contratistas respecto de la ejecución contractual y realizar los requerimientos a los que haya lugar. 6. 
Las demás que sean inherentes al cumplimiento del objeto contractual y/o que le sean asignadas por el Alcalde 
Local.</t>
  </si>
  <si>
    <t>CPS-107-2023</t>
  </si>
  <si>
    <t>CPS-108-2023</t>
  </si>
  <si>
    <t>ANDERSSON CAMILO USSA SANCHEZ CEDIDO A IVAN DARIO
PACHON BARRETO</t>
  </si>
  <si>
    <t xml:space="preserve">
PRESTAR SUS SERVICIOS PROFESIONALES DE APOYO AL ÁREA DE GESTIÓN DEL DESARROLLO LOCAL EN LA GESTIÓN CONTRACTUAL DEL FONDO DE DESARROLLO LOCAL DE SUMAPAZ</t>
  </si>
  <si>
    <t>80829955
1.033.734.844</t>
  </si>
  <si>
    <t>camiloussa.cu@gmail.com</t>
  </si>
  <si>
    <t>CRA 73 A BIS N 43 A 49 SUR</t>
  </si>
  <si>
    <t>Quince (15) días calendario</t>
  </si>
  <si>
    <t>ACTA DE SUSPENSIÓN I     CESIÓN Y CLAUSULADO DEL CONTRATO DE PRESTACIÓN DE SERVICIOS
NÚMERO CPS-108-2023 CELEBRADO ENTRE EL FONDO DE DESARROLLO RURAL DE SUMAPAZ, ANDERSSON CAMILO USSA SANCHEZ Y IVAN DARIO PACHON BARRETO 
CONTRATO DE PRESTACIÓN DE SERVICIOS CPS-108-2023  FECHA DE SUSCRIPCIÓN 01 de febrero de 2023 FECHA DE INICIACIÓN 08 de febrero de 2023 PLAZO DE EJECUCIÓN Once (11) meses VENCIMIENTO INICIAL DEL PLAZO 07 de enero 2024 FECHA SUSPENSIÓN 27 de junio 2023 PLAZO DE SUSPENSIÓN I Indefinida FECHA DE REINICIACIÓN I Por definir NUEVA FECHA DE TERMINACIÓN Por definir VALOR DEL CONTRATO SESENTA MILLONES QUINIENTOS MIL PESOS M/CTE ($60.500.000   CESIÓN Y CLAUSULADO DEL CONTRATO DE PRESTACIÓN DE SERVICIOS
NÚMERO CPS-108-2023 CELEBRADO ENTRE EL FONDO DE DESARROLLO
RURAL DE SUMAPAZ, ANDERSSON CAMILO USSA SANCHEZ Y IVAN DARIO
PACHON BARRETO  iniciará la ejecución del CONTRATO DE PRESTACIÓN DE SERVICIOS No CPS-108-
2023, a partir del once (11) de julio de 2023 hasta el veintiuno (21) de enero de 2024. CUARTA: A EL
CESIONARIO se le cancelará la suma de TREINTA Y CINCO MILLONES DOSCIENTOS MIL
PESOS M/CTE. ($35.200.000), deducibles del primer contratista pagados conforme los pagos establecidos en
la forma prevista en el CONTRATO ELECTRÓNICO DE PRESTACIÓN DE SERVICIOS No. CPS-108-2023
publicado en la plataforma SECOP II, correspondiente al periodo restante de ejecución.  ADICIÓN Y PRORROGA NÚMERO 1° AL CONTRATO DE PRESTACIÓN DE SERVICIOS
NO. CPS-108-2023 CELEBRADO ENTRE EL FONDO DE DESARROLLO RURAL DE
SUMAPAZ Y IVAN DARIO PACHON BARRETO ADICIONAR el
Contrato De Prestación De Servicios No. CPS-108-2023 en la suma de CINCO MILLONES QUINIENTOS MIL PESOS
M/Cte ($5.500.000) M/CTE, de conformidad con las consideraciones aquí señaladas, para un total del contrato de
SESENTA Y SEIS MILLONES DE PESOS M/CTE ($66.000.000). CLÁUSULA SEGUNDA. – PRORROGAR el plazo
de ejecución del Contrato De Prestación De Servicios No. CPS-108-2023, por el término de UN (1) mes calendario a partir del
veintiuno (21) de enero de 2024 y hasta el veintiuno (21) de febrero de 2024</t>
  </si>
  <si>
    <t>FDRS-CD-086-2023</t>
  </si>
  <si>
    <t>CPS-109-2023</t>
  </si>
  <si>
    <t>RICARDO FONSECA PONTILUIS</t>
  </si>
  <si>
    <t>https://community.secop.gov.co/Public/Tendering/OpportunityDetail/Index?noticeUID=CO1.NTC.3893697&amp;isFromPublicArea=True&amp;isModal=False</t>
  </si>
  <si>
    <t>PRESTAR LOS SERVICIOS PROFESIONALES AL ÁREA DE GESTIÓN DEL DESARROLLO LOCAL, PARA APOYAR LA ELABORACIÓN DE ESTUDIOS DEL SECTOR Y EVALUACIONES EN LA GESTIÓN CONTRACTUAL DEL FONDO DE DESARROLLO RURAL DE SUMAPAZ</t>
  </si>
  <si>
    <t>rfonseca9621@gmail.com</t>
  </si>
  <si>
    <t>CL 6 B N 80 G 95</t>
  </si>
  <si>
    <t>1. Brindar apoyo en la elaboración del análisis del sector y de mercado, estructuración y 
evaluación de los requisitos de capacidad financiera y organizacional, evaluación de las fórmulas económicas y 
técnicas para la calificación de las ofertas, en los procesos de contratación que adelante la Alcaldía Local de 
Sumapaz. 2. Validar en la determinación de los requisitos relativos a la capacidad financiera y organizacional en los 
procesos de selección que adelante la Alcaldía Local de Sumapaz. 3. Brindar apoyo en la estructuración y evaluación 
de las fórmulas económicas y/o financieras para la calificación de las ofertas en los procesos de contratación que 
adelante la Alcaldía Local de Sumapaz. 4. Participar en los comités evaluadores que se le asignen, en el marco de los 
procesos de selección que adelante el Fondo de Desarrollo Local. 5. Asistir a las reuniones, comités de contratación, 
comités de seguimiento a la ejecución contractual, capacitaciones entre otros que le designe el despacho del alcalde 
local. 6. Las demás que demande la administración local que corresponda a la naturaleza del Contrato y que sean 
necesarias para la consecución del fin del objeto contractual._x000D_</t>
  </si>
  <si>
    <t>FDRS-CD-087-2023</t>
  </si>
  <si>
    <t>CPS-111-2023</t>
  </si>
  <si>
    <t>LAURA MARCELA ROJAS MARROQUIN</t>
  </si>
  <si>
    <t>https://community.secop.gov.co/Public/Tendering/OpportunityDetail/Index?noticeUID=CO1.NTC.3891911&amp;isFromPublicArea=True&amp;isModal=False</t>
  </si>
  <si>
    <t>lrojasm99@gmail.com</t>
  </si>
  <si>
    <t>CRA 47 N 187 65 APTO 101 BL 9</t>
  </si>
  <si>
    <t>ADICIÓN Y PRORROGA NÚMERO 1° AL CONTRATO DE PRESTACIÓN DE SERVICIOS
NO. CPS-111-2023 CELEBRADO ENTRE EL FONDO DE DESARROLLO RURAL DE
SUMAPAZ Y LAURA MARCELA ROJAS MARROQUIN – ADICIONAR el Contrato De Prestación De Servicios No. CPS-111-2023 en la suma de
NUEVE MILLONES DOSCIENTOS MIL PESOS M/CTE ($9.200.000), de conformidad con las consideraciones aquí
señaladas, para un total del contrato de CINCUENTA Y NUEVE MILLONES OCHOCIENTOS MIL PESOS M/CTE
($59.800.000). CLÁUSULA SEGUNDA. – PRORROGAR el plazo de ejecución del Contrato De Prestación De Servicios
No. CPS-111-2023, por el término de dos (2) meses a partir del siete (7) de enero de 2024 y hasta el seis (6) de marzo de 2024.</t>
  </si>
  <si>
    <t>1. Realizar las etapas de formulación y elaboración de estudios previos de los proyectos de 
inversión que le sean designados en el tema de Infraestructura y Malla Vial: 2. Brindar apoyo en los requerimientos 
realizados por el nivel central, con el fin de verificar el seguimiento de los proyectos de Infraestructura-. 3. Apoyar 
los procesos contractuales de los estudios previos elaborados de los proyectos de Infraestructura y Malla Vial, 
(Responder las observaciones en cada etapa, proyectar adendas, verificar y calificar propuestas). 4. Realizar el 
seguimiento a la ejecución de los contratos (Apoyo a la supervisión, análisis de informes, modificaciones 
contractuales, programación de PAC), que le sean designados del Sector de Infraestructura y Malla Vial. 5. Emitir los 
conceptos técnicos de infraestructura/obras y realizar el seguimiento a la estabilidad de las obras contratadas y/o 
recibidas por el FDL Sumapaz cuyas pólizas estén vigentes, en cumplimiento a la ley 80 de 1993, que trata de los 
Derechos y Deberes de las Entidades Estatales 6.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7. Las demás que demande 
la administración local que corresponda a la naturaleza del contrato y que sean necesarias para la consecución del fin 
del objeto contractual.</t>
  </si>
  <si>
    <t>FDRS-CD-088-2023</t>
  </si>
  <si>
    <t>CPS-112-2023</t>
  </si>
  <si>
    <t>https://community.secop.gov.co/Public/Tendering/OpportunityDetail/Index?noticeUID=CO1.NTC.3890790&amp;isFromPublicArea=True&amp;isModal=False</t>
  </si>
  <si>
    <t>PRESTAR LOS SERVICIOS PROFESIONALES AL ÁREA DE GESTIÓN DE DESARROLLO LOCAL, EN LOS PROCESOS DE PLANEACIÓN, ADMINISTRATIVOS, FINANCIEROS Y PRESUPUESTALES, DE LA ALCALDÍA LOCAL DE SUMAPAZ</t>
  </si>
  <si>
    <t>ADICIÓN Y PRORROGA NÚMERO 1° AL CONTRATO DE PRESTACIÓN DE SERVICIOS NO. CPS-112-2023 CELEBRADO ENTRE EL FONDO DE DESARROLLO RURAL DE SUMAPAZ Y GEMA ORTEGA TRUJILLO ADICIONAR el Contrato De Prestación De
Servicios No. CPS-112-2023 en la suma de DIECIOCHO MILLONES SEISCIENTOS OCHENTA Y TRES MIL
TRESCIENTOS TRENTA Y TRES M/Cte ($ 18.683.333) M/CTE, de conformidad con las consideraciones aquí
señaladas, para un total del contrato de CIENTO VEINTITRES MILLONES CIENTO OCHENTA Y TRES MIL
TRESCIENTOS TREINTA Y TRES M/CTE ($123.183.333). CLÁUSULA SEGUNDA. – PRORROGAR el plazo de
ejecución del Contrato De Prestación De Servicios No. CPS-112-2023, por el término de un (1) mes y veintinueve (29) días
calendario a partir del dos (2) de enero de 2024 y hasta el veintinueve (29) de febrero de 2024</t>
  </si>
  <si>
    <t>1. Llevar el control sobre la ejecución presupuestal del Presupuesto
asignado al Fondo de Desarrollo Rural, a fin de mantener actualizado el avance de estos frente al
Plan Anual de Adquisiciones, proponiendo las modificaciones presupuestales si a ello hubiere
lugar. 2. Mantener actualizados los saldos de Obligaciones por Pagar, apoyando el proceso de
liberación de saldos y liquidaciones para depurar los saldos, incrementar la ejecución y proponer
la utilización de los recursos que se lleguen a liberar. 3. Apoyar en el control de la ejecución
presupuestal de los Proyectos de Inversión, y elaborar los Estudios Previos que le sean
designados y que estén relacionados con la prestación de servicios y apoyo a la gestión. 4. Brindar
apoyo y acompañamiento continuo al Área de Gestión de Desarrollo Local de Sumapaz, en el
análisis elaboración, aval, respuesta y seguimiento de la información o documentación solicitada
por los entes de control, entidades públicas y/o privadas y/o comunidad de conformidad con la
normatividad existente para la materia y dentro de los plazos y términos establecidos por los
mismos. 5. Asistir a las reuniones que sea convocado y a las capacitaciones que designe el Alcalde
Local. 6. Realizar el apoyo a la supervisión de los contratos que se le asignen, dando
cumplimiento a la Ley 1474 de 2011 y demás normatividad existente vigente aplicable. 7. Las
demás actividades que demande la administración local que corresponda a la naturaleza del
contrato y que sean necesarias para la consecución del objeto contractual._x000D_</t>
  </si>
  <si>
    <t>PROFESIONAL DE INGENIERO
INDUSTRIAL. TOTAL: 268 MESES Y 19 DÍAS</t>
  </si>
  <si>
    <t>FDRS-CD-089-2023</t>
  </si>
  <si>
    <t>CPS-114-2023</t>
  </si>
  <si>
    <t>JAVIER ENRIQUE BUITRAGO GOMEZ</t>
  </si>
  <si>
    <t>https://community.secop.gov.co/Public/Tendering/OpportunityDetail/Index?noticeUID=CO1.NTC.3893870&amp;isFromPublicArea=True&amp;isModal=False</t>
  </si>
  <si>
    <t>PRESTAR LOS SERVICIOS PROFESIONALES AL ADGDL, PARA ADELANTAR LA PLANEACIÓN, SEGUIMIENTO Y EJECUCIÓN DEL TRANSPORTE DE PASAJEROS QUE SE PRESTA TANTO CON LOS VEHÍCULOS LIVIANOS DE PROPIEDAD DEL FDRS Y EL CONTRATO QUE SE TIENE SUSCRITO PARA ESTE SERVICIO</t>
  </si>
  <si>
    <t>javibu80@gmail.com</t>
  </si>
  <si>
    <t>CRA 49 A N 145 A 71</t>
  </si>
  <si>
    <t>1. Apoyar y guiar las gestiones que se realizan para la elaboración de estudios previos, estudios 
del sector y demás requerimientos de los procesos precontractuales y postcontractuales tanto de los proyectos de 
inversión como de los rubros de gastos de funcionamiento, relacionados con el transporte de pasajeros. 2. Realizar el 
seguimiento a la ejecución de los contratos (Apoyo a la supervisión, revisión de informes, modificaciones 
contractuales, programación de PAC), que le sean designados, verificando el cumplimiento de las especificaciones 
técnicas que fueron incluidas en los mismos. 3. Realizar la programación, el control y seguimiento del uso diario tanto 
de los vehículos livianos del parque automotor de propiedad y/o tenencia del FDRS., como de los vehículos que 
prestan el servicio de transporte de pasajeros contratado por el FDRS. 4. Llevar las estadísticas del uso de los recursos 
empleados para el funcionamiento de los vehículos livianos perteneciente al FDRS y, los que se causen por la 
utilización de los vehículos que prestan el servicio de transporte de pasajeros contratados por el FDRS. 5. Asistir y 
representar a la Administración Local en los espacios de participación del Sector, en las reuniones, comités y 
capacitaciones, entre otros y, hacer parte de los comités que le sean designados. 6. Apoyar y orientar técnicamente en 
las actividades de manejo y control de los vehículos livianos del parque automotor de propiedad y tenencia del FDRS, 
así como en la elaboración y revisión de documentos, informes y demás acciones requeridas para la adecuada gestión 
y conservación del mismo. 7. Llevar la hoja de vida de cada vehículo liviano a fin de informar a la administración sobre 
la necesidad de realizar mantenimientos preventivos y correctivos a los vehículos livianos de propiedad o tenencia del 
FDRS. 8. Las demás que demande la administración local que corresponda a la naturaleza del contrato y que sean 
necesarias para la consecución del fin del objeto contractual.</t>
  </si>
  <si>
    <t>FDRS-CD-090-2023</t>
  </si>
  <si>
    <t>CPS-116-2023</t>
  </si>
  <si>
    <t>ERIKA MARCELA ROMERO PEREZ</t>
  </si>
  <si>
    <t>https://community.secop.gov.co/Public/Tendering/OpportunityDetail/Index?noticeUID=CO1.NTC.3891849&amp;isFromPublicArea=True&amp;isModal=False</t>
  </si>
  <si>
    <t>PRESTAR LOS SERVICIOS COMO AUXILIAR ADMINISTRATIVO Y ARTICULADOR COMUNITARIO EN LA EJECUCIÓN DEL PROYECTO DE EDUCACIÓN DE LA ALCALDÍA LOCAL DE SUMAPAZ</t>
  </si>
  <si>
    <t>erikaromero960909@gmail.com</t>
  </si>
  <si>
    <t xml:space="preserve">CRA 10 N 75 B 60 SUR </t>
  </si>
  <si>
    <t>1. Brindar apoyo administrativo en las actividades que se desarrollan en el Área de Gestión de Desarrollo Local, en
los temas de la Gestión en los proyectos de educación, así como en la elaboración de informes de gestión que se
requieran en temas de educación.
2. Brindar apoyo en la articulación comunitaria encaminada a la formulación y ejecución de los proyectos de
inversión relacionados a educación.
3. Recopilar la información requerida y apoyar el trámite de respuesta a los derechos de petición y demás
requerimientos de la comunidad y de otras entidades que sean asignados al área.
4. Apoyar en la elaboración de las actas de asistencia a comités, mesas de trabajo, comisiones, consejos, reuniones
y demás espacios de participación en educación que sean convocados o desarrollados.
5. Asistir, a las reuniones, comités y capacitaciones, entre otros, representar a la Administración en los espacios del
sector y hacer parte de los comités que le sean designados.
6. Las demás que demande la administración local que corresponda a la naturaleza del contrato y que sean
necesarias para la consecución del fin del objeto contractual._x000D_</t>
  </si>
  <si>
    <t>Bachiller Técnico
Agroambiental. TOTAL EXPERIENCIA: 3 años, 2 meses, 13
días</t>
  </si>
  <si>
    <t>FDRS-CD-091-2023</t>
  </si>
  <si>
    <t>CPS-118-2023</t>
  </si>
  <si>
    <t>LEIDY LORENA SALAZAR AGUIRRE</t>
  </si>
  <si>
    <t>https://community.secop.gov.co/Public/Tendering/OpportunityDetail/Index?noticeUID=CO1.NTC.3893845&amp;isFromPublicArea=True&amp;isModal=False</t>
  </si>
  <si>
    <t>PRESTAR LOS SERVICIOS PROFESIONALES PARA APOYAR LA PLANEACIÓN, EJECUCIÓN Y SEGUIMIENTO DE LOS PROYECTOS DE INVERSIÓN EN TEMAS DE CULTURA QUE EJECUTE EL FONDO DE DESARROLLO LOCAL DE SUMAPAZ</t>
  </si>
  <si>
    <t>loreley9326@hotmail.com</t>
  </si>
  <si>
    <t xml:space="preserve">CL 40 A SUR N 1  10 </t>
  </si>
  <si>
    <t>1. Realizar la actualización de los Documentos Técnicos de Soporte (DTS) y solicitar la 
actualización de las Fichas EBI, así como elaborar los estudios previos y apoyar la gestión contractual de los 
proyectos del Sector de Cultura, Recreación y Deportes que le sean designados, (Especificaciones técnicas, estudios 
de mercado, análisis del sector, criterios de verificación y calificación, condiciones del contrato, respuestas a 
observaciones, adendas, verificaciones técnicas, entre otros). 2. Elaborar las fichas técnicas sobre los Estudios 
Previos de los proyectos designados y presentarlas ante el Comité de Contratación, para sus observaciones y 
recomendaciones. Así mismo, atender y/o acatar las recomendaciones y sugerencias pertinentes. 3. Realizar el 
seguimiento a la ejecución de los contratos (Apoyo a la supervisión, revisión de informes, modificaciones 
contractuales, programación de PAC), que le sean designados del Sector de Cultura. 4. Asistir, a las reuniones, 
comités y capacitaciones, entre otros, apoyar a la Administración en los espacios del sector y hacer parte de los 
comités que le sean designados. 5. Realizar la verificación técnica, administrativa y financiera de contratos de 
vigencias anteriores que se le asignen y que se encuentren en proceso de terminación para su respectiva liquidación.
6.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7. Las demás que demande la administración local 
que corresponda a la naturaleza del contrato y que sean necesarias para la consecución del fin del objeto contractual._x000D_</t>
  </si>
  <si>
    <t xml:space="preserve">TERMINACION BILATERAL </t>
  </si>
  <si>
    <t>FDRS-CD-092-2023</t>
  </si>
  <si>
    <t>CPS-120-2023</t>
  </si>
  <si>
    <t>NELSON FERNEY ESTRADA GONZALEZ</t>
  </si>
  <si>
    <t>https://community.secop.gov.co/Public/Tendering/OpportunityDetail/Index?noticeUID=CO1.NTC.3893138&amp;isFromPublicArea=True&amp;isModal=False</t>
  </si>
  <si>
    <t>PRESTAR LOS SERVICIOS PROFESIONALES ESPECIALIZADOS PARA GESTIONAR LOS PROYECTOS DE INVERSIÓN DE INFRAESTRUCTURA VIAL, QUE SE EJECUTAN CON LOS RECURSOS DEL FONDO DE DESARROLLO RURAL DE SUMAPAZ</t>
  </si>
  <si>
    <t>nfestradag714@gmail.com</t>
  </si>
  <si>
    <t>CL 76 A N 90 34</t>
  </si>
  <si>
    <t>ACTA DE TERMINACIÓN BILATERAL DEL CONTRATO DE PRESTACIÓN DE SERVICIOS NÚMERO CPS-120-2023 CELEBRADO ENTRE EL FONDO DE DESARROLLO RURAL DE SUMAPAZ Y NELSON FERNEY ESTRADA GONZÁLEZ  quien para los efectos del presente contrato se denominará EL FONDO, por una parte y por la otra NELSON FERNEY ESTRADA GONZÁLEZ identificado con la C.C. No. 1.024.474.457, quien en adelante se denominará EL CONTRATISTA, nos hemos reunido con el fin de TERMINAR EN FORMA BILATERAL el CONTRATO DE PRESTACIÓN DE SERVICIOS No. CPS120-2023, previas las siguientes consideraciones: PRIMERA: Que el día treinta y uno (31) de enero de 2023 se suscribió CONTRATO DE PRESTACIÓN DE SERVICIOS No. CPS-120-2023, cuyo objeto es “PRESTAR LOS SERVICIOS PROFESIONALES ESPECIALIZADOS PARA GESTIONAR LOS PROYECTOS DE INVERSIÓN DE INFRAESTRUCTURA VIAL, QUE SE EJECUTAN CON LOS RECURSOS DEL FONDO DE DESARROLLO RURAL DE SUMAPAZ.” SEGUNDA: Que el valor del contrato asciende a la suma de OCHENTA Y OCHO MILLONES DE PESOS M/CTE ($88.000.000). TERCERA: Que el plazo inicial de ejecución del contrato se pactó en ONCE (11) MESES, contados a partir de la suscripción del acta de inicio del contrato, previo cumplimiento de los requisitos de perfeccionamiento y ejecución, lo cual se surtió el día TRES (03) de febrero de 2023, con fecha de terminación el DOS (02) de enero de 2024. CUARTA: Que EL CONTRATISTA, mediante oficio del veintitrés (23) de mayo del 2023, solicitó a EL FONDO la terminación anticipada del CONTRATO DE PRESTACIÓN DE SERVICIOS No. CPS-120-2023, argumentando: “motivos personales”. Lo anterior para realizar dicha terminación a partir del día veinticuatro (24) de mayo de 2023. Solicitud que fue avalada por el Alcalde Local de Sumapaz. QUINTA: Que EL FONDO aceptó la solicitud y procede a realizar la TERMINACIÓN BILATERAL del CONTRATO DE PRESTACIÓN DE SERVICIOS No. CPS-120-2023, con fundamento en la cláusula décima primera literal a del clausulado complementario del contrato de prestación de servicios CPS-120-2023. SEXTA: Que por lo anterior las partes de común acuerdo, deciden dar por terminada la ejecución del CONTRATO DE PRESTACIÓN DE SERVICIOS No. CPS-120- 2023, dejando como fecha determinación el día veinticuatro (24) de mayo de 2023</t>
  </si>
  <si>
    <t>1. Realizar las etapas de formulación y elaboración estudios previos de los
proyectos de inversión a ejecutar en el tema de Infraestructura y Malla Vial, apoyando los procesos
contractuales que se ejecuten con base en ellos (Responder las observaciones en cada etapa,
proyectar adendas, verificar y calificar propuestas, entre otros).
2. Realizar el seguimiento a la ejecución de los contratos (Apoyo a la supervisión, análisis de informes,
modificaciones contractuales, programación de PAC), que le sean designados del Sector de
Infraestructura y Malla Vial.
3. Apoyar y orientar técnicamente las gestiones de los profesionales que manejan el tema de
Infraestructura y Malla Vial a ejecutar, en la elaboración y estudio de documentos, informes y
demás acciones requeridas para la adecuada gestión de infraestructura local.
4. Emitir los conceptos técnicos de infraestructura/obras que sean requeridos por la Administración
Local, entes de control y comunidad en general en los tiempos establecidos por la Ley.
5. Realizar el seguimiento a la estabilidad de las obras contratadas y/o recibidas por el FDL Sumapaz
cuyas pólizas estén vigentes, en cumplimiento a la ley 80 de 1993, que trata de los Derechos y
Deberes de las Entidades Estatales.
6. Asistir a los espacios de participación del sector que le sean designados, a las reuniones, comités de
contratación, capacitaciones, comités de seguimiento entre otros y hacer parte de los comités que
le delegue el Alcalde Local o quien haga sus veces.
7. Realizar la verificación técnica, administrativa y financiera de contratos de vigencias anteriores que
se le asignen y que se encuentren en proceso de terminación para su respectiva liquidación.
8.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9. Las demás que demande la administración local que corresponda a la naturaleza del contrato y que
sean necesarias para la consecución del fin del objeto contractual.</t>
  </si>
  <si>
    <t>TITULO PROFESIONAL DE INGENIERO
CIVIL. ESPECIALIZACIÓN EN GERENCIA DE
OBRA. TOTAL: 29 MESES Y 19 DÍAS</t>
  </si>
  <si>
    <t>FDRS-CD-093-2023</t>
  </si>
  <si>
    <t>CPS-121-2023</t>
  </si>
  <si>
    <t>LEIDY BIBIANA GONZALEZ FUYO</t>
  </si>
  <si>
    <t>https://community.secop.gov.co/Public/Tendering/OpportunityDetail/Index?noticeUID=CO1.NTC.3893414&amp;isFromPublicArea=True&amp;isModal=False</t>
  </si>
  <si>
    <t>PRESTAR LOS SERVICIOS COMO AUXILIAR DE APOYO ADMINISTRATIVO AL ÁREA DE GESTIÓN DE DESARROLLO LOCAL, DE LA ALCALDÍA LOCAL DE SUMAPAZ</t>
  </si>
  <si>
    <t>viviana.octu11@gmail.com</t>
  </si>
  <si>
    <t>CL 1 N 9 62</t>
  </si>
  <si>
    <t>ADICIÓN Y PRORROGA NÚMERO 1° AL CONTRATO DE PRESTACIÓN DE SERVICIOS No. CPS-121-2023 CELEBRADO ENTRE EL FONDO DE DESARROLLO RURAL DE SUMAPAZ Y LEIDY BIBIANA GONZALEZ FUYO ADICIONAR el Contrato De Prestación De Servicios No. CPS-121-2023 en la suma de DOS MILLONES SETECIENTOS MIL PESOS M/CTE ($2.700.000) M/CTE, de conformidad con las consideraciones aquí señaladas, para un total del contrato de TREINTA Y DOS MILLONES CUATROCIENTOS MIL PESOS M/CTE ($32.400.000) M/CTE. CLÁUSULA SEGUNDA. - PRORROGAR el plazo de ejecución del Contrato De Prestación De Servicios No. CPS-121-2023, por el término de UN (01) mes calendario a partir del seis (06) de enero de 2024 y hasta el cinco (05) de febrero de 2024</t>
  </si>
  <si>
    <t>1.Brindar su apoyo administrativo en las actividades que se desarrollan en la gestión del 
Despacho - Área de Gestión de Desarrollo Local. 2. Apoyar a los profesionales del área, en la asistencia a comités, 
mesas de trabajo, consejos y reuniones que sean convocados y en la elaboración y proyección de documentos tales 
como actas de reunión, memorandos, oficios, derechos de petición, proposiciones, entre otros que le sean 
designados. 3. Apoyar en la gestión documental, manteniendo actualizado el aplicativo de correspondencia Orfeo y 
en la organización de los documentos que se generen y/o lleguen, foliarlos, escanearlos y archivarlos en el respectivo 
expediente contractual o carpeta de gestión correspondiente. 4. Apoyar la revisión técnica, administrativa y 
documental de los informes producto de los contratos suscritos entre el FDLS y particulares, así como su 
seguimiento y programación pagos. 5. Elaborar y alimentar de manera periódica una matriz que contenga la 
información actualizada de los contratos de los proyectos que se manejan en el área, tales como modificaciones, 
pagos, informes, estado actual, entre otros. 6. Las demás que demande la administración local que corresponda a la 
naturaleza del contrato y que sean necesarias para la consecución del fin del objeto contractual.</t>
  </si>
  <si>
    <t>FDRS-CD-094-2023</t>
  </si>
  <si>
    <t>CPS-122-2023</t>
  </si>
  <si>
    <t>YEIMY JOHANA GUTIERREZ CASTRO</t>
  </si>
  <si>
    <t>https://community.secop.gov.co/Public/Tendering/OpportunityDetail/Index?noticeUID=CO1.NTC.3893793&amp;isFromPublicArea=True&amp;isModal=False</t>
  </si>
  <si>
    <t>PRESTAR SUS SERVICIOS COMO AUXILIAR PARA QUE APOYE LA GESTIÓN CULTURAL DE LA LOCALIDAD DE SUMAPAZ</t>
  </si>
  <si>
    <t>jeimyjohanagutierrezcastro@gmail.com</t>
  </si>
  <si>
    <t>CL 138 A SUR 14 l 28</t>
  </si>
  <si>
    <t xml:space="preserve">ADICIÓN Y PRORROGA NÚMERO 1° AL CONTRATO DE PRESTACIÓN DE SERVICIOS
NO. CPS-122-2023 CELEBRADO ENTRE EL FONDO DE DESARROLLO RURAL DE
SUMAPAZ Y YEIMY JOHANA GUITIERREZ CASTRO ADICIONAR el Contrato De Prestación De
Servicios No. CPS-122-2023 en la suma de CUATRO MILLONES DE PESOS M/CTE ($4.000.000), de conformidad con
las consideraciones aquí señaladas, para un total del contrato de VEINTISÉIS MILLONES DE PESOS M/CTE
($26.000.000). CLÁUSULA SEGUNDA. – PRORROGAR el plazo de ejecución del Contrato De Prestación De Servicios
No. CPS-122-2023, por el término de SESENTA (60) DIAS a partir del seis 6 DE ENERO DE 2024 y hasta el cinco (05)
DE MARZO de 2024. </t>
  </si>
  <si>
    <t>1. Apoyar en la elaboración del diagnóstico, la planeación quincenal y la propuesta metodológica de las habilidades en 
la formación dancística de los niños, niñas, jóvenes y adultos de la localidad de Sumapaz.
2. Apoyar el cumplimiento del Plan de Trabajo para la ejecución de la meta de Capacitar 600 personas en los campos 
artísticos, interculturales, culturales y/o patrimoniales, articulando con los Colegios o Juntas de Acción Comunal.
3. Colaborar con las sesiones de clase con los niños, niñas, jóvenes y adultos, cumpliendo con los horarios, lugares 
acordados con la comunidad y demás requerimientos realizados por el FDRS, hacer entrega de las listas de asistencia 
de los participantes.
4. Hacer el seguimiento y evaluación de los estudiantes inscritos en las escuelas de formación, informando el estado 
de avance de los participantes, número total de inscritos, deserciones, cupos disponibles y cualquier situación que se 
presente dentro del desarrollo de las actividades.
5. Asistir, a las reuniones, comités y capacitaciones, entre otros, representar a la Administración en los espacios del 
sector y hacer parte de los comités que le sean designados.
6. Las demás que demande la administración local que corresponda a la naturaleza del contrato y que sean necesarias 
para la consecución del fin del objeto contractual.</t>
  </si>
  <si>
    <t>FDRS-CD-095-2023</t>
  </si>
  <si>
    <t>CPS-123-2023</t>
  </si>
  <si>
    <t>JULIO CESAR BARAJAS</t>
  </si>
  <si>
    <t>https://community.secop.gov.co/Public/Tendering/OpportunityDetail/Index?noticeUID=CO1.NTC.3893965&amp;isFromPublicArea=True&amp;isModal=False</t>
  </si>
  <si>
    <t>PRESTAR LOS SERVICIOS PROFESIONALES ESPECIALIZADOS, PARA EL DESPACHO DE LA ALCALDÍA LOCAL DE SUMAPAZ EN LOS PROCESOS LEGALES, JURÍDICOS Y ADMINISTRATIVOS PARA DAR CUMPLIMIENTO AL PLAN DE DESARROLLO LOCAL</t>
  </si>
  <si>
    <t>barajasborda@hotmail.com</t>
  </si>
  <si>
    <t>CL 14 B N 03 05</t>
  </si>
  <si>
    <t>ADICIÓN Y PRORROGA NÚMERO 1° AL CONTRATO DE PRESTACIÓN DE SERVICIOS NO. CPS-123-2023 CELEBRADO ENTRE EL FONDO DE DESARROLLO RURAL DE SUMAPAZ Y JULIO CESAR BARAJAS BORDA ADICIÓN Y PRORROGA AL CONTRATO DE
PRESTACIÓN DE SERVICIOS NO. 1 al CPS-123-2023 que se regirá por las siguientes cláusulas: CLÁUSULA PRIMERA.
– ADICIONAR el Contrato De Prestación De Servicios No. CPS-123-2023 en la suma de SIETE MILLONES QUINIENTOS
MIL PESOS M/CTE ($7.500.000), de conformidad con las consideraciones aquí señaladas, para un total del contrato de
NOVENTA MILLONES PESOS M/CTE ($90.000.000). CLÁUSULA SEGUNDA. – PRORROGAR el plazo de ejecución
del Contrato De Prestación De Servicios No. CPS-123-2023, por el término de un (1) mes a partir del catorce (14) de enero de
2024 y hasta el trece (13) de febrero de 2024    ACTA DE TERMINACIÓN BILATERAL DEL CONTRATO DE PRESTACIÓN DE
SERVICIOS NÚMERO CPS-123-2023 CELEBRADO ENTRE EL FONDO DE
DESARROLLO RURAL DE SUMAPAZ Y JULIO CESAR BARAJAS BORDA la
terminación anticipada del CONTRATO DE PRESTACIÓN DE SERVICIOS No. CPS-123-2023, solicito:
“terminación anticipada del contrato”. Lo anterior para realizar dicha terminación a partir del día quince (15) de
enero de 2024. Solicitud que fue avalada por el Alcalde Local de Sumapaz</t>
  </si>
  <si>
    <t>1. Brindar apoyo al Despacho del Alcalde Local de Sumapaz en la revisión de las respuestas, documentación y/o 
información de las solicitudes y/o peticiones realizadas por los entes de control, entidades públicas y/o privadas 
y comunidad en general, de conformidad con la normatividad existente para la materia y dentro de los plazos y 
términos establecidos por la misma.
2. Brindar apoyo y orientación al despacho del alcalde en los procesos de liquidaciones contractuales y en los asuntos 
jurídicos que surjan de la gestión contractual que le sean asignados, de conformidad con la normatividad existente 
para la materia y dentro de los plazos y términos establecidos por la misma.
3. Brindar apoyo en la revisión de los Estudios Previos y demás documentos relacionados con la gestión contractual, 
que por competencia el ordenador del gasto le asigne, garantizando la correcta aplicación de normas y 
procedimientos técnicos, administrativos y legales vigentes.
4. Brindar apoyo en la verificación de los documentos que deba suscribir el Alcalde dentro de las funciones propias 
del despacho aplicando la Constitución Política y la Ley.
5. Asistir a las reuniones, comités y capacitaciones que le sea designado por el Supervisor o el apoyo a la supervisión.
6. Las demás que sean inherentes al cumplimiento del objeto contractual y/o que le sean asignadas por el Alcalde 
Local._x000D_</t>
  </si>
  <si>
    <t>FDRS-CD-096-2023</t>
  </si>
  <si>
    <t>CPS-125-2023</t>
  </si>
  <si>
    <t>https://community.secop.gov.co/Public/Tendering/OpportunityDetail/Index?noticeUID=CO1.NTC.3893373&amp;isFromPublicArea=True&amp;isModal=False</t>
  </si>
  <si>
    <t>PRESTAR LOS SERVICIOS ADMINISTRATIVOS PARA APOYAR LAS LABORES DE OFICIOS VARIOS Y DE NOTIFICACIÓN PARA LA CUENCA DEL RIO BLANCO, DE LA ALCALDÍA LOCAL DE SUMAPAZ.-1696</t>
  </si>
  <si>
    <t>1.Realizar las labores de distribución, entrega y/o notificación de las comunicaciones externas 
e internas, avisos y documentos que tengan origen o destino en la Corregiduría de San Juan de la Localidad, dentro 
de los plazos que se le fijen para el efecto. 2. Apoyar la organización de los espacios, implementos, instalación de equipos y demás elementos que se requieran, para los eventos a realizar con la comunidad, por el Alcalde Local o 
demás funcionarios, propendiendo de manera permanente porque estos se mantengan en buen estado y en 
adecuadas condiciones de funcionamiento. 3. Socializar la información que ordene el Alcalde Local o los 
corregidores, a la comunidad de Sumapaz de acuerdo con los lugares que se definan por estos. 4. Distribuir, radicar 
y/o notificar la correspondencia entregada diariamente, de conformidad con la programación de la zona o ruta que 
se le indique. 5. Verificar que las comunicaciones externas e internas, avisos y documentos que recibe y entrega se 
encuentren completos, organizados, foliados y debidamente relacionados en las planillas respectivas. 6. Apoyar las 
labores de recepción y organización de correspondencia, de organización de archivo y distribución de espacios, en la 
corregiduría de San Juan. 7. Asistir a las reuniones a las que sea citado o designado, para la atención de los asuntos 
relacionados con el objeto. 8. Las demás que demande la administración local que corresponda a la naturaleza del 
contrato y que sean necesarias para la consecución del fin del objeto contractual._x000D_</t>
  </si>
  <si>
    <t>FDRS-CD-097-2023</t>
  </si>
  <si>
    <t>CPS-126-2023</t>
  </si>
  <si>
    <t>DEISY AMPARO MORALES TORRES</t>
  </si>
  <si>
    <t>https://community.secop.gov.co/Public/Tendering/OpportunityDetail/Index?noticeUID=CO1.NTC.3894509&amp;isFromPublicArea=True&amp;isModal=False</t>
  </si>
  <si>
    <t>PRESTAR LOS SERVICIOS COMO AUXILIAR ADMINISTRATIVA EN LA CORREGIDURÍA DE SAN JUAN</t>
  </si>
  <si>
    <t>amoaritomoralestr@gmail.com</t>
  </si>
  <si>
    <t>CL 93 A SUR N 8 59</t>
  </si>
  <si>
    <t>SANTIAGO PACHECO</t>
  </si>
  <si>
    <t>1. Apoyar al Corregidor (a) en la realización de las diferentes diligencias de orden
institucional que se adelantan en cumplimiento de las funciones asignadas a la Corregiduría de San Juan.
2. Apoyar al Corregidor(a) en la elaboración de los diferentes documentos que se generan y reciban, así como
en el manejo de los sistemas o aplicativos establecidos para el control de las actividades de la Corregiduría
de San Juan.
3. Apoyar al corregidor (a) de San Juan en la atención a la ciudadanía que requiera información.
4. Adelantar el desarrollo de actividades en la Corregiduría de San Juan y apoyar las acciones para el adecuado
funcionamiento y operación de las corregidurías y/o sedes de la Alcaldía local de Sumapaz.
5. Llevar el archivo de la documentación que llegue a la dependencia, acorde con la normatividad vigente y la
política de Gestión de Calidad establecida por el nivel central.
6. Mantener actualizado el aplicativo de control y gestión de expedientes diseñado para el registro del código
de seguridad y convivencia ciudadana, querellas por comportamientos contrarios a la convivencia radicadas
en la Corregiduría.
7. Acompañar las actividades de prevención (Sensibilización, socialización, charlas pedagógicas, orientación
personalizada, entre otros), de conformidad con el Código Nacional de Policía y Convivencia.
8. Las demás que demande la administración local que corresponda a la naturaleza del contrato y que sean
necesarias para la consecución del fin del objeto contractual._x000D_</t>
  </si>
  <si>
    <t>BACHILLER ACADEMICO. TOTAL: 36 MESES Y 16 DÍAS</t>
  </si>
  <si>
    <t>FDRS-CD-098-2023</t>
  </si>
  <si>
    <t>CPS-127-2023</t>
  </si>
  <si>
    <t>SALLY ANDREA MAHECHA ZABALETA CEDIDO A BENJAMIN
EDUARDO LEON MARTINEZ</t>
  </si>
  <si>
    <t>https://community.secop.gov.co/Public/Tendering/OpportunityDetail/Index?noticeUID=CO1.NTC.3894735&amp;isFromPublicArea=True&amp;isModal=False</t>
  </si>
  <si>
    <t>PRESTAR LOS SERVICIOS PROFESIONALES PARA EL APOYO AL DESPACHO Y AL ÁREA DE GESTIÓN DEL DESARROLLO LOCAL, DE LA ALCALDÍA LOCAL DE SUMAPAZ</t>
  </si>
  <si>
    <t>52382245   //     1.121.897.345</t>
  </si>
  <si>
    <t>samahecha@yahoo.com</t>
  </si>
  <si>
    <t>CL 24 C N 71 60</t>
  </si>
  <si>
    <t>CESIÓN Y CLAUSULADO DEL CONTRATO DE PRESTACIÓN DE SERVICIOS
NÚMERO CPS-127- 2023 CELEBRADO ENTRE EL FONDO DE DESARROLLO
RURAL DE SUMAPAZ, SALLY ANDREA MAHECHA ZABALETA Y BENJAMIN
EDUARDO LEON MARTINEZ iniciará la ejecución del CONTRATO DE PRESTACIÓN DE SERVICIOS
No CPS-127-2023, a partir del treinta (30) de junio de 2023 hasta el cinco (05) de enero de 2024. CUARTA: A EL
CESIONARIO se le cancelará la suma de VEINTIOCHO MILLONES TRESCIENTOS SESENTA Y
SEIS MIL SEISCIENTOS SESENTA Y SEIS PESOS M/CTE ($28.366.666,00)  ADICIÓN Y PRÓRROGA NÚMERO 1 AL CONTRATO DE PRESTACIÓN DE SERVICIOS
No. CPS-127-2023 CELEBRADO ENTRE EL FONDO DE DESARROLLO RURAL DE
SUMAPAZ Y BENJAMIN EDUARDO LEON MARTINEZ. ADICIONAR
AL CONTRATO DE PRESTACIÓN DE SERVICIOS No. CPS-127-2023 en la suma de NUEVE MILLONES
DOSCIENTOS MIL PESOS M/CTE ($9.200.000), de conformidad con las consideraciones aquí señaladas, para un
valor total del contrato de CINCUENTA Y NUEVE MILLONES OCHOCIENTOS MIL PESOS M/CTE
($59.800.000). CLÁUSULA SEGUNDA. - PRORROGAR el plazo de ejecución del CONTRATO DE
PRESTACIÓN DE SERVICIOS No. CPS-127-2023, por el término de DOS (02) meses, hasta el CINCO (05) de
marzo de 2024</t>
  </si>
  <si>
    <t>1. Prestar apoyo al despacho en el seguimiento y trámite de los documentos presentados por los contratistas para 
los pagos que correspondan en lo que requiera aprobación y suscripción del alcalde local.
2. Prestar su apoyo administrativo en la consolidación del cuadro de reporte mensual (según modelo) de las 
modificaciones contractuales realizados.
3. Brindar su apoyo en la asistencia a comités, mesas de trabajo, consejos y reuniones que sean convocados y en la 
elaboración y proyección de documentos y respuestas tales como actas de reunión, memorandos, oficios, 
proposiciones y derechos de petición, así́como en la gestión documental que se requiera.
4. Apoyar al personal encargado en la verificación de los documentos que se tramitan dentro de los procesos de 
contratación y en la actualización de la información de los procesos contractuales, llevando el control sobre el 
estado de estos.
5. Brindar apoyo al despacho del FDRS en el seguimiento a las respuestas dadas mediante oficios, memorandos, 
actos administrativos, conceptos que deban ser suscritos por el señor alcalde local de Sumapaz.
6. Las demás que demande la administración local que corresponda a la naturaleza del contrato y que sean necesarias 
para la consecución del fin del objeto contractual.</t>
  </si>
  <si>
    <t>FDRS-CD-099-2023</t>
  </si>
  <si>
    <t>CPS-128-2023</t>
  </si>
  <si>
    <t>OSMAN GABRIEL BARRERA RAMIREZ  CEDIDO A SONIA PATRICIA PALACIOS VILLAMIZAR</t>
  </si>
  <si>
    <t>https://community.secop.gov.co/Public/Tendering/OpportunityDetail/Index?noticeUID=CO1.NTC.3895107&amp;isFromPublicArea=True&amp;isModal=False</t>
  </si>
  <si>
    <t>PRESTAR LOS SERVICIOS COMO AUXILIAR ADMINISTRATIVO AL ÁREA DE GESTIÓN DEL DESARROLO EN LA ALCALDÍA LOCAL DE SUMAPAZ</t>
  </si>
  <si>
    <t>POLICIVO                       /     PARQUE AUTOMOTOR</t>
  </si>
  <si>
    <t>1022934873    /    52145858</t>
  </si>
  <si>
    <t>gabrielabarreraramirez@gmail.com</t>
  </si>
  <si>
    <t>VEREDA LAGUNITAS SAN JUAN DE SUMAPAZ</t>
  </si>
  <si>
    <t>CARLOS ANDRES DUQUE</t>
  </si>
  <si>
    <t>93,381,474</t>
  </si>
  <si>
    <t>DIANA LORENA HILARIÓN PLAZAS           /   JAVIER ENRIQUE BUITRAGO GOMEZ</t>
  </si>
  <si>
    <t>53167430                                                                 3096924</t>
  </si>
  <si>
    <t>CEDIDO EL 27/03/2023 SONIA PATRICIA PALACIOS VILLAMIZAR  ADICIÓN Y PRÓRROGA NÚMERO 1 AL CONTRATO DE PRESTACIÓN DE SERVICIOS
No. CPS-128-2023 CELEBRADO ENTRE EL FONDO DE DESARROLLO RURAL DE
SUMAPAZ Y SONIA PATRICIA PALACIOS VILLAMIZAR. ADICIONAR AL
CONTRATO DE PRESTACIÓN DE SERVICIOS No. CPS-128-2023 en la suma de OCHO MILLONES CIEN MIL
PESOS M/CTE ($8.100.000), de conformidad con las consideraciones aquí señaladas, para un valor total del contrato
de TREINTA Y SIETE MILLONES OCHOCIENTOS MIL PESOS M/CTE ($37.800.000). CLÁUSULA
SEGUNDA. - PRORROGAR el plazo de ejecución del CONTRATO DE PRESTACIÓN DE SERVICIOS No. CPS128-2023, por el término de TRES (03) meses hasta el DOCE (12) de ABRIL de 2024</t>
  </si>
  <si>
    <t>1. Apoyar en la planeación, contratación y ejecución de los programas de mantenimiento
preventivo y correctivo de los vehículos de propiedad o tenencia del FDLS. 2. Apoyar a los profesionales en la 
verificación de los repuestos, insumos y demás procedimientos que se le realicen a los vehículos del parque 
automotor de propiedad del FDLS con el fin de garantizar el correcto funcionamiento de estos. 3. Apoyar la 
elaboración, alimentación y actualización de manera permanente de la matriz de seguimiento de repuestos, 
reparaciones y demás de cada uno de los vehículos que conforman el parque automotor propiedad del Fondo de 
Desarrollo Local de Sumapaz. 4. Apoyar a los profesionales que manejan el automotor de propiedad del FDLS en la 
solicitud de cotizaciones, elaboración de Estudios del Sector y de mercado, para los procesos de contratación. y 
demás actividades requeridas. 5. Apoyar la elaboración de los informes técnicos solicitados y las respuestas a la
comunidad y a las entidades sobre los temas relacionados con los proyectos a cargo del área. 6. Apoyar a los 
profesionales en la verificación de los informes para la programación de PAC de los contratos que le sean 
designados, dando cumplimiento al Manual de Procesos y Procedimientos para tal fin. 7. Las demás que demande la 
administración local que corresponda a la naturaleza del contrato y que sean necesarias para la consecución del fin 
del objeto contractual.</t>
  </si>
  <si>
    <t>FDRS-CD-100-2023</t>
  </si>
  <si>
    <t>CPS-129-2023</t>
  </si>
  <si>
    <t>KAREN NATALIA NEIRA BAUTISTA</t>
  </si>
  <si>
    <t>https://community.secop.gov.co/Public/Tendering/OpportunityDetail/Index?noticeUID=CO1.NTC.3898833&amp;isFromPublicArea=True&amp;isModal=False</t>
  </si>
  <si>
    <t>PRESTAR LOS SERVICIOS PROFESIONALES PARA LA ORIENTACIÓN, FORMULACIÓN,ESTRUCTURACIÓN Y PUESTA EN MARCHA DE INICIATIVAS PRODUCTIVAS DE LA LOCALIDAD DE SUMAPAZ.</t>
  </si>
  <si>
    <t>natalianb37@hotmail.com</t>
  </si>
  <si>
    <t>CL 25 G N 74 G 50 TO 6</t>
  </si>
  <si>
    <t>CAMBIO DE SUPERVISION A PARTIR DEL 1 DE ABRIL 2023 ADICIÓN Y PRÓRROGA NÚMERO 1 AL CONTRATO DE PRESTACIÓN DE SERVICIOS
No. CPS-129-2023 CELEBRADO ENTRE EL FONDO DE DESARROLLO RURAL DE
SUMAPAZ Y KAREN NATALIA NEIRA BAUTISTA. ADICIONAR AL CONTRATO DE PRESTACIÓN DE
SERVICIOS No. CPS-129-2023 en la suma de CUATRO MILLONES NOVECIENTOS CINCUENTA MIL PESOS
M/CTE ($4.950.000), de conformidad con las consideraciones aquí señaladas, para un valor total del contrato de
SESENTA Y CINCO MILLONES CUATROCIENTOS MIL PESOS M/CTE ($65.450.000). CLÁUSULA
SEGUNDA. - PRORROGAR el plazo de ejecución del CONTRATO DE PRESTACIÓN DE SERVICIOS No. CPS129-2023, por el término de VEINTISIETE (27) días, hasta el PRIMERO (01) de febrero de 2024</t>
  </si>
  <si>
    <t>1. Diseñar comunicaciones para la puesta en marcha de iniciativas productivas, apoyando la promoción de Mipymes
Y/O Emprendimientos, así como la Transformación Empresarial Y/O Productiva, de la localidad de Sumapaz
2. Apoyar el diseño de piezas de comunicación y de módulos de formación para la estructuración y puesta en marcha
de iniciativas productivas en favor de la comunidad de la localidad de Sumapaz.
3. Apoyar el proceso de capacitación y formación para la estructuración y puesta en marcha de iniciativas productivas
de la localidad de Sumapaz con piezas para redes sociales y capacitaciones presenciales o cualquier otro
requerimiento de diseño que se requiera.
4. Acompañar y apoyar a la comunidad en la estructuración y puesta en marcha de iniciativas productivas, dirigidas
a posicionar en el mercado los productos de las iniciativas.
5. Realizar seguimiento y apoyar la mejora de diseños de los componentes de producto y promoción, empaque y
marca de las iniciativas productivas en favor de la comunidad de la localidad de Sumapaz
6. Las demás que demande la administración local que corresponda a la naturaleza del contrato y que sean necesarias
para la consecución del fin del objeto contractual.</t>
  </si>
  <si>
    <t>DISEÑADOR
 INDUSTRIAL. TOTAL EXPERIENCIA: 2 años, 1 meses</t>
  </si>
  <si>
    <t>FDRS-CD-101-2023</t>
  </si>
  <si>
    <t>CPS-130-2023</t>
  </si>
  <si>
    <t>https://community.secop.gov.co/Public/Tendering/OpportunityDetail/Index?noticeUID=CO1.NTC.3908598&amp;isFromPublicArea=True&amp;isModal=False</t>
  </si>
  <si>
    <t>PRESTAR SUS SERVICIOS PROFESIONALES ESPECIALIZADOS PARA APOYAR EL DESARROLLO DE ACTIVIDADES DE TRANSFORMACIÓN PRODUCTIVA Y FORMACIÓN DE CAPACIDADES, EN LA LOCALIDAD DE SUMAPAZ</t>
  </si>
  <si>
    <t>miguelrcastro10.24@gmail.com</t>
  </si>
  <si>
    <t>CL 8 N 86 65 APTO 1803 TO 1</t>
  </si>
  <si>
    <t>ADICIÓN Y PRORROGA NÚMERO 1° AL CONTRATO DE PRESTACIÓN DE SERVICIOS
NO. CPS-130-2023 CELEBRADO ENTRE EL FONDO DE DESARROLLO RURAL DE
SUMAPAZ Y MIGUEL ALFONSO RODRIGUEZ CASTRO ADICIONAR el Contrato De Prestación De Servicios No. CPS-130-2023 en la suma de
DIECISEIS MILLONES DE PESOS M/Cte ($ 16.000.000) M/CTE, de conformidad con las consideraciones aquí
señaladas, para un total del contrato de CIENTO CUATRO MILLONES DE PESOS M/CTE ($104.000.000). CLÁUSULA
SEGUNDA. – PRORROGAR el plazo de ejecución del Contrato De Prestación De Servicios No. CPS-130-2023, por el término
de dos (2) meses calendario a partir del seis (6) de enero de 2024 y hasta el cinco (5) de marzo de 2024</t>
  </si>
  <si>
    <t>1. Apoyar en el desarrollo del componente de construcción de “Marca Sumapaz” y los elementos de narrativa e 
imagen como parte de los proyectos de inversión de Transformación Productiva, en pro de garantizar su 
implementación y ejecución.
2. Apoyar el desarrollo de la estrategia de contenidos de redes sociales de la alcaldía local con los temas asignados, 
actividades o necesidades de la entidad para el aseguramiento de comunicación de los elementos productivos de 
la localidad.
3. Hacer seguimiento a las actividades de mercadeo, publicidad, manejo de redes sociales y canales digitales de 
emprendimientos y asociaciones productivas que hacen parte de los proyectos de inversión.
4. Verificar el diseño y contenido de las publicaciones impresas y/o digitales, para el desarrollo de las actividades 
que se ejecutan a través de los proyectos de inversión, en especial las relacionadas con la marca SUMAPAZ.
5. Acompañar e instruir a la comunidad sobre la estructuración y puesta en marcha de iniciativas productivas, 
dirigidas a posicionar en el mercado los productos de la marca propia.
6. Asistir, a las reuniones, comités y capacitaciones, entre otros, representar a la Administración en los espacios del 
sector y hacer parte de los comités que le sean designados.
7. Las demás que demande la administración local que corresponda a la naturaleza del contrato y que sean necesarias 
para la consecución del fin del objeto contractualLas demás que demande la administración local que corresponda 
a la naturaleza del contrato y que sean necesarias para la consecución del fin del objeto contractual.</t>
  </si>
  <si>
    <t>FDRS-CD-102-2023</t>
  </si>
  <si>
    <t>CPS-131-2023</t>
  </si>
  <si>
    <t>DAVID ANDRES ANGEL ESCOBAR</t>
  </si>
  <si>
    <t>https://community.secop.gov.co/Public/Tendering/OpportunityDetail/Index?noticeUID=CO1.NTC.3904425&amp;isFromPublicArea=True&amp;isModal=False</t>
  </si>
  <si>
    <t>ingeambiental.escobar@gmail.com</t>
  </si>
  <si>
    <t>CL 41 A 79 B 15 SUR</t>
  </si>
  <si>
    <t>ADICIÓN Y PRÓRROGA NÚMERO 1 AL CONTRATO DE PRESTACIÓN DE SERVICIOS
No. CPS-131-2023 CELEBRADO ENTRE EL FONDO DE DESARROLLO RURAL DE
SUMAPAZ Y DAVID ANDRES ANGEL ESCOBAR. ADICIONAR AL CONTRATO DE PRESTACIÓN DE SERVICIOS No. CPS-131-2023 en la suma de
VEINTICUATRO MILLONES DE PESOS M/CTE ($24.000.000), de conformidad con las consideraciones aquí
señaladas, para un valor total del contrato de CIENTO DOCE MILLONES DE PESOS M/CTE ($112.000.000).
CLÁUSULA SEGUNDA. - PRORROGAR el plazo de ejecución del CONTRATO DE PRESTACIÓN DE
SERVICIOS No. CPS-131-2023, por el término de TRES (03) meses, hasta el DOS (02) de abril de 2024. ACTA DE TERMINACIÓN BILATERAL DEL CONTRATO DE PRESTACIÓN DE
SERVICIOS NÚMERO CPS-131-2023 CELEBRADO ENTRE EL FONDO DE
DESARROLLO RURAL DE SUMAPAZ Y DAVID ANDRES ANGEL ESCOBAR  la terminación
anticipada del CONTRATO DE PRESTACIÓN DE SERVICIOS No. CPS-131-2023, argumentando: “motivos
personales”. Lo anterior para realizar dicha terminación a partir del día diecisiete (17) de enero de 2024. Solicitud
que fue avalada por el Alcalde Local de Sumapaz</t>
  </si>
  <si>
    <t>1. Actualizar los Documentos Técnicos de Soporte y las Fichas EBI, definir Especificaciones técnicas, realizar
estudios de mercado, elaborar análisis del sector, definir criterios de verificación y calificación y condiciones del
contrato, entre otros.
2. Apoyar técnicamente la elaboración de los estudios previos relacionados con temas de Gestión Ambiental y
Desarrollo rural Sostenible, asignados y responder las observaciones en cada etapa del proceso contractual,
proyectar adendas, verificar y calificar propuestas a fin de apoyar el proceso contractual y Entregar de manera
mensual la información documental (Estudios previos, anexo técnico, estudios de mercado y demás que
correspondan) de los procesos o proyectos asignados.
3. Apoyar e instruir técnicamente sobre las gestiones que los profesionales deben realizar ante las entidades
ambientales distritales, regionales y nacionales, así como en la elaboración y estudio de documentos, informes y
demás acciones requeridas para la adecuada gestión ambiental local.
4. Asistir a los espacios de participación del sector que le sean designados, a las reuniones, comités de contratación,
capacitaciones, comités de seguimiento entre otros y hacer parte de los comités que le delegue el Alcalde Local o
quien haga sus veces.
5. Realizar el seguimiento a la ejecución de los contratos (Apoyo a la supervisión, análisis de informes,
modificaciones contractuales, programación de PAC), que le sean designados del Sector Ambienta y la
verificación técnica, administrativa y financiera de contratos de vigencias anteriores que se le asignen y que se
encuentren en proceso de terminación para su respectiva liquidación.
6. Brindar apoyo en la elaboración de informes y dar respuesta de forma y de fondo cuando se requiera a las
diferentes solicitudes, derechos de petición y demás requerimientos, realizados por los diferentes órganos de
control y comunidad en general, de conformidad con la normatividad vigente y dentro de los plazos y términos
establecidos por la ley.
7. Las demás que demande la administración local que corresponda a la naturaleza del contrato y que sean
necesarias para la consecución del fin del objeto contractual_x000D_</t>
  </si>
  <si>
    <t xml:space="preserve"> Ingeniero Ambiental. Especialista en Educación para la
Sostenibilidad Ambiental. TOTAL EXPERIENCIA: 6 años, 8 meses, 10
días</t>
  </si>
  <si>
    <t>Bogotá rural</t>
  </si>
  <si>
    <t>FDRS-CD-103-2023</t>
  </si>
  <si>
    <t>CPS-132-2023</t>
  </si>
  <si>
    <t xml:space="preserve">DANIEL RICARDO VALBUENA CORTES </t>
  </si>
  <si>
    <t>https://community.secop.gov.co/Public/Tendering/OpportunityDetail/Index?noticeUID=CO1.NTC.3908920&amp;isFromPublicArea=True&amp;isModal=False</t>
  </si>
  <si>
    <t>danielvalbuena89@hotmail.com</t>
  </si>
  <si>
    <t>CRA 7 N 28 17</t>
  </si>
  <si>
    <t>ADICIÓN Y PRORROGA NÚMERO 1° AL CONTRATO DE PRESTACIÓN DE SERVICIOS
No. CPS-132-2023 CELEBRADO ENTRE EL FONDO DE DESARROLLO RURAL DE
SUMAPAZ Y DANIEL RICARDO VALBUENA CORTÉS ADICIONAR el Contrato De Prestación De Servicios No. CPS-132-2023 en la suma de
CUATRO MILLONES CINTO SESENTA Y SEIS MIL SEISCIENTOS SESENTA Y SEIS PESOS M/Cte
($4.000.000), de conformidad con las consideraciones aquí señaladas, para un total del contrato de CINCUENTA Y
NUEVE MILLONES CINTO SESENTA Y SEIS MIL SEISCIENTOS SESENTA Y SEIS PESOS M/Cte
($59.166.666). CLÁUSULA SEGUNDA. - PRORROGAR el plazo de ejecución del Contrato De Prestación De Servicios
No. CPS-132-2023, por el término de VEINTISÉIS (26) DÍAS calendario a partir del seis (06) de enero de 2024 y hasta el
treinta y uno (31) de enero de 2024</t>
  </si>
  <si>
    <t>1. Apoyar a las diferentes áreas de la Administración local en la elaboración de estudios previos y demás documentos 
precontractuales, así como atender las solicitudes de modificación contractual y cualquier otra solicitud que sea 
requerida.
2. Verificar que los documentos que se tramitan dentro de los procesos de contratación que le sean asignados, 
queden publicados de manera correcta y oportuna, efectuando el correspondiente seguimiento en la plataforma 
que se ha implementado para tal fin (Secop 2).
3. Entregar de manera oportuna, completa y conforme a los procedimientos de gestión del patrimonio documental, 
los expedientes contractuales (virtual y/o físico) al archivo del FDRS local, de la etapa precontractual y 
perfeccionado el respectivo contrato al área de gestión documental.
4. Asistir a las reuniones, comités de contratación, capacitaciones, comités de seguimiento a la ejecución contractual 
entre otros y hacer partes de los comités que delegue el alcalde.
5. Las demás que sean inherentes al cumplimiento del objeto contractual y/o que le sean asignadas por el Alcalde 
Local.</t>
  </si>
  <si>
    <t>FDRS-CD-104-2023</t>
  </si>
  <si>
    <t>CPS-133-2023</t>
  </si>
  <si>
    <t>CARLOS ANDRES PEDRAZA CARDOZO CEDIDO A YENNY
CAROLINA SALOMON ROBAYO</t>
  </si>
  <si>
    <t>https://community.secop.gov.co/Public/Tendering/OpportunityDetail/Index?noticeUID=CO1.NTC.3913089&amp;isFromPublicArea=True&amp;isModal=False</t>
  </si>
  <si>
    <t>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t>
  </si>
  <si>
    <t>1016048338    //   1033820336</t>
  </si>
  <si>
    <t>andrespedraza7@gmail.com</t>
  </si>
  <si>
    <t>CL 43 N 25 25 APTO 302</t>
  </si>
  <si>
    <t>CAMBIO DE SUPERVISION A PARTIR DEL 1 DE ABRIL 2023 CESIÓN Y CLAUSULADO DEL CONTRATO DE PRESTACIÓN DE SERVICIOS
NÚMERO CPS-133-2023 CELEBRADO ENTRE EL FONDO DE DESARROLLO
RURAL DE SUMAPAZ, CARLOS ANDRES PEDRAZA CARDOZO Y YENNY
CAROLINA SALOMÓN ROBAYO EL CESIONARIO iniciará la ejecución del CONTRATO DE PRESTACIÓN DE SERVICIOS
No CPS-133-2023, a partir del veintiocho (28) de diciembre de 2023 hasta el cinco (05) de enero de 2024 ADICIÓN Y PRÓRROGA NÚMERO 1 AL CONTRATO DE PRESTACIÓN DE SERVICIOS
No. CPS-133-2023 CELEBRADO ENTRE EL FONDO DE DESARROLLO RURAL DE
SUMAPAZ Y YENNY CAROLINA SALOMÓN ROBAYO ADICIONAR AL CONTRATO DE PRESTACIÓN DE SERVICIOS No. CPS-133-2023 en la suma DE DIEZ
MILLONES CIEN MIL PESOS M/CTE($10.100.000) de conformidad con las consideraciones aquí señaladas, para un valor total del contrato de SESENTA Y CINCO MILLONES SEISCIENTOS CINCUENTA MIL PESOS m/cte($65.650.000,00)
M/CTE. CLÁUSULA SEGUNDA.- PRORROGAR el plazo de ejecución del CONTRATO DE PRESTACIÓN DE
SERVICIOS No. CPS-133-2023, por el término de dos (02) meses, hasta el cinco (05) de marzo de 2024</t>
  </si>
  <si>
    <t>1. Consolidar las herramientas de comunicación entre productores y beneficiarios hacia los agentes
externos y grupos de valor dentro del proyecto de inversión de transformación productiva del FDRS 1637.
2. Articular las acciones en territorio garantizando la puesta a punto de talleres, capacitaciones y otros
procesos con comunidad relacionados a los proyectos de inversión del FDRS.
3. Promover las iniciativas de productores y beneficiarios en los diferentes canales de promoción y
comunicación disponibles que permitan un alcance sostenido a los emprendimientos que hacen parte delos
proyectos de inversión del FDRS.
4. Garantizar cubrimientos y divulgación a los eventos, talleres, capacitaciones que se realicen como partede
los proyectos de inversión del FDRS.
5. Incentivar el correcto uso y aplicación de los planes de mercadeo, uso de marca y demás componentes de
plan de negocios en los diferentes productores y beneficiarios que hacen parte de los proyectos de
inversión del FDRS.
6. Las demás que demande la administración local que corresponda a la naturaleza del contrato y que
sean necesarias para la consecución del fin del objeto contractual</t>
  </si>
  <si>
    <t>Comunicación Social. TOTAL EXPERIENCIA: 2 años, 3 meses, 1
día</t>
  </si>
  <si>
    <t>FDRS-CD-105-2023</t>
  </si>
  <si>
    <t>CPS-134-2023</t>
  </si>
  <si>
    <t>https://community.secop.gov.co/Public/Tendering/OpportunityDetail/Index?noticeUID=CO1.NTC.3917305&amp;isFromPublicArea=True&amp;isModal=False</t>
  </si>
  <si>
    <t>KR 94B 57A 04 SUR</t>
  </si>
  <si>
    <t>ADICIÓN Y PRÓRROGA NÚMERO 1 AL CONTRATO DE PRESTACIÓN DE SERVICIOS No. CPS-134-2023 CELEBRADO ENTRE EL FONDO DE DESARROLLO RURAL DE SUMAPAZ Y CINDY GERALDINE GARCIA MORENO. ADICIONAR AL CONTRATO DE PRESTACIÓN DE SERVICIOS No. CPS-134-2023 en la suma de DOS MILLONES
CUATROCIENTOS OCHENTA MIL PESOS M/CTE ($2.480.000), de conformidad con las consideraciones aquí señaladas, para un valor total del contrato de TREINTA Y SEIS MILLONES QUINIENTOS MIL OCHENTA PESOS M/CTE ($36.580.000). CLÁUSULA SEGUNDA. - PRORROGAR el plazo de ejecución del CONTRATO DE PRESTACIÓN DE SERVICIOS No. CPS-134-2023, por el término de VEINTICUATRO (24) días hasta el TREINTA (30) de enero de 2024</t>
  </si>
  <si>
    <t>1. Aplicar las normas técnicas para la realización del inventario y su actualización, a 
aplicar en los bienes muebles e inmuebles propiedad del Fondo de Desarrollo Rural de Sumapaz y de los 
que fuere responsable, así como llevar el control del inventario de los bienes y elementos que ingresen al 
almacén del FDRS y que son para la ejecución de los proyectos de inversión. 2. Prestar el apoyo de enlace 
con los ingenieros de Si Capital, para lograr agilidad en la solución de necesidades que se presenten 
diariamente, solicitando soporte técnico. Así como apoyar en la atención y despacho de bienes y 
elementos que se requieran tanto en las diferentes dependencias, como en la ejecución de los proyectos de 
inversión, conforme a los procedimientos establecidos. 3. Realizar el respectivo seguimiento a los 
contratos de comodato suscritos por la Alcaldía Local de Sumapaz con las Juntas de Acción comunal. 4. 
Apoyar a la administración local en el control exacto de las existencias en el almacén del Fondo de 
Desarrollo Rural, de acuerdo con los métodos, procedimientos y mecanismos de registro adoptados. 5. 
Apoyar al almacenista en el proceso de diligenciar correctamente los comprobantes de ingreso y salida de 
bienes del almacén del Fondo de Desarrollo, de acuerdo a los soportes correspondientes. 6. Las demás 
que le sean asignadas o delegadas y que correspondan a la naturaleza del objeto.</t>
  </si>
  <si>
    <t>FDRS-CD-106-2023</t>
  </si>
  <si>
    <t>CPS-136-2023</t>
  </si>
  <si>
    <t>https://community.secop.gov.co/Public/Tendering/OpportunityDetail/Index?noticeUID=CO1.NTC.3922043&amp;isFromPublicArea=True&amp;isModal=False</t>
  </si>
  <si>
    <t>PRESTAR SUS SERVICIOS PROFESIONALES PARA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t>
  </si>
  <si>
    <t xml:space="preserve"> 1. Crear, realizar y producir videos, programas y capsulas audiovisuales que transmitan un 
mensaje en la comunicación interna y externa sobre la gestión de la Alcaldía Local de acuerdo con los lineamientos 
establecidos por la Oficina Asesora de Comunicaciones de la Secretaria Distrital de Gobierno. 2. Apoyar la 
producción de fotografías y la realización de piezas audiovisuales de los acontecimientos, hechos y eventos de la 
Alcaldía Local que ilustren las noticias en un medio de comunicación escrito, impreso o digital. 3. Realizar el registro 
en video de los recorridos, operativos realizados en las localidades, así́ como de los eventos externos e internos de 
la Alcaldía Local. 4. Realizar el revelado, impresión, ampliación, retoque y reproducción del material fotográfico, a 
través del uso de software y demás herramientas informáticas, de acuerdo con los sistemas establecidos en la Alcaldía 
Local. 5. Realizar la obtención de imágenes que reflejen la misión de la Alcaldía Local, con el fin de actualizar el 
banco de imágenes y material audiovisual. 6. Realizar el registro audiovisual y seguimiento de las obras de 
infraestructura ejecutadas por la Alcaldía Local, con tomas desde el mismo ángulo antes, durante y después de la 
ejecución de la obra. 7. Realizar la sistematización y archivo del material audiovisual de la Alcaldía Local. 8. Crear 
piezas audiovisuales para campañas y eventos institucionales. 9. Revisar el correcto funcionamiento de los equipos 
de cámara y de grabación que estén a su cargo. 10. Participar en la preparación, diseño y montaje de material 
fotográfico para exposiciones y eventos institucionales, orientados a promover y difundir actividades de la Alcaldía 
Local. 11. Ordenar, clasificar y registrar el material fotográfico y de video para la realización del archivo, a fin de 
conservar adecuadamente la memoria del material audiovisual de la Alcaldía Local, conforme los procedimientos 
establecidos por Sistema Integrado de Gestión de Calidad de la Secretaria Distrital de la Gobierno. 12. Entregar el 
archivo fotográfico a las personas encargadas para la generación de contenido gráfico, teniendo en cuenta las 
directrices establecidas por el Sistema Integrado de Gestión de la Secretaría Distrital de Gobierno.</t>
  </si>
  <si>
    <t>CPS-140-2023</t>
  </si>
  <si>
    <t>ADICIÓN Y PRORROGA NÚMERO 1° AL CONTRATO DE PRESTACIÓN DE SERVICIOS
NO. CPS-140-2023 CELEBRADO ENTRE EL FONDO DE DESARROLLO RURAL DE
SUMAPAZ Y IVAN FELIPE RUIZ ADICIONAR el
Contrato De Prestación De Servicios No. CPS-140-2023 en la suma de CUATRO MILLONES OCHOCIENTOS MIL
PESOS M/Cte ($ 4.800.000)M/CTE, de conformidad con las consideraciones aquí señaladas, para un total del contrato
de SETENTA MILLONES OCHOCIENTOS MIL PESOS M/CTE ($70.800.000). CLÁUSULA SEGUNDA. –
PRORROGAR el plazo de ejecución del Contrato De Prestación De Servicios No. CPS-140-2023, por el término de veinticuatro
(24) dias calendario a partir del ocho (8) de enero de 2024 y hasta el treinta y uno (31) de enero de 2024</t>
  </si>
  <si>
    <t>SOLICITAR NO HAY</t>
  </si>
  <si>
    <t>FDRS-CD-107-2023</t>
  </si>
  <si>
    <t>CPS-137-2023</t>
  </si>
  <si>
    <t>MARÍA ANGELICA USCATEGUI PASTRANA</t>
  </si>
  <si>
    <t>https://community.secop.gov.co/Public/Tendering/OpportunityDetail/Index?noticeUID=CO1.NTC.3920025&amp;isFromPublicArea=True&amp;isModal=False</t>
  </si>
  <si>
    <t>PRESTAR SUS SERVICIOS PROFESIONALES PARA COORDINAR, LIDERAR Y ASESORAR LOS PLANES Y ESTRATEGIAS DE COMUNICACIÓN INTERNA Y EXTERNA PARA LA DIVULGACIÓN DE LOS PROGRAMAS, PROYECTOS Y ACTIVIDADES DE LA ALCALDÍA LOCAL DE SUMAPAZ</t>
  </si>
  <si>
    <t>usca86@hotmail.com</t>
  </si>
  <si>
    <t>CL 107 A N 7 C 49</t>
  </si>
  <si>
    <t xml:space="preserve"> 1. Asesorar en el diseño de estrategias y campañas de comunicación de la Alcaldía Local en 
atención al cumplimento de su misionalidad y el desarrollo de los compromisos institucionales definidos en el Plan 
de Desarrollo Local y el Plan de Gestión Institucional. 2. Orientar y coordinar con el equipo de prensa y 
comunicaciones de la Alcaldía Local el manejo efectivo de la información destinada a los medios de comunicación y 
a la opinión pública, y elaborar los textos y demás documentos requeridos para este fin, de acuerdo con los 
lineamientos establecidos por la Oficina Asesora de Comunicaciones de la Secretaría Distrital de Gobierno. 3. 
Dirigir la implementación de mecanismos que fortalezcan la comunicación interna y externa de la Alcaldía Local, 
ofreciendo los elementos de soporte a nivel visual, gráfico y publicitario. 4. Asesorar a las áreas de la Alcaldía Local 
en lo relacionado con la ejecución de eventos, coordinación de medios de comunicación, el cubrimiento de 
actividades programadas. 5. Fortalecer la imagen corporativa de la Alcaldía Local a través del portafolio de servicios 
en la página web y demás herramientas digitales. 6. Coordinar la implementación de las campañas internas y 
externas, mediante la difusión permanente, oportuna y clara de información de interés institucional, establecidas por 
la Oficina Asesora de Comunicaciones de la Secretaría Distrital de Gobierno en el marco de la gestión institucional</t>
  </si>
  <si>
    <t>Comunicadora Social-Periodista. TOTAL EXPERIENCIA: 4 AÑOS, 6 MESES, 19
DIAS</t>
  </si>
  <si>
    <t>SOLICITAR NO HAY, CAMBIANDO OBLIGACIONES</t>
  </si>
  <si>
    <t>FDRS-CD-108-2023</t>
  </si>
  <si>
    <t>CPS-138-2023</t>
  </si>
  <si>
    <t>JULIAN EDUARDO MONTAÑEZ GUILLEN</t>
  </si>
  <si>
    <t>https://community.secop.gov.co/Public/Tendering/OpportunityDetail/Index?noticeUID=CO1.NTC.3929136&amp;isFromPublicArea=True&amp;isModal=False</t>
  </si>
  <si>
    <t>PRESTAR LOS SERVICIOS PROFESIONALES PARA APOYAR LOS PROYECTOS ENFOCADOS A LA RESTAURACIÓN ECOLÓGICA RURAL Y, ATENDER LA GESTIÓN AMBIENTAL EN LA LOCALIDAD DE SUMAPAZ-1651</t>
  </si>
  <si>
    <t>je.montanez849@gmail.com</t>
  </si>
  <si>
    <t>CL 77 A N 86 16 APTO 502 CONJUNTO PORTALES DE SAN ANTONIO</t>
  </si>
  <si>
    <t>JUAN CAMILO ARAQUE</t>
  </si>
  <si>
    <t>: PRIMERA: Que el día seis (06) de febrero de 2023, se suscribió el contrato de prestación de servicios No. CPS-138-2023, cuyo objeto es “PRESTAR LOS SERVICIOS PROFESIONALES PARA APOYAR LOS PROYECTOS ENFOCADOS A LA RESTAURACIÓN ECOLÓGICA RURAL Y, ATENDER LA GESTIÓN AMBIENTAL EN LA LOCALIDAD DE SUMAPAZ”. SEGUNDA: Que el valor inicial del contrato asciende a la suma de VEINTE MILLONES DE PESOS M/CTE ($20.000.000 COP). TERCERA: Que el plazo inicial de ejecución del contratosepactóen CUATRO(04) MESES,contados a partir de la suscripcióndel acta de iniciodelcontrato, previo cumplimiento de los requisitos de perfeccionamiento y ejecución, lo cual se surtió el día NUEVE (09) de febrero de 2023 con fecha de terminación inicial el OCHO (08) de junio de 2023. CUARTA: Que EL CONTRATISTA, mediante oficio de fecha DIECIOCHO (18) de mayo del 2023, solicitó a EL FONDO la terminación anticipada del CONTRATO DE PRESTACIÓN DE SERVICIOS No. CPS-138-2023, argumentando: “los motivos de nueva contratación adelantada con la alcaldía.”. La terminación fue solicitada a partir del DIECIOCHO (18) de mayo de 2023, es decir laborando hasta el día DIECISIETE(17) de mayo de 2023</t>
  </si>
  <si>
    <t>1.Realizar las etapas de formulación y elaboración de estudios previos de los proyectos de 
inversión en el tema de Restauración ecológica urbana y/o rural que le sea designado: Actualizar los Documentos 
Técnicos de Soporte y las Fichas EBI, definir especificaciones técnicas, realizar estudios de mercado, elaborar 
análisis del sector, definir criterios de verificación y calificación y condiciones del contrato, entre otros. 2.Realizar
seguimiento, actualización y reportes de la implementación del Plan Ambiental Local PAL, en cumplimiento a las 
obligaciones y competencias definidas en la normatividad ambiental. 3. Apoyar el proceso de convocatoria de las 
sesiones de la Comisión Ambiental Local, y dinamizar en el desarrollo de la misma, efectuando el seguimiento y 
articulación interinstitucional requerida para el fortalecimiento de la gestión ambiental local. 4. Apoyar las acciones 
para la operación de temas ambientales y acompañar los operativos, las acciones y estrategias de control ambiental 
requeridos por el Área de Gestión Policiva, en cumplimiento al Código Nacional de Policía y Convivencia. 5.
Brindar acompañamiento para atender de manera oportuna los requerimientos y reportes de información solicitados 
por entidades distritales, nacionales, entes de control y comunidad en general, referente a temas de gestión ambiental 
externa. 6. Asistir a las reuniones concertadas, citadas y/o designadas para la atención de temas relacionados con la 
gestión ambiental externa y el desarrollo sostenible con entidades locales, distritales, nacionales, organizaciones 
ambientales y/o sociales. 7. Atender las emergencias ambientales locales que se presenten e Implementar acciones
ambientales con la comunidad rural de acuerdo con las temáticas concertadas semestralmente por el área de gestión 
ambiental local. 8. Las demás que demande la administración local que corresponda a la naturaleza del contrato y 
que sean necesarias para la consecución del fin del objeto contractual.</t>
  </si>
  <si>
    <t>FDRS-CD-109-2023</t>
  </si>
  <si>
    <t>CPS-139-2023</t>
  </si>
  <si>
    <t>JULIE PAULIN CARO FORERO</t>
  </si>
  <si>
    <t>https://community.secop.gov.co/Public/Tendering/OpportunityDetail/Index?noticeUID=CO1.NTC.3920858&amp;isFromPublicArea=True&amp;isModal=False</t>
  </si>
  <si>
    <t>PRESTAR LOS SERVICIOS PROFESIONALES PARA EL FORTALECIMIENTO AMBIENTAL DEL SERVICIO DE ASISTENCIA TÉCNICA AGROPECUARIA DE LA LOCALIDAD DE SUMAPAZ</t>
  </si>
  <si>
    <t>julietapcf@hotmail.com</t>
  </si>
  <si>
    <t>CL 70 B N 90 67</t>
  </si>
  <si>
    <t>1. Apoyar en la asistencia técnica que se brinda a los productores de la localidad de Sumapaz, 
encaminada a la implementación de estrategias para la mitigación y control de la contaminación ambiental (agua, 
suelo y atmósfera). 2. Analizar las situaciones que afectan el medio ambiente para que se propongan estrategias y se 
implementen planes de manejo para el aprovechamiento, conservación y la protección de los recursos naturales. 3. 
Apoyar el seguimiento a la ejecución de los contratos (Apoyo a la supervisión, análisis de informes, modificaciones 
contractuales, programación de PAC), que le sean designados del Sector Ambiental. 4. Asistir a los espacios de 
participación del sector que le sean designados, a las reuniones, comités de contratación, capacitaciones, comités de 
seguimiento entre otros y hacer parte de los comités que le delegue el Alcalde Local o quien haga sus veces. 5. 
Brindar apoyo en la elaboración de informes y respuestas cuando se requiera, a las diferentes solicitudes, derechos 
de petición y demás requerimientos, realizados por los órganos de control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</si>
  <si>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FDRS-CD-110-2023</t>
  </si>
  <si>
    <t>CPS-141-2023</t>
  </si>
  <si>
    <t>JAIME RODRIGUEZ BAUTISTA</t>
  </si>
  <si>
    <t>https://community.secop.gov.co/Public/Tendering/OpportunityDetail/Index?noticeUID=CO1.NTC.3926890&amp;isFromPublicArea=True&amp;isModal=False</t>
  </si>
  <si>
    <t>PRESTAR LOS SERVICIOS PROFESIONALES A LA ALCALDÍA LOCAL DE SUMAPAZ PARA APOYAR LOS PROCESOS DE TITULARIZACIÓN DE PREDIOS Y SANEAMIENTO PREDIAL</t>
  </si>
  <si>
    <t>jaroba35@hotmail.com</t>
  </si>
  <si>
    <t>CL 25 G 96 78</t>
  </si>
  <si>
    <t>HEMMERSON LEANDRO PEÑA TRUJILLO</t>
  </si>
  <si>
    <t>1. Apoyar al Fondo de Desarrollo Rural de Sumapaz en la elaboración y revisión del diagnóstico 
técnico y catastral de los activos inmobiliarios sujetos al saneamiento rural que le sean designados. 2. Efectuar la 
solicitud de toda la información e insumos necesarios para el saneamiento de los bienes inmuebles y elaborar un 
documento detallado de los predios incorporados al inventario, que contenga la identificación plena del mismo, así 
como su valor comercial, folio de matrícula inmobiliaria y código predial. 3. Realizar el seguimiento de todas las 
actividades técnicas relativas al saneamiento de los bienes inmuebles, así como las de depuración, interpretación y 
revisión necesarias para el saneamiento de los bienes inmuebles que sean designados. 4. Verificar y actualizar la 
información existente que permita identificar las necesidades frente a los procesos de legalización de la tierra en la 
Localidad de Sumapaz. 5. Realizar atención a la comunidad, en aras de orientar a los usuarios frente a los requisitos, 
procedimientos y gestiones que requieran, en relación con el proceso de legalización de predios en la Localidad. 6. Las 
demás que demande la administración local que corresponda a la naturaleza del contrato y que sean necesarias para la 
consecución del fin del objeto contractual.</t>
  </si>
  <si>
    <t>FDRS-CD-111-2023</t>
  </si>
  <si>
    <t>CPS-143-2023</t>
  </si>
  <si>
    <t>YENY LILIANA PALACIOS MORALES</t>
  </si>
  <si>
    <t>https://community.secop.gov.co/Public/Tendering/OpportunityDetail/Index?noticeUID=CO1.NTC.3936300&amp;isFromPublicArea=True&amp;isModal=False</t>
  </si>
  <si>
    <t>PRESTAR SUS SERVICIOS COMO AUXILIAR PARA APOYAR EL DESARROLLO DE LAS ACTIVIDADES PARA EL BUEN FUNCIONAMIENTO Y ADECUADA OPERACIÓN DE LAS UNIDADES PRODUCTIVAS AGROPECUARIAS DE LOS PROYECTOS EXISTENTES EN LA GRANJA LLANO GRANDE DE LA ALCALDÍA LOCAL SUMAPAZ</t>
  </si>
  <si>
    <t>palaciosmorales2002@gmail.com</t>
  </si>
  <si>
    <t>VEREDA TABACO</t>
  </si>
  <si>
    <t>SEBASTIAN SALDARRIAGA      /      DAVID ANDRÉS ÁNGEL ESCOBAR</t>
  </si>
  <si>
    <t>1014225583               /          1030568733</t>
  </si>
  <si>
    <t>0      /       9</t>
  </si>
  <si>
    <r>
      <t xml:space="preserve">CONTRATO DE PRESTACIÓN DE SERVICIOS CPS-143-2023
OBJETO “PRESTAR SUS SERVICIOS COMO AUXILIAR PARA APOYAR EL DESARROLLO DE LAS
ACTIVIDADES PARA EL BUEN FUNCIONAMIENTO Y
ADECUADA OPERACIÓN DE LAS UNIDADES
PRODUCTIVAS AGROPECUARIAS DE LOS PROYECTOS
EXISTENTES EN LA GRANJA LLANO GRANDE DE LA
ALCALDÍA LOCAL SUMAPAZ”
FECHA DE SUSCRIPCIÓN 22 de febrero de 2023
FECHA DE INICIACIÓN 23 de febrero de 2023
PLAZO DE EJECUCIÓN once (11) meses
VENCIMIENTO INICIAL 22 de enero de 2024
DEL PLAZO
VENCIMIENTO PRÓRROGA N/A
FECHA SUSPENSIÓN 25 de agosto de 2023
PLAZO DE SUSPENSIÓN I un (1) mes calendario
FECHA DE REINICIACIÓN I 26 de septiembre 2023
NUEVA FECHA DE 22 de febrero 2024
TERMINACIÓN
VALOR DEL CONTRATO
CON ADICIÓN VEINTIDOS MILLONES DE PESOS M/CTE ($22.000.000)
CONTRATISTA JENNI LILIANA PALACIOS MORALES                    ACTA DE REINICIO I En Bogotá D.C, el día veintiséis (26) de septiembre de 2023, se reunieron la Contratista JENNI
LILIANA PALACIOS MORALES y el Alcalde Local de Sumapaz, SEBASTIAN SALDARRIAGA
RIVERA, con el fin de suscribir el ACTA DE REINICIO I del CONTRATO DE PRESTACIÓN
DE SERVICIOS No. CPS-143-2023, celebrado entre las partes, a partir de la presente fecha con
terminación el día Veintidós (22) de febrero de 2024. 
</t>
    </r>
    <r>
      <rPr>
        <b/>
        <sz val="10"/>
        <color rgb="FF000000"/>
        <rFont val="Calibri"/>
        <family val="2"/>
        <scheme val="minor"/>
      </rPr>
      <t xml:space="preserve">En sipse termina el 16/02/2024    OTROSI MODIFICATORIO No. 1 AL CONTRATO DE PRESTACIÓN DE SERVICIOS NÚMERO
CPS-143-2023 CELEBRADO ENTRE EL FONDO DE DESARROLLO RURAL DE SUMAPAZ Y
JENNI LILIANA PALACIOS MORALES  , las partes acuerdan suscribir el Otrosi
modificatorio No. 1 al Contrato de prestación de servicios CPS-143-2023, la cual se regirá por las siguientes
cláusulas: CLÁUSULA PRIMERA. Modificar el acta de reinicio I de acuerdo a la fecha de terminación del
contrato el cual será el día 23 de febrero de 2023. CLÁUSULA SEGUNDA. Las demás estipulaciones del contrato
que no se modifican con el presente documento permanecen tal y como fueron pactadas. CLÁUSULA
TERCERA: La presente modificación No. 1 se perfecciona con la firma electrónica de las partes en la plataforma
SECOP II y su respectiva publicación  </t>
    </r>
  </si>
  <si>
    <t>1. Apoyar las actividades de alimentación, nutrición, suplemento e hidratación para el bienestar 
de los animales de granja existentes en la parcela de la cultura llano grande y/o los sitios asignados. 2. Atender las 
orientaciones técnicas que indique el profesional encargado del manejo animal, para el adecuado desarrollo corporal 
de los semovientes de la granja llano grande. 3. Desarrollar las actividades de limpieza y desinfección de las unidades 
productivas agropecuarias existentes en la parcela de la cultura llano grande. 4. Llevar registros de control de datos de 
nutrición y reproducción de acuerdo con los formatos que brinde el profesional zootecnista: pesaje animal, datos de 
producción, preñes, parto, irregularidades reproductivas y demás que se manifiesten en los semovientes de la granja 
llano grande. 5. Realizar programación semanal de actividades de limpieza, nutrición y mantenimiento de la 
infraestructura agropecuario e implementar cada una de las actividades programadas, llevando soportes y registros de 
su cumplimiento. 6. Apoyar las labores de huerta de la granja llano grande tales como (deshierbe de huerta, trasplante 
de plántulas, riego si lo requiere, reportar presencia de enfermedades o plagas en las plantas). 7. Las demás que 
demande la administración local que corresponda a la naturaleza del contrato y que sean necesarias para la consecución 
del fin del objeto contractual.</t>
  </si>
  <si>
    <t>FDRS-CD-112-2023</t>
  </si>
  <si>
    <t>CPS-144-2023</t>
  </si>
  <si>
    <t>ALEXANDRA RIPPE ABRIL</t>
  </si>
  <si>
    <t>https://community.secop.gov.co/Public/Tendering/OpportunityDetail/Index?noticeUID=CO1.NTC.3936901&amp;isFromPublicArea=True&amp;isModal=False</t>
  </si>
  <si>
    <t>O23011602380000001669</t>
  </si>
  <si>
    <t>PRESTAR LOS SERVICIOS PROFESIONALES PARA APOYAR LA FORMULACIÓN, EJECUCIÓN, SEGUIMIENTO Y MEJORA CONTINUA DE LAS HERRAMIENTAS QUE CONFORMAN LA GESTIÓN AMBIENTAL INSTITUCIONAL DE LA ALCALDÍA LOCAL</t>
  </si>
  <si>
    <t>alexanrippe@hotmail.com</t>
  </si>
  <si>
    <t>CL 169 N 16 C 10 APTO 204 IN 1</t>
  </si>
  <si>
    <t>ADICIÓN Y PRORROGA NÚMERO 1° AL CONTRATO DE PRESTACIÓN DE SERVICIOS
No. CPS-144-2023 CELEBRADO ENTRE EL FONDO DE DESARROLLO RURAL DE
SUMAPAZ Y ALEXANDRA RIPPE ABRIL ADICIONAR el Contrato De Prestación De Servicios No. CPS-144-2023 en la suma de
CINCO MILLONES QUINIENTOS MIL PESOS M/Cte ($5.500.000), de conformidad con las consideraciones aquí
señaladas, para un total del contrato de SESENTA Y SEIS MILLONES DE PESOS M/CTE($66.000.000). CLÁUSULA
SEGUNDA. - PRORROGAR el plazo de ejecución del Contrato De Prestación De Servicios No. CPS-144-2023, por el
término de UN (01) MES CALENDARIO a partir del ocho (08) de enero de 2024 y hasta el siete (07) de febrero de 2024</t>
  </si>
  <si>
    <t>1. Realizar la formulación, evaluación y seguimiento de los programas ambientales que componen el Plan
Institucional de Gestión Ambiental -PIGA.
2. Planear y organizar las actividades propias del Plan Institucional de Gestión Ambiental -PIGA, así como
ejecutar controles operacionales a los impactos ambientales generados por la Alcaldía Local, de acuerdo con
la normatividad vigente y los requerimientos institucionales.
3. Acompañar en la formulación, seguimiento y actualización del Plan Ambiental Local –PAL, así como
brindar la información requerida para los reportes solicitados por la autoridad ambiental y los entes de
control.
4. Realizar la recolección de información y los reportes solicitados o establecidos en la normatividad ambiental
por parte de las diferentes entidades distritales, nacionales y entes de control, en lo querespecta a la gestión
ambiental institucional.
5. Apoyar al gestor ambiental en la convocatoria y realización de reuniones de los Comités de Gestión
Ambiental.
6. Desarrollar jornadas de capacitación y sensibilización, dirigidas a los servidores públicos de la Alcaldía
Local y proveedores de bienes y servicios que realicen actividades relacionadas con los aspectos e impactos
ambientales significativos.
7. Mantener actualizada la documentación que soporta la gestión ambiental institucional de la AlcaldíaLocal.
8. Formular, implementar y hacer seguimiento a planes de mejoramiento relacionados con la gestión ambiental
de la Alcaldía Local.
9. Apoyar a la Alcaldía Local en la atención de auditorías internas y externas frente a los temas degestión
ambiental institucional.
10. Apoyar la elaboración y formulación de estudios previos, para la inclusión en los procesos
contractuales de los criterios de sostenibilidad establecidos en los documentos guía de la entidad.
11. Realizar inspecciones ambientales a los proveedores de bienes y servicios de la Alcaldía Local, que realicen
actividades relacionadas con aspectos e impactos ambientales significativos.
12. Asistir a las reuniones a las que sea citado o designado, para la atención de los asuntos relacionados con el
objeto contractual.
13. Presentar informe mensual de las actividades realizadas en cumplimiento de las obligacionespactadas.
14. Entregar, mensualmente, el archivo de los documentos suscritos que haya generado encumplimiento
del objeto y obligaciones contractuales.
15. Las demás que se le asignen y que surjan de la naturaleza del Contrato._x000D_</t>
  </si>
  <si>
    <t>Título universitario de Ingeniería Sanitaria. TOTAL EXPERIENCIA: 4 años, 2 meses_x000D_</t>
  </si>
  <si>
    <t>FDRS-CD-113-2023</t>
  </si>
  <si>
    <t>CPS-145-2023</t>
  </si>
  <si>
    <t>ISIS KATERINE ESPITIA TORRES</t>
  </si>
  <si>
    <t>https://community.secop.gov.co/Public/Tendering/OpportunityDetail/Index?noticeUID=CO1.NTC.3940272&amp;isFromPublicArea=True&amp;isModal=False</t>
  </si>
  <si>
    <t>PRESTAR LOS SERVICIOS TÉCNICOS PARA APOYAR A LA ALCALDÍA LOCAL DE SUMAPAZ EN LA IMPLEMENTACIÓN DEL SISTEMA INTEGRADO DE GESTIÓN Y EL SG-SST, ORIENTADOS POR EL NIVEL CENTRAL" 1688</t>
  </si>
  <si>
    <t>issstorres17cs@gmail.com</t>
  </si>
  <si>
    <t>CL 92 A SUR 10 25</t>
  </si>
  <si>
    <t>1. Verificar que el SG-SST propuesto para los proyectos de inversión esté acorde con los 
lineamientos definidos por el nivel central. 2. Apoyar el desarrollo y seguimiento de los planes, programas y 
proyectos que se orienten desde la Dirección de talento Humano relacionados con seguridad y salud ocupacional, 
capacitación, bienestar, para ser implementadas en la Alcaldía Local de Kennedy, siguiendo los lineamientos que 
para esto se establezcan. 3. Apoyar la organización y desarrollo de actividades innovadoras relacionadas con 
acciones de capacitación, formador de formadores, seguridad y salud ocupacional, entre otros, que permitan 
fortalecer el desarrollo de las actividades de los equipos de trabajo de la Alcaldía Local, siguiendo los lineamientos 
establecidos por la Dirección de Talento Humano y de acuerdo con las orientaciones del profesional especializado 
del área 4. Organizar e implementar los temas de seguridad y salud en trabajo en el Fondo de Desarrollo Rural de 
Sumapaz y en los procesos de inversión que se requiera, de conformidad con lo señalado por el nivel central. 5. 
Diseñar e implementar programas de seguridad y salud en trabajo en los diferentes proyectos del Fondo de 
Desarrollo Rural de Sumapaz e identificar los factores de riesgo registrándolos en una matriz y socializarlos con 
contratistas y funcionarios del Fondo de Desarrollo Rural de Sumapaz. 6. Desarrollar el panorama de factores de 
riesgos del Fondo de Desarrollo Rural de Sumapaz y en los procesos de inversión que se requiera. 7. Realizar 
inspecciones de seguridad, identificando los factores de riesgo que puedan alterar la salud de los trabajadores y 
daños en las sedes del Fondo de Desarrollo Rural de Sumapaz. 8. Realizar seguimiento y consolidación a los autos, 
resoluciones y demás requerimientos ambientales que requieran las autoridades ambientales competentes 9. Las 
demás que demande la administración local que corresponda a la naturaleza del contrato y que sean necesarias para 
la consecución del fin del objeto contractual._x000D_</t>
  </si>
  <si>
    <t>FDRS-CD-114-2023</t>
  </si>
  <si>
    <t>CPS-146-2023</t>
  </si>
  <si>
    <t>JESUS ARBEY HENAO POLO</t>
  </si>
  <si>
    <t>https://community.secop.gov.co/Public/Tendering/OpportunityDetail/Index?noticeUID=CO1.NTC.3948043&amp;isFromPublicArea=True&amp;isModal=False</t>
  </si>
  <si>
    <t>PRESTAR LOS SERVICIOS ADMINISTRATIVOS PARA APOYAR LAS LABORES DE OFICIOS VARIOS Y DE NOTIFICACIÓN PARA LA CUENCA DEL RIO SUMAPAZ, DE LA ALCALDÍA LOCAL DE SUMAPAZ</t>
  </si>
  <si>
    <t>henaopolo18@gmail.com</t>
  </si>
  <si>
    <t xml:space="preserve">CL 20 N 5 80 </t>
  </si>
  <si>
    <t>1. Realizar las labores de distribución, entrega y/o notificación de las comunicaciones externas 
e internas, avisos y documentos que tengan origen o destino en las Corregidurías designadas de la Localidad, así 
como socializar a la comunidad de Sumapaz la información que ordene el Alcalde Local o los corregidores, de 
acuerdo con los lugares que se definan por estos. 2. Apoyar la organización de los espacios, implementos, instalación 
de equipos y demás elementos que se requieran, para los eventos a realizar con la comunidad, por el Alcalde Local o 
demás funcionarios, propendiendo de manera permanente porque estos se mantengan en buen estado y en 
adecuadas condiciones de funcionamiento. 3. Verificar que las comunicaciones externas e internas, avisos y 
documentos que recibe y entrega se encuentren completos, organizados, foliados y debidamente relacionados en las 
planillas respectivas. 4. Apoyar las labores de recepción y organización de correspondencia, de organización de 
archivo y distribución de espacios, en las corregidurías de Nazareth y Betania. 5. Asistir a las reuniones a las que sea 
citado o designado, para la atención de los asuntos relacionados con el objeto. 6. Las demás que demande la 
administración local que corresponda a la naturaleza del contrato y que sean necesarias para la consecución del fin 
del objeto contractual</t>
  </si>
  <si>
    <t>FDRS-CD-115-2023</t>
  </si>
  <si>
    <t>CPS-147-2023</t>
  </si>
  <si>
    <t>HEMERSSON LEANDRO PEÑA JARAMILLO</t>
  </si>
  <si>
    <t>https://community.secop.gov.co/Public/Tendering/OpportunityDetail/Index?noticeUID=CO1.NTC.3942999&amp;isFromPublicArea=True&amp;isModal=False</t>
  </si>
  <si>
    <t>VALENTINA ROMERO</t>
  </si>
  <si>
    <t>PRESTAR LOS SERVICIOS PROFESIONALES COMO ABOGADO (A) DE APOYO A LAS ÁREAS DE GESTIÓN POLICIVA-JURÍDICA Y DE GESTIÓN DE DESARROLLO LOCAL, DE LA ALCALDÍA LOCAL DE SUMAPAZ</t>
  </si>
  <si>
    <t>hemersson2@hotmail.com</t>
  </si>
  <si>
    <t>TRV 6 A N 3 86 CASA 76</t>
  </si>
  <si>
    <t>1, Apoyar la inspección y vigilancia de las actividades económicas, de espacio público, urbanismo, 
medioambientales, de salubridad, seguridad y vigilancia en la Localidad de Sumapaz, de acuerdo con la articulación 
entre el área de Gestión Policiva, las corregidurías y los principales sectores. 2. Conceptuar en asuntos de 
competencia del Área de Gestión Policiva de Sumapaz especialmente en materia de urbanismo, espacio público y 
seguridad, de acuerdo con las pautas y lineamientos de la Alcaldía Local y de la Secretaría Distrital de Gobierno. 3. 
Organizar, articular y participar en reuniones y comités conforme a las instrucciones y delegaciones del Alcalde 
Local y el área de Gestión Policiva de Sumapaz. 4. Elaborar y rendir informes requeridos por las autoridades e 
instancias competentes, o por el Alcalde Local. 5. Manejar el aplicativo de gestión documental de la entidad 
(ORFEO), realizando el seguimiento, trámite y depuración a la correspondencia que le sea asignada y, en
coordinación con las corregidurías, realizar el seguimiento de las actuaciones policivas en el aplicativo institucional. 
6. Tramitar y proyectar la respuesta a Acciones de Tutela, Derechos de Petición, Proposiciones y demás 
requerimientos sobre asuntos que deba conocer la Alcaldía Local y el Área de Gestión Policiva Sumapaz. 7. Apoyar 
a la alcaldía y a la comunidad sobre los tramites que se deban adelantar para el saneamiento ambiental y la 
titularización de predios. 8. Las demás que le sean asignadas por la supervisión y que estén relacionadas con el 
objeto del presente contrato.</t>
  </si>
  <si>
    <t>FDRS-CD-116-2023</t>
  </si>
  <si>
    <t>CPS-148-2023</t>
  </si>
  <si>
    <t>ELZON FERNEY DELGADO MORALES</t>
  </si>
  <si>
    <t>https://community.secop.gov.co/Public/Tendering/OpportunityDetail/Index?noticeUID=CO1.NTC.3944517&amp;isFromPublicArea=True&amp;isModal=False</t>
  </si>
  <si>
    <t>ferzon911@gmail.com</t>
  </si>
  <si>
    <t>CRA 14 H N 76 33</t>
  </si>
  <si>
    <t>1. Apoyar la inspección y vigilancia de las actividades económicas, medioambientales, de salubridad, seguridad y 
vigilancia en la Localidad de Sumapaz, de acuerdo con la articulación entre el área de Gestión Policiva y las 
corregidurías.
2. Conceptuar en asuntos de competencia del Área de Gestión Policiva de Sumapaz, de acuerdo con las pautas y 
lineamientos de la Alcaldía Local y de la Secretaría Distrital de Gobierno.
3. Organizar, articular y participar en reuniones y comités conforme a las instrucciones y delegaciones del Alcalde 
Local y el área Policiva de Sumapaz.
4. Elaborar estrategias y adelantar actividades en el territorio para el fortalecimiento de los mecanismos de justicia 
comunitaria en el ámbito familiar y comunitario.
5. Manejar el aplicativo de gestión documental de la entidad (ORFEO), realizando el seguimiento, trámite y 
depuración a la correspondencia que le sea asignada y, en coordinación con las corregidurías, realizar el 
seguimiento de las actuaciones policivas en el aplicativo institucional.
6. Tramitar y proyectar la respuesta a Acciones de Tutela, Derechos de Petición, Proposiciones y demás 
requerimientos sobre asuntos que deba conocer la Alcaldía Local y el Área de Gestión Policiva Sumapaz.
7. Apoyar el cumplimiento a lo establecido en el Plan Anual de Gestión, a través de las actividades programadas en 
el respectivo plan.
8. Las demás que le sean asignadas por la supervisión y que estén relacionadas con el objeto del presente contrato</t>
  </si>
  <si>
    <t>FDRS-CD-117-2023</t>
  </si>
  <si>
    <t>CPS-149-2023</t>
  </si>
  <si>
    <t>ALEXANDER BUSTOS CHAVARRO</t>
  </si>
  <si>
    <t>https://community.secop.gov.co/Public/Tendering/OpportunityDetail/Index?noticeUID=CO1.NTC.3948274&amp;isFromPublicArea=True&amp;isModal=False</t>
  </si>
  <si>
    <t>OSCAR CONTECHA</t>
  </si>
  <si>
    <t>PRESTAR LOS SERVICIOS PARA OPERAR Y/O MANEJAR LA MAQUINARIA PESADA QUE LE SEA ASIGNADA, DE PROPIEDAD O TENENCIA DEL FONDO DE DESARROLLO LOCAL DE SUMAPAZ- 1688</t>
  </si>
  <si>
    <t>azulaunquelesduela@hotmail.com</t>
  </si>
  <si>
    <t>CRA 5 N 111 15 SUR</t>
  </si>
  <si>
    <t>1. Operar, responder y velar por el mantenimiento y adecuada utilización del vehículo de propiedad del Fondo 
de Desarrollo Local. 
2. Apoyar las labores de obra identificadas por la administración local e indicada por el apoyo a la supervisión. 
3. Apoyar las emergencias que surjan en la localidad y las cuales necesiten de la intervención de la maquinaria. 
4. Hacer uso adecuado de la maquinaria y no exponerla a situaciones de inseguridad y peligro 
5. Respetar en forma estricta las normas de tránsito. Responder por el pago de las multas o sanciones que 
coloquen las autoridades de tránsito y que le sean imputables. 
6. Velar por el buen estado mecánico y estético de la maquina asignada, responder y mantener en perfecto 
estado el equipo de herramientas, señales y repuesto de la misma. 
7. Acordar con el Área de Gestión de Desarrollo Local, la realización del mantenimiento preventivo de la 
máquina. 
8. No disponer de la maquinaria pesada del FDLS para realizar actividades que no se le hayan autorizado por 
parte del Acalde Local y/o del Apoyo a la supervisión. 
9. Hacer uso adecuado y permanente de las prendas y elementos de protección requeridas para el desarrollo de 
sus actividades. 
10. Ejecutar las demás actividades que le sean asignadas por el supervisor o apoyo a la supervisión. _x000D_</t>
  </si>
  <si>
    <t>CPS-181-2023</t>
  </si>
  <si>
    <t>RAMIRO MARTINEZ HILARION</t>
  </si>
  <si>
    <t>ramiro512@outlook.com</t>
  </si>
  <si>
    <t>VEREDA LAS AGUAS CORREGIMIENTO NAZARETH</t>
  </si>
  <si>
    <t>CPS-186-2023</t>
  </si>
  <si>
    <t>GUSTAVO MARTINEZ HERNADEZ</t>
  </si>
  <si>
    <t>gustavo262@outlook.com</t>
  </si>
  <si>
    <t>NAZARETH VEREDA AURAS</t>
  </si>
  <si>
    <t>CPS-187-2023</t>
  </si>
  <si>
    <t>ERIZMENDIS CASTELLANOS</t>
  </si>
  <si>
    <t>CLARA MOJICA</t>
  </si>
  <si>
    <t>erizmendizcastellanos@gmail.com</t>
  </si>
  <si>
    <t>CPS-205-2023</t>
  </si>
  <si>
    <t>ALBEIRO BARBOSA CIFUENTES</t>
  </si>
  <si>
    <t>CESAR CORREDOR</t>
  </si>
  <si>
    <t>PRESTAR LOS SERVICIOS PARA OPERAR Y/O MANEJAR LA MAQUINARIA PESADA QUE LE SEA ASIGNADA, DE PROPIEDAD O TENENCIA DEL FONDO DE DESARROLLO LOCAL DE SUMAPAZ-1688</t>
  </si>
  <si>
    <t>albeiro_18b@outlook.com</t>
  </si>
  <si>
    <t>CRA 93 A N 14 SUR</t>
  </si>
  <si>
    <t>1. Operar, responder y velar por el mantenimiento y adecuada utilización del vehículo de propiedad del Fondo de Desarrollo Local. 2. Apoyar las labores de obra identificadas por la administración local e
indicada por el apoyo a la supervisión. 3. Apoyar las emergencias que surjan en la localidad y las cuales necesiten de
la intervención de la maquinaria. 4. Hacer uso adecuado de la maquinaria y no exponerla a situaciones de inseguridad coloquen las autoridades de tránsito y que le sean imputables. 6. Velar por el buen estado mecánico y estético de la
maquina asignada, responder y mantener en perfecto estado el equipo de herramientas, señales y repuesto de la
misma. 7. Acordar con el Área de Gestión de Desarrollo Local, la realización del mantenimiento preventivo de la
máquina. 8. No disponer de la maquinaria pesada del FDLS para realizar actividades que no se le hayan autorizado
por parte del Alcalde Local y/o del Apoyo a la supervisión. 9. Hacer uso adecuado y permanente de las prendas y
elementos de protección requeridas para el desarrollo de sus actividades. 10. Ejecutar las demás actividades que le
sean asignadas por el supervisor o apoyo a la supervisión._x000D_</t>
  </si>
  <si>
    <t>Bachiller técnico agropecuario. Aporta licencia B2 vigente hasta el 5 de julio de
2027. Certificación del SENA, como operario de
retroexcavadora orugada. Certificado seguridad, mantenimiento y
operación de maquinaria: operador de
retroexcavadora hidráulica sobre oruga. Certificado de capacitación y entrenamiento para
trabajo en altura, nivel reentranamiento. TOTAL EXPERIENCIA PROFESIONAL
CERTIFICADA: TRES (3) AÑOS, ONCE (11)
MESES Y VEINTISIETE (27) DÍAS.</t>
  </si>
  <si>
    <t>CPS-206-2023</t>
  </si>
  <si>
    <t>NEIDER MOLINA REY</t>
  </si>
  <si>
    <t>neidermolina2016@gmail.com</t>
  </si>
  <si>
    <t>CRA 69 C BIS N 1 57</t>
  </si>
  <si>
    <t>Bachiller académico. Aporta licencia B2 vigente. Aporta certificaciones operario maquinaria pesada:
retroexcavadora orugada, motoniveladora, sistemas
hidráulicos maquinaria pesada. Aporta curso de alturas. TOTAL EXPERIENCIA: SETENTA Y
CINCO (75) MESES Y VEINTIDOS (22)
DÍAS</t>
  </si>
  <si>
    <t>CPS-208-2023</t>
  </si>
  <si>
    <t>HECTOR JOAN MORALES HILARION</t>
  </si>
  <si>
    <t>johan.hilarion1997@gmail.com</t>
  </si>
  <si>
    <t>VEREDA LAS ANIMAS CORREGIMIENTO NAZARETH</t>
  </si>
  <si>
    <t>Bachiller técnico agropecuario. Aporta licencia B2 vigente. Aporta certificación operario de maquinaria pesada.
Aporta curso de alturas. TOTAL EXPERIENCIA: CINCUENTA Y
SIETE (57) MESES DE EXPERIENCIA
LABORAL</t>
  </si>
  <si>
    <t>CPS-212-2023</t>
  </si>
  <si>
    <t>SALOMON ROMERO</t>
  </si>
  <si>
    <t>PRESTAR LOS SERVICIOS PARA OPERAR Y/O MANEJAR MAQUINARIA PESADA QUE LE SEA ASIGNADA, DE PROPIEDAD O TENENCIA DEL FONDO DE DESARROLLO LOCAL DE SUMAPAZ -1688</t>
  </si>
  <si>
    <t>romerop969@gmail.com</t>
  </si>
  <si>
    <t>CL 63 SUR N 67 72 CASA</t>
  </si>
  <si>
    <t>CPS-213-2023</t>
  </si>
  <si>
    <t>PABLO YESID RIOS HILARION</t>
  </si>
  <si>
    <t>yesidrh25@gmail.com</t>
  </si>
  <si>
    <t>VEREDA AURAS CORREGIMIENTO NAZARETH</t>
  </si>
  <si>
    <t>CPS-219-2023</t>
  </si>
  <si>
    <t>CARLOS JAIR PEÑA PEÑA</t>
  </si>
  <si>
    <t>https://community.secop.gov.co/Public/Tendering/ContractNoticePhases/View?PPI=CO1.PPI.23055880&amp;isFromPublicArea=True&amp;isModal=False</t>
  </si>
  <si>
    <t>PRESTAR LOS SERVICIOS PARA OPERAR Y/O MANEJAR MAQUINARIA PESADA QUE LE SEA ASIGNADA, DE PROPIEDADO TENENCIA DEL FONDO DE DESARROLLO LOCAL DE SUMAPAZ -1688</t>
  </si>
  <si>
    <t>carlosp._@outlook.com</t>
  </si>
  <si>
    <t>DIAG 49 A BIS SUR 5 J 80</t>
  </si>
  <si>
    <t>FDRS-CD-118-2023</t>
  </si>
  <si>
    <t>CPS-150-2023</t>
  </si>
  <si>
    <t>https://community.secop.gov.co/Public/Tendering/OpportunityDetail/Index?noticeUID=CO1.NTC.3950653&amp;isFromPublicArea=True&amp;isModal=False</t>
  </si>
  <si>
    <t>PRESTAR LOS SERVICIOS PROFESIONALES COMO ABOGADO, PARA EL TRÁMITE DE LOS ASUNTOS JURÍDICOS Y LEGALES, QUE REQUIERAN LOS PROCESOS MISIONALES Y ADMINISTRATIVOS QUE SE ADELANTAN EN EL FONDO DESARROLLO LOCAL SUMAPAZ</t>
  </si>
  <si>
    <t>janeiryromero@gmail.com</t>
  </si>
  <si>
    <t>CL 80 BIS SUR N 94 80 APTO 603 TO 1</t>
  </si>
  <si>
    <t>ADICIÓN Y PRÓRROGA NÚMERO 1 AL CONTRATO DE PRESTACIÓN DE SERVICIOS
No. CPS-150-2023 CELEBRADO ENTRE EL FONDO DE DESARROLLO RURAL DE
SUMAPAZ Y JANEIRY ROMERO HERNANDEZ.ADICIONAR AL CONTRATO DE PRESTACIÓN DE
SERVICIOS No. CPS-150-2023 en la suma de diez millones de pesos M/CTE ($10.000.000), de conformidad con las
consideraciones aquí señaladas, para un valor total del contrato de sesenta y cinco millones de pesos ($65.000.000,00) M/CTE.
CLÁUSULA SEGUNDA.- PRORROGAR el plazo de ejecución del CONTRATO DE PRESTACIÓN DE SERVICIOS
No. CPS-150-2023, por el término de dos(02) meses, hasta el catorce (14) de marzo de 2024</t>
  </si>
  <si>
    <t xml:space="preserve"> 1. Brindar apoyo administrativo al área de Gestión del Desarrollo Local, en los asuntos 
jurídicos que se le asignen, dando cumplimiento al Manual de Procesos y Procedimientos establecidos. 2. Apoyar la 
estructuración y redacción de los actos administrativos y demás documentos, en la elaboración de informes o 
proyección de respuestas y documentos que deba firmar el alcalde local. 3. Actualizar y mantener al día una base de 
datos de la información que se recibe y produce en la alcaldía Local de Sumapaz. 4. Manejar el sistema de 
correspondencia institucional (ORFEO), así como el correo electrónico y demás aplicativos que sean del resorte del 
área. 5. Asistir a las reuniones, comités de seguimiento a la ejecución contractual, capacitaciones entre otros que le 
designe el despacho del Alcalde Local. 6. Las demás que demande la administración local que correspondan a la 
naturaleza del contrato y que sean necesarias para la consecución del fin del objeto contractual._x000D_</t>
  </si>
  <si>
    <t>FDRS-CD-119-2023</t>
  </si>
  <si>
    <t>CPS-151-2023</t>
  </si>
  <si>
    <t>DEISY YURANY PERDOMO</t>
  </si>
  <si>
    <t>https://community.secop.gov.co/Public/Tendering/OpportunityDetail/Index?noticeUID=CO1.NTC.3945200&amp;isFromPublicArea=True&amp;isModal=False</t>
  </si>
  <si>
    <t>PRESTAR LOS SERVICIOS PARA EL APOYO ADMINISTRATIVO Y DE COMUNICACIONES A LA JUNTA ADMINISTRADORA LOCAL</t>
  </si>
  <si>
    <t>JAL</t>
  </si>
  <si>
    <t xml:space="preserve"> 1. Apoyar la implementación de mecanismos que fortalezcan la comunicación interna y externa 
de la Junta Administradora Local. 2. Apoyar la implementación de las estrategias y campañas de comunicación de la 
Junta Administradora Local. 3. Prestar la colaboración necesaria para el adecuado desarrollo de las sesiones 
ordinarias y extraordinarias de la Junta Administradora Local. 4. Apoyar la elaboración, radicación, entrega y archivo 
de documentos, memorandos y oficios cuando le sea requerido. 5. Apoyar en la organización del archivo de gestión 
y la verificación y depuración documental de la Junta Administradora Local. 6. Dar correcta atención y orientación 
a la ciudadanía de manera personal y telefónica. 7. Asistir a las reuniones a las que sea citado o designado, para la 
atención de los asuntos relacionados con el objeto contractual.</t>
  </si>
  <si>
    <t>FDRS-CD-120-2023</t>
  </si>
  <si>
    <t>CPS-152-2023</t>
  </si>
  <si>
    <t>YILBER ADAMES RAMIREZ</t>
  </si>
  <si>
    <t>https://community.secop.gov.co/Public/Tendering/OpportunityDetail/Index?noticeUID=CO1.NTC.3947767&amp;isFromPublicArea=True&amp;isModal=False</t>
  </si>
  <si>
    <t>PRESTAR LOS SERVICIOS COMO AYUDANTES DE MAQUINARIA PESADA DE PROPIEDAD O TENENCIA DEL FONDO DE DESARROLLO LOCAL DE SUMAPAZ</t>
  </si>
  <si>
    <t>adamesyi14@gmail.com</t>
  </si>
  <si>
    <t>VEREDA LAS AGUILAS</t>
  </si>
  <si>
    <t>1. Apoyar la actividad de engrase, tanqueo y limpieza de la maquinaria y vehículos pesados del FDLS.
2. Realizar actividades inherentes al mantenimiento de las vías y atención de emergencias, tales como: rocería, retiro 
de obstáculos, limpieza de alcantarillas, limpieza de cunetas, remoción de derrumbes menores, función de 
paleteros en los cierres parciales de vías y aquellas que se consideren necesarias para garantizar la movilidad.
3. Apoyar la recolección de material aprovechable en los corregimientos de Nazareth, Beta-nia y San Juan.
4. Apoyar la limpieza y adecuación de los pozos sépticos localizados en los corregimientos de Nazareth, Betania y 
San Juan de la Localidad.
5. Hacer uso adecuado y permanente de las prendas y elementos de protección necesarias para el desarrollo de sus 
actividades, en cumplimiento de la normatividad relacionada con el sistema de gestión de seguridad y salud en el 
trabajo.
6. Ejecutar las demás actividades que le sean asignadas por el supervisor o apoyo a la su-pervisión</t>
  </si>
  <si>
    <t>CPS-153-2023</t>
  </si>
  <si>
    <t>MARIA DEL PILAR CONTRETAS CEDIDO A NIDIA
ROCIO CONTRERAS MOLINA</t>
  </si>
  <si>
    <t>1023006848 /
1.032.656.232</t>
  </si>
  <si>
    <t>CONTRATO CEDIDO EL 01/04/2023</t>
  </si>
  <si>
    <t>CPS-155-2023</t>
  </si>
  <si>
    <t>EDISON JOAQUIN BECERRA GONZALEZ</t>
  </si>
  <si>
    <t>maryediaz@hotmail.com</t>
  </si>
  <si>
    <t>CL 91 SUR N 14 B 12 BARRIO TENERIFE</t>
  </si>
  <si>
    <t>CPS-157-2023</t>
  </si>
  <si>
    <t>ARNOLDO RAMIREZ MALAGON CEDIDO A RUPERTO VILLALBA ROMÁN</t>
  </si>
  <si>
    <t>80.489.721/
174.188</t>
  </si>
  <si>
    <t>arnoldoramorez@gmail.com</t>
  </si>
  <si>
    <t>CL 74 C SUR N 14 G 22</t>
  </si>
  <si>
    <t>CONTRATO CEDIDO EL 31/03/2023 SE REALIZO LA TERMINACION ANTICIPADA DEL CONTRATO HASTA EL DIA 22/6/2023</t>
  </si>
  <si>
    <t>CPS-158-2023</t>
  </si>
  <si>
    <t>ALEXANDER PEREZ MOLINA</t>
  </si>
  <si>
    <t>alexpezmol2007@gmail.com</t>
  </si>
  <si>
    <t>CL 138 B SUR N 3 45 INT 1</t>
  </si>
  <si>
    <t>CPS-159-2023</t>
  </si>
  <si>
    <t>HECTOR GERARDO IBAÑEZ QUINTERO</t>
  </si>
  <si>
    <t>hgiq221978@gmail.com</t>
  </si>
  <si>
    <t>CL 74 C SUR N 14 G 04</t>
  </si>
  <si>
    <t>CPS-160-2023</t>
  </si>
  <si>
    <t>LUIS ENRRIQUE MARTINEZ BENAVIDES</t>
  </si>
  <si>
    <t>kikemartinez1335@gmail.com</t>
  </si>
  <si>
    <t>CENTRO POBLADO NAZARETH</t>
  </si>
  <si>
    <t>CPS-163-2023</t>
  </si>
  <si>
    <t>HECTOR ORLANDO PENAGOS PAVON</t>
  </si>
  <si>
    <t>hectoro2906@gmail.com</t>
  </si>
  <si>
    <t>CL 91 A SUR N 9 A 15</t>
  </si>
  <si>
    <t>SOLICITAR NO HAY Y SUBIRLO A 6</t>
  </si>
  <si>
    <t>CPS-164-2023</t>
  </si>
  <si>
    <t>RAMIRO CASTELLANOS</t>
  </si>
  <si>
    <t>https://community.secop.gov.co/Public/Tendering/ContractNoticePhases/View?PPI=CO1.PPI.23062758&amp;isFromPublicArea=True&amp;isModal=False</t>
  </si>
  <si>
    <t>caster2063@gmail.com</t>
  </si>
  <si>
    <t>CA VEREDA SAN JUAN LOCALIDAD DE SUMAPAZ</t>
  </si>
  <si>
    <t>CPS-175-2023</t>
  </si>
  <si>
    <t>JOSE ALFREDO PEÑALOZA MORENO</t>
  </si>
  <si>
    <t>05k07m09a.con@gmail.com</t>
  </si>
  <si>
    <t>CL 98 C N 1 52 SUR</t>
  </si>
  <si>
    <t>FDRS-CD-121-2023</t>
  </si>
  <si>
    <t>CPS-154-2023</t>
  </si>
  <si>
    <t>GLORIA ISABEL AGUILERA ACOSTA</t>
  </si>
  <si>
    <t>https://community.secop.gov.co/Public/Tendering/OpportunityDetail/Index?noticeUID=CO1.NTC.3947011&amp;isFromPublicArea=True&amp;isModal=False</t>
  </si>
  <si>
    <t>PRESTAR LOS SERVICIOS TÉCNICOS PARA QUE APOYEN LAS ACTIVIDADES ADMINISTRATIVAS Y OPERATIVAS DEL PARQUE AUTOMOTOR EN LA ALCALDÍA LOCAL DE SUMAPAZ</t>
  </si>
  <si>
    <t>mogoyita73@hotmail.com</t>
  </si>
  <si>
    <t>CRA 11 N 7 11 LA CALERA</t>
  </si>
  <si>
    <t>ADICIÓN Y PRORROGA NÚMERO 1° AL CONTRATO DE PRESTACIÓN DE SERVICIOS
NO. CPS-154-2023 CELEBRADO ENTRE EL FONDO DE DESARROLLO RURAL DE
SUMAPAZ Y GLORIA ISABEL AGUILERA ACOSTA – ADICIONAR el Contrato De Prestación De Servicios No. CPS-154-2023 en la suma de OCHO
MILLONES DE PESOS M/CTE ($8.000.000), de conformidad con las consideraciones aquí señaladas, para un total del
contrato de CUNCUENTA Y DOS MILLONES DE MIL PESOS M/CTE ($52.000.000). CLÁUSULA SEGUNDA. –
PRORROGAR el plazo de ejecución del Contrato De Prestación De Servicios No. CPS-154-2023, por el término de SESNTA
(60) DIAS a partir del NUEVE (9) DE ENERO DE 2024 y hasta el OCHO (8) DE MARZO de 2024.</t>
  </si>
  <si>
    <t>1. Apoyar en la programación, control y seguimiento del uso diario del parque automotor de propiedad y/o tenencia 
del FDRS.
2. Llevar estadísticas contables del uso de los recursos empleados para el funcionamiento del parque automotor 
perteneciente al FDRS solicitados por el apoyo a la supervisión.
3. Manejar el sistema de correspondencia institucional (ORFEO), así como el correo electrónico y demás aplicativos 
que sean del resorte del despacho.
4. Apoyar en la elaboración de informes o proyección de respuestas y demás documentos que le sean indicados por 
el apoyo a la supervisión.
5. Apoyar la realización de reuniones, comités de contratación, capacitaciones, comités de seguimiento entre otros 
que deba adelantar el área y elaboración de actas y demás documentos que se requieran.
6. Apoyar a los profesionales en la verificación de los informes para la programación de PAC de los contratos que 
le sean designados, dando cumplimiento al Manual de Procesos y Procedimientos para tal fin.
7. Las demás que demande la administración local que correspondan a la naturaleza del contrato y quesean necesarias 
para la consecución del fin del objeto contractual.</t>
  </si>
  <si>
    <t>FDRS-CD-122-2023</t>
  </si>
  <si>
    <t>CPS-156-2023</t>
  </si>
  <si>
    <t>https://community.secop.gov.co/Public/Tendering/OpportunityDetail/Index?noticeUID=CO1.NTC.3953190&amp;isFromPublicArea=True&amp;isModal=False</t>
  </si>
  <si>
    <t>PRESTAR SUS SERVICIOS COMO AUXILIAR PARA APOYAR EL DESARROLLO DE LAS ACTIVIDADES REQUERIDAS PARA LA ADECUADA PRESTACIÓN DEL SERVICIO DE ASISTENCIA TÉCNICA AGROPECUARIA EN LA LOCALIDAD-1634</t>
  </si>
  <si>
    <t>oscartautiva223@gmail.com</t>
  </si>
  <si>
    <t>CRA 72 H 56 53 SUR</t>
  </si>
  <si>
    <t>ADICIÓN Y PRORROGA NÚMERO 1° AL CONTRATO DE PRESTACIÓN DE SERVICIOS
No. CPS-156-2023 CELEBRADO ENTRE EL FONDO DE DESARROLLO RURAL DE
SUMAPAZ Y OSCAR AUDEL TAUTIVA RODRIGUEZ  ADICIONAR el Contrato De Prestación De Servicios No. CPS-156-2023 en la suma de DOS MILLONES CUATROCIENTOS MIL PESOS M/CTE ($2.400.000) M/CTE, de conformidad con las consideraciones aquí señaladas, para un total del contrato de VEINTIOCHO MILLONES OCHOCIENTOS MIL PESOS M/CTE ($28.800.000) M/CTE. CLÁUSULA SEGUNDA. - PRORROGAR el plazo de ejecución del Contrato De Prestación De Servicios No. CPS-156-2023, por el término de UN (01) MES a partir del veinte (20) de enero de 2024 y hasta el diecinueve (19) de febrero de 2024</t>
  </si>
  <si>
    <t>1. Apoyar las actividades de registro de los usuarios del servicio de asistencia técnica, así como la información de producción requerida para mejorar procesos de intervención del servicio de ATA en a la localidad. 2. Acompañar, asistir y apoyar logísticamente las actividades de Asistencia técnica agropecuaria y ambiental realizadas por los profesionales del equipo para la adecuada prestación del servicio en la localidad de Sumapaz. 3. Apoyar la construcción de las estructuras necesarias para la implementación de las actividades de los proyectos de asistencia técnica agropecuaria y ambiental, así como hacer seguimiento. 4. Apoyar la identificación y selección de los usuarios que requieran del servicio de asistencia técnica e informar al equipo profesional de la ULATA, para así lograr la mayor cobertura en servicios de asistencia que beneficie a los habitantes de la localidad. 5. Asistir a reuniones comunitarias y/o jornadas de capacitación programadas, así mismo apoyar proceso de convocatoria de jornadas de capacitación agropecuarias a tener uso Agropecuario y/o implementación de programas y proyectos desarrollados en el marco de la asistencia técnica agropecuaria y ambiental. 6. Apoyar las actividades de mantenimiento de las unidades productivas existentes en las sedes de la alcaldía local de Sumapaz. 7. Las demás que demande la administración local que corresponda a la naturaleza del contrato y que sean necesarias para la consecución del fin del objeto contractual.</t>
  </si>
  <si>
    <t>Título de Bachiller Académico. TOTAL EXPERIENCIA LABORAL CERTIFICADA: TRES (3) AÑOS, DIEZ (10) MESES Y DOCE (12) DÍAS.</t>
  </si>
  <si>
    <t>CPS-161-2023</t>
  </si>
  <si>
    <t>CRA 10 N 75 B 60 SUR</t>
  </si>
  <si>
    <t>ADICIÓN Y PRÓRROGA NÚMERO 1 AL CONTRATO DE PRESTACIÓN DE SERVICIOS
No. CPS-161-2023 CELEBRADO ENTRE EL FONDO DE DESARROLLO RURAL DE
SUMAPAZ Y LEOPOLDO ROMERO HERRERA. ADICIONAR AL CONTRATO DE PRESTACIÓN DE SERVICIOS No. CPS-161-2023
en la suma de DOS MILLONES CUATROCIENTOS MIL PESOS M/CTE ($2.400.000), de conformidad con las
consideraciones aquí señaladas, para un valor total del contrato de VEINTIOCHO MILLONES OCHOCIENTOS MIL
PESOS ($28.800.000,00) M/CTE. CLÁUSULA SEGUNDA.- PRORROGAR el plazo de ejecución del CONTRATO DE
PRESTACIÓN DE SERVICIOS No. CPS-161-2023, por el término de un (01) mes, hasta el diecinueve (19) de febrero de
2024</t>
  </si>
  <si>
    <t>Título de Bachiller Académico. TOTAL EXPERIENCIA LABORAL CERTIFICADA: TRES (3) AÑOS, CINCO (05) MES Y TRECE (13) DÍAS.</t>
  </si>
  <si>
    <t>FDRS-CD-123-2023</t>
  </si>
  <si>
    <t>CPS-162-2023</t>
  </si>
  <si>
    <t>EDUIN EDUARDO PARADA MACANA</t>
  </si>
  <si>
    <t>https://community.secop.gov.co/Public/Tendering/OpportunityDetail/Index?noticeUID=CO1.NTC.3953544&amp;isFromPublicArea=True&amp;isModal=False</t>
  </si>
  <si>
    <t>PRESTAR LOS SERVICIOS PROFESIONALES EN PRODUCCIÓN PECUARIA PARA EL FORTALECIMIENTO DEL SERVICIO DE ASISTENCIA TÉCNICA AGROPECUARIA DE LA LOCALIDAD DE SUMAPAZ-1634</t>
  </si>
  <si>
    <t>eeparada@gmail.com</t>
  </si>
  <si>
    <t>CRA 2 N 2 A 19</t>
  </si>
  <si>
    <t>1. Brindar servicios de asistencia técnica, para desarrollar el componente pecuario en la línea del ordenamiento de finca, a fin de mejorar la producción de las diferentes explotaciones pecuarias y nutrición de los animales, que se establezcan o beneficien a partir del proyecto de asistencia técnica agropecuaria. 2. Desarrollar acciones en el componente de reconversión y diversificación de la producción pecuaria que impliquen mejoras en la rentabilidad del productor, la protección ambiental y competitiva de la producción pecuaria local, de acuerdo con el proyecto de asistencia técnica agropecuaria y Proponer el programa de nutrición animal para la localidad de Sumapaz en especies pecuarias (mayores y menores) A partir de información primaria y secundaria. 3. Realizar visitas técnicas de acompañamiento a los pequeños y medianos productores fomentándoles y apoyándoles en procesos de asociatividad, conformación de empresas agropecuarias y el emprendimiento de proyectos productivos y socio empresariales. 4. Realizar jornadas de capacitaciones a la comunidad en los diferentes temas que abarca la producción y el manejo integrado de las explotaciones pecuarias, las Buenas Prácticas Pecuarias-BPP, y la reconversión productiva y en acciones de reproducción animal, nutrición animal y producción y manejo integrado de las explotaciones pecuarias tanto para especies mayores como menores de la localidad de Sumapaz. 5. Apoyar al veterinario en acciones de medicina preventiva, elaboración del programa de salud animal, el programa de mejoramiento genético y demás acciones que este tenga en el territorio y que sean afines con la actividad zootécnica. 6. Asistir a las reuniones, comités, capacitaciones y demás espacios de participación que le sean asignados o convocados. 7. Realizar seguimiento, y fortalecimiento a los proyectos pecuarios productivos implementados por la ULATA en años anteriores y documentarlos. 8. Las demás que demande la administración local que corresponda a la naturaliza del contrato y que sean necesarias para la consecución del fin del objeto contractual.</t>
  </si>
  <si>
    <t>Título de Zootecnista. TOTAL EXPERIENCIA LABORAL CERTIFICADA: DOS (2) AÑOS, UN (1) MES Y SIETE (7) DÍAS.</t>
  </si>
  <si>
    <t>FDRS-CD-124-2023</t>
  </si>
  <si>
    <t>CPS-165-2023</t>
  </si>
  <si>
    <t>SILVANA LORENA SANCHEZ PINEDA</t>
  </si>
  <si>
    <t>https://community.secop.gov.co/Public/Tendering/OpportunityDetail/Index?noticeUID=CO1.NTC.3949562&amp;isFromPublicArea=True&amp;isModal=False</t>
  </si>
  <si>
    <t>PRESTAR SUS SERVICIOS PROFESIONALES PARA APOYAR AL EQUIPO DE PRENSA Y COMUNICACIONES DE LA ALCALDÍA LOCAL EN EL CUBRIMIENTO DE LAS ACTIVIDADES, CRONOGRAMAS Y AGENDA DE LA ALCALDÍA LOCAL A NIVEL INTERNO Y EXTERNO, ASÍ COMO LA GENERACIÓN DE CONTENIDOS PERIODÍSTICOS</t>
  </si>
  <si>
    <t>silvana.sanchezp@gmail.com</t>
  </si>
  <si>
    <t>CRA 32 A N 25 B 38</t>
  </si>
  <si>
    <t xml:space="preserve"> 1. Desarrollar comunicados, cubrimientos y apoyo a temas asociados a prensa, de acuerdo con 
los temas asignados. 2. Realizar seguimiento a las necesidades y requerimientos comunicacionales de la Alcaldía 
Local. 3. Apoyar el cubrimiento de actividades, operativos, eventos y demás acciones desarrollas por la Alcaldía 
Local. 4. Crear y ejecutar publicaciones impresas y/o digitales con contenidos de la entidad con la periodicidad que 
determine el líder de comunicaciones. 5. Alimentar en la página web de la entidad, el contenido noticioso y de prensa 
a que haya lugar 6. Apoyar la realización, conceptualización y desarrollo de piezas audiovisuales requeridas por la 
Alcaldía Local. 7. Apoyar en el monitoreo de medios de comunicación y seguimiento a los contenidos de la Alcaldía 
Local</t>
  </si>
  <si>
    <t>CPS-166-2023</t>
  </si>
  <si>
    <t>VICTOR HUGO OLAYA JIMENEZ</t>
  </si>
  <si>
    <t>victorolaya86@hotmail.com</t>
  </si>
  <si>
    <t>CRA 72 BIS 147 60 APTO 104 TO 3</t>
  </si>
  <si>
    <t>FDRS-CD-125-2023</t>
  </si>
  <si>
    <t>CPS-167-2023</t>
  </si>
  <si>
    <t>VLADYMIR MARTINEZ MARTINEZ</t>
  </si>
  <si>
    <t>https://community.secop.gov.co/Public/Tendering/OpportunityDetail/Index?noticeUID=CO1.NTC.3950962&amp;isFromPublicArea=True&amp;isModal=False</t>
  </si>
  <si>
    <t>O23011601190000001589</t>
  </si>
  <si>
    <t>PRESTAR LOS SERVICIOS PROFESIONALES AL ÁREA DE GESTIÓN DE DESARROLLO LOCAL PARA APOYAR LA PLANEACIÓN, EJECUCIÓN Y SEGUIMIENTO A LOS PROYECTOS DE INVERSIÓN DE MEJORAMIENTO DE VIVIENDA RURAL QUE LE SEAN DESIGNADOS</t>
  </si>
  <si>
    <t>vladdo12@hotmail.com</t>
  </si>
  <si>
    <t xml:space="preserve">CRA 87 N 53 17 SUR  APTO 101 </t>
  </si>
  <si>
    <t xml:space="preserve"> 1. Realizar las etapas de formulación y elaboración de estudios previos de los proyectos de 
inversión que le sean designados en el tema de Mejoramiento de Viviendas o sedes: Actualizar los Documentos 
Técnicos de Soporte y las Fichas EBI, definir Especificaciones técnicas, realizar estudios de mercado, elaborar 
análisis del sector, definir criterios de verificación y calificación y condiciones del contrato, entre otros. 2. Apoyar 
los procesos contractuales de los estudios previos elaborados de los proyectos de Mejoramiento de Viviendas o 
sedes, (Responder las observaciones en cada etapa, proyectar adendas, verificar y calificar propuestas). 3. Emitir los 
conceptos técnicos de infraestructura/obras que sean requeridos por la Administración Local, entes de control y 
comunidad en general en los tiempos establecidos por la Ley. 4. Realizar el seguimiento a la estabilidad de las obras 
contratadas y/o recibidas por el FDL Sumapaz cuyas pólizas estén vigentes, en cumplimiento a la ley 80 de 1993, 
que trata de los Derechos y Deberes de las Entidades Estatales. 5.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6. 
Realizar la verificación técnica, administrativa y financiera de contratos de vigencias anteriores que se le asignen y 
que se encuentren en proceso de terminación para su respectiva liquidación. 7.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</si>
  <si>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Vivienda y entornos dignos en el territorio urbano y rura</t>
  </si>
  <si>
    <t>PROPOSITO 1. Hacer un nuevo contrato social con igualdad de oportunidades para la
inclusión social, productiva y política</t>
  </si>
  <si>
    <t>FDRS-CD-126-2023</t>
  </si>
  <si>
    <t>CPS-168-2023</t>
  </si>
  <si>
    <t>https://community.secop.gov.co/Public/Tendering/OpportunityDetail/Index?noticeUID=CO1.NTC.3952289&amp;isFromPublicArea=True&amp;isModal=False</t>
  </si>
  <si>
    <t>ADICIÓN Y PRORROGA NÚMERO 1° AL CONTRATO DE PRESTACIÓN DE SERVICIOS
No. CPS-168-2023 CELEBRADO ENTRE EL FONDO DE DESARROLLO RURAL DE
SUMAPAZ Y YERALDIN CASTRO PARRA ADICIONAR el Contrato De Prestación De Servicios No. CPS-168-2023 en la suma de DOS MILLONES
CUARENTA MIL PESOS M/Cte ($2.040.000), de conformidad con las consideraciones aquí señaladas, para un total del
contrato de VEINTIÚN MILLONES OCHOCIENTOS CUARENTA MIL PESOS M/CTE ($21.840.000).
CLÁUSULA SEGUNDA. - PRORROGAR el plazo de ejecución del Contrato De Prestación De Servicios No. CPS168-2023, por el término de TREINTA Y CUATRO (34) DÍAS CALENDARIO a partir del veintitrés (23) de enero de
2024 y hasta el veintiséis (26) de febrero de 2024</t>
  </si>
  <si>
    <t xml:space="preserve"> 1. Realizar actividades de trazado, ahoyado y, plantación de árboles en los predios concertados 
por la alcaldía local de Sumapaz y según diseño florísticos establecidos. 2. Ejecutar actividades de mantenimiento 
integral a los árboles establecidos, a fin de mantener el recurso forestal plantados por la alcaldía local de Sumapaz, en 
cumplimiento de las metas PDL. 3. Establecer y mantener cercas de aislamiento en las áreas a intervenir o 
intervenidas en los proyectos de restauración ecológica. 4. Acompañar, asistir y apoyar logísticamente las actividades 
requeridas para la adecuada implementación en campo de los proyectos ambientales locales. 5. Asistir a las 
reuniones, capacitaciones que sea convocadas y apoyar las convocatorias y logística requerida por los profesionales 
ambientales del FDRS para el cumplimiento de la gestión ambiental local externa. 6. Las demás que demande la 
administración local que corresponda a la naturaleza del contrato y que sean necesarias para la consecución del fin 
del objeto contractual._x000D_</t>
  </si>
  <si>
    <t>CPS-172-2023</t>
  </si>
  <si>
    <t>ADICIÓN Y PRORROGA NÚMERO 1° AL CONTRATO DE PRESTACIÓN DE SERVICIOS No. CPS-172-2023 CELEBRADO ENTRE EL FONDO DE DESARROLLO RURAL DE SUMAPAZ Y MARY LUZ PARRA AVILA ADICIONAR el Contrato De Prestación De Servicios No. CPS-172-2023 en la suma de UN MILLON OCHOCIENTOS MIL PESOS M/Cte ($1.800.000), de conformidad con las consideraciones aquí señaladas, para un total del contrato de veintiún MILLONES SEISCIENTOS MIL PESOS M/CTE ($21.600.000). CLÁUSULA
SEGUNDA. - PRORROGAR el plazo de ejecución del Contrato De Prestación De Servicios No. CPS-172-2023, por el término de UN (01) MES calendario a partir del veintitrés (23) de enero de 2024 y hasta el veintidós (22) de febrero de 2024</t>
  </si>
  <si>
    <t>1. Realizar actividades de trazado, ahoyado y, plantación de árboles en los predios concertados 
por la alcaldía local de Sumapaz y según diseño florísticos establecidos. 2. Ejecutar actividades de mantenimiento 
integral a los árboles establecidos, a fin de mantener el recurso forestal plantados por la alcaldía local de Sumapaz, en 
cumplimiento de las metas PDL. 3. Establecer y mantener cercas de aislamiento en las áreas a intervenir o 
intervenidas en los proyectos de restauración ecológica. 4. Acompañar, asistir y apoyar logísticamente las actividades 
requeridas para la adecuada implementación en campo de los proyectos ambientales locales. 5. Asistir a las 
reuniones, capacitaciones que sea convocadas y apoyar las convocatorias y logística requerida por los profesionales 
ambientales del FDRS para el cumplimiento de la gestión ambiental local externa. 6. Las demás que demande la 
administración local que corresponda a la naturaleza del contrato y que sean necesarias para la consecución del fin 
del objeto contractual.</t>
  </si>
  <si>
    <t>CPS-173-2023</t>
  </si>
  <si>
    <t>JHON EDWIN PEÑALOZA CORTES</t>
  </si>
  <si>
    <t>jhondwinpenaloza1995@gmail.com</t>
  </si>
  <si>
    <t>CRA 14 A N 92 20</t>
  </si>
  <si>
    <t>ADICIÓN Y PRORROGA NÚMERO 1° AL CONTRATO DE PRESTACIÓN DE SERVICIOS
No. CPS-173-2023 CELEBRADO ENTRE EL FONDO DE DESARROLLO RURAL DE
SUMAPAZ Y JOHN EDWIN PEÑALOZA CORTES ADICIONAR el Contrato De Prestación De Servicios No. CPS-173-2023 en la suma de DOS MILLONES
SETECIENTOS MIL PESOS M/Cte ($2.700.000), de conformidad con las consideraciones aquí señaladas, para un total
del contrato de VEINTIDÓS MILLONES QUINIENTOS MIL PESOS M/CTE ($22.500.000). CLÁUSULA
SEGUNDA. - PRORROGAR el plazo de ejecución del Contrato De Prestación De Servicios No. CPS-173-2023, por el
término de UN (01) MES Y QUINCE (15) CALENDARIO a partir del dos (2) de febrero de 2024 y hasta el dieciséis
(16) de marzo de 2024</t>
  </si>
  <si>
    <t>CPS-174-2023</t>
  </si>
  <si>
    <t>CRISTIAN HERNAN DIMATE</t>
  </si>
  <si>
    <t>dimatecristian65@gmail.com</t>
  </si>
  <si>
    <t>CRA 114 A N 152 B 80</t>
  </si>
  <si>
    <t>ADICIÓN Y PRÓRROGA NÚMERO 1 AL CONTRATO DE PRESTACIÓN DE SERVICIOS
No. CPS-174-2023 CELEBRADO ENTRE EL FONDO DE DESARROLLO RURAL DE
SUMAPAZ Y CRISTIAN HERNAN DIMATE SANCHEZ. ADICIÓN y PRÓRROGA NÚMERO 1 AL CONTRATO DE
PRESTACIÓN DE SERVICIOS No. CPS-174-2023 que se regirá por las siguientes cláusulas: CLÁUSULA PRIMERA. –
ADICIONAR AL CONTRATO DE PRESTACIÓN DE SERVICIOS No. CPS-174-2023 en la suma de DOS MILLONES
SETECIENTOS MIL PESOS M/CTE($2.700.000),de conformidad con las consideraciones aquí señaladas, para un valor total
del contrato de VEINTIDÓS MILLONES QUINIENTOS MIL PESOS ($22.500.000,00) M/CTE. CLÁUSULA
SEGUNDA.- PRORROGAR el plazo de ejecución del CONTRATO DE PRESTACIÓN DE SERVICIOS No. CPS-174-
2023, por el término de un (01) mes y quince (15) días, hasta el dieciséis(16) de marzo de 2024</t>
  </si>
  <si>
    <t>CPS-179-2023</t>
  </si>
  <si>
    <t>ALFONSO HERNANDEZ MARTINEZ</t>
  </si>
  <si>
    <t>DANIEL  V</t>
  </si>
  <si>
    <t>hernandez85alf@gmail.com</t>
  </si>
  <si>
    <t>KM 63 VEREDA LAS AURAS</t>
  </si>
  <si>
    <t>ADICIÓN Y PRORROGA NÚMERO 1° AL CONTRATO DE PRESTACIÓN DE SERVICIOS
No. CPS-179-2023 CELEBRADO ENTRE EL FONDO DE DESARROLLO RURAL DE
SUMAPAZ Y ALFONSO HERNANDEZ MARTINEZ ADICIONAR el Contrato De Prestación De Servicios No. CPS-179-2023 en la suma de DOS MILLONES
SETECIENTOS MIL PESOS M/Cte ($2.700.000), de conformidad con las consideraciones aquí señaladas, para un total
del contrato de VEINTIDÓS MILLONES QUINIENTOS MIL PESOS M/CTE ($22.500.000). CLÁUSULA
SEGUNDA. - PRORROGAR el plazo de ejecución del Contrato De Prestación De Servicios No. CPS-179-2023, por el
término de UN (01) MES – QUINCE (15) CALENDARIO a partir del primero (1) de febrero de 2024 y hasta el diecisiete
(17) de marzo de 2024</t>
  </si>
  <si>
    <t>FDRS-CD-127-2023</t>
  </si>
  <si>
    <t>CPS-169-2023</t>
  </si>
  <si>
    <t>DIANA MARCELA TORRENTE QUINTERO</t>
  </si>
  <si>
    <t>https://community.secop.gov.co/Public/Tendering/OpportunityDetail/Index?noticeUID=CO1.NTC.3956422&amp;isFromPublicArea=True&amp;isModal=False</t>
  </si>
  <si>
    <t>PRESTAR LOS SERVICIOS TÉCNICOS PARA APOYAR LA GESTIÓN CONTRACTUAL Y ADMINISTRATIVA DEL ÁREA DE GESTIÓN DE DESARROLLO LOCAL DE SUMAPAZ, DE LA ALCALDÍA LOCAL DE SUMAPAZ. PROYECTO 1696</t>
  </si>
  <si>
    <t>dianamtorrente@gmail.com</t>
  </si>
  <si>
    <t>CL 148 N 18 35</t>
  </si>
  <si>
    <t xml:space="preserve">1. Apoyar técnicamente en los procesos de planeación, coordinación, ejecución, evaluación y control sobre 
los procesos de contratación que se adelantan con recursos de Fondo de Desarrollo Rural de Sumapaz.
2. Brindar apoyo en la elaboración de informes y dar respuesta de forma y de fondo cuando se requiera a 
las diferentes solicitudes, derechos de petición y demás requerimientos, realizados por los diferentes 
órganos de control y comunidad en general, de conformidad con la normatividad vigente y dentro de los 
plazos y términos establecidos por la ley
3. Apoyar a los profesionales en la revisión jurídica de los estudios previos tanto de gastos de 
funcionamiento como de los proyectos de inversión. Así como en el seguimiento de las formulaciones 
de los proyectos de inversión designados por el responsable de contratación.
4. Apoyar al área de Gestión del Desarrollo Local en el manejo y actualización de las bases de datos de la 
dependencia.
5. Apoyar en la revisión técnica de los trámites que le sean asignados, en especial los relacionados con los 
documentos que certifican la idoneidad de los contratos celebrados por parte del Fondo de Desarrollo Rural 
de Sumapaz. 
6. Las demás que demande la administración local que corresponda a la naturaleza del contrato y que sean 
necesarias para la consecución del fin del objeto contractual. </t>
  </si>
  <si>
    <t>FDRS-CD-128-2023</t>
  </si>
  <si>
    <t>CPS-170-2023</t>
  </si>
  <si>
    <t>CARLOS ANDRES DUQUE GONZALEZ</t>
  </si>
  <si>
    <t>https://community.secop.gov.co/Public/Tendering/OpportunityDetail/Index?noticeUID=CO1.NTC.3952383&amp;isFromPublicArea=True&amp;isModal=False</t>
  </si>
  <si>
    <t>PRESTAR SUS SERVICIOS PROFESIONALES DE APOYO AL ÁREA DE GESTIÓN DE DESARROLLO LOCAL, EN LAS RESPUESTAS A LAS PROPOSICIONES Y REQUERIMIENTOS QUE SE RADIQUEN EN LA ALCALDÍA DE SUMAPAZ</t>
  </si>
  <si>
    <t>dugoz@hotmail.com</t>
  </si>
  <si>
    <t>CL 21 N 5 31</t>
  </si>
  <si>
    <t>se hizo el requerimiento del 9/11/2023 Solicitó el favor se elimine la designación de apoyo a la supervisión que esta del alcalde para el alcalde de los siguientes contratos: CPS-142, CPS-170, CPS-188, CPS-232 y CPS-241-2023  ADICIÓN Y PRORROGA NÚMERO 1° AL CONTRATO DE PRESTACIÓN DE SERVICIOS
NO. CPS-170-2023 CELEBRADO ENTRE EL FONDO DE DESARROLLO RURAL DE
SUMAPAZ Y CARLOS ANDRES DUQUE GONZALEZ ADICIONAR el Contrato De Prestación De Servicios No. CPS-170-2023 en la suma de DOCE MILLONES DE
PESOS M/Cte ($12.000.000) M/CTE del rubro O23011604490000001688 “Movilidad segura, sostenible y accesible”, de
conformidad con las consideraciones aquí señaladas, para un total del contrato de CINCUENTA Y SEIS MILLONES
DE PESOS ($56.000.000). M/CTE. CLÁUSULA SEGUNDA. - PRORROGAR el plazo de ejecución del Contrato De
Prestación De Servicios No. CPS-124-2023, por el término de tres (03) meses calendario a partir del siete (07) de febrero
de 2024 y hasta el seis (06) de mayo de 2024</t>
  </si>
  <si>
    <t>1. Apoyar en la actualización de las Hojas de Vida de los vehículos, a fin de tener estadísticas 
que determinen la necesidad de programar los mantenimientos de los vehículos del parque automotor perteneciente 
al FDRS o solicitados por el apoyo a la supervisión. 2. Manejar el sistema de correspondencia institucional 
(ORFEO), así como el correo electrónico y demás aplicativos que sean del resorte del despacho. 3. Apoyar en la 
elaboración de informes o proyección de respuestas y demás documentos que le sean indicados por el apoyo a la 
supervisión. 4. Apoyar la realización de reuniones, comités de contratación, capacitaciones, comités de seguimiento 
entre otros que deba adelantar el área y elaboración de actas y demás documentos que se requieran. 5. Las demás 
que demande la administración local que correspondan a la naturaleza del contrato y quesean necesarias para la 
consecución del fin del objeto contractual</t>
  </si>
  <si>
    <t>FDRS-CD-129-2023</t>
  </si>
  <si>
    <t>CPS-171-2023</t>
  </si>
  <si>
    <t>SEBASTIAN REINOSO QUITIAN</t>
  </si>
  <si>
    <t>https://community.secop.gov.co/Public/Tendering/OpportunityDetail/Index?noticeUID=CO1.NTC.3959275&amp;isFromPublicArea=True&amp;isModal=False</t>
  </si>
  <si>
    <t>PRESTAR LOS SERVICIOS PROFESIONALES PARA APOYAR LA EJECUCIÓN DE LA META DE BENEFICIAR A 150 PERSONAS A TRAVÉS DE LA ATENCIÓN Y SEGUIMIENTO A LAS SOLICITUDES DE LEGALIZACIÓN DE PREDIOS Y CREACIÓN DE ESTRATEGIAS PARA EL FORTALECIMIENTOS DE LOS MECANISMOS DE JUSTICIA COMUNITARIA DE LA ALCALDÍA LOCAL DE SUMAPAZ</t>
  </si>
  <si>
    <t>sebasreiqui@hotmail.com</t>
  </si>
  <si>
    <t>CRA 81 D BIS N 11 D 08 PI 3</t>
  </si>
  <si>
    <t>HEMERSSON LEANDRO PEÑA TRUJILLO</t>
  </si>
  <si>
    <t>1. Verificar, actualizar, acompañar en los trámites necesarios y hacer seguimiento a los casos 
que se presenten frente a los procesos de legalización de predios en la Localidad de Sumapaz. 2. Realizar atención 
presencial a la comunidad, en aras de orientar a los usuarios frente a los requisitos, procedimientos y gestiones que 
requieran, en relación con el proceso de legalización de predios en la Localidad. 3. Previa delegación del alcalde local 
(e) participar en las reuniones, las mesas de trabajo, los eventos y/o actividades en las que se aborde el tema 
titularización y legalización de tierras, predios, entre otros, convocadas por las diferentes entidades y sectores. 4. 
Apoyar al área de gestión policivo-jurídica, en la proyección y elaboración de documentos e informes solicitados por 
los entes de control, entidades públicas y/o privadas, de conformidad con la normatividad existente para la materia y 
dentro de los plazos y términos establecidos por la misma. 5. Realizar el acompañamiento en la formulación y 
seguimiento de las acciones generadas en los planes de mejora internos y externo, relacionada con los temas de 
justicia comunitaria, sobre el tema de legalización y titularización de predios. 6. Tramitar y proyectar las respuestas a 
las acciones de Tutela, Derechos de petición, Memorandos, Proposiciones y demás requerimientos sobre asuntos de 
competencia del Área de Gestión Policivo Jurídica de la Alcaldía local de Sumapaz. 7. Las demás que le sean 
asignadas por la supervisión y que estén relacionadas con el objeto del presente contrato</t>
  </si>
  <si>
    <t>CPS-217-2023</t>
  </si>
  <si>
    <t>ELDER ALFONSO SUAREZ</t>
  </si>
  <si>
    <t>VALENTINA</t>
  </si>
  <si>
    <t>esuarez1025@hotmail.com</t>
  </si>
  <si>
    <t>CL 86 A N 69 T 41</t>
  </si>
  <si>
    <t>1. Verificar, actualizar, acompañar en los trámites necesarios y hacer seguimiento a los casos que 
se presenten frente a los procesos de legalización de predios en la Localidad de Sumapaz. 2. Realizar atención 
presencial a la comunidad, en aras de orientar a los usuarios frente a los requisitos, procedimientos y gestiones que 
requieran, en relación con el proceso de legalización de predios en la Localidad. 3. Previa delegación del alcalde local 
(e) participar en las reuniones, las mesas de trabajo, los eventos y/o actividades en las que se aborde el tema 
titularización y legalización de tierras, predios, entre otros, convocadas por las diferentes entidades y sectores. 4. 
Apoyar al área de gestión policivo-jurídica, en la proyección y elaboración de documentos e informes solicitados por 
los entes de control, entidades públicas y/o privadas, de conformidad con la normatividad existente para la materia y 
dentro de los plazos y términos establecidos por la misma. 5. Realizar el acompañamiento en la formulación y 
seguimiento de las acciones generadas en los planes de mejora internos y externo, relacionada con los temas de justicia 
comunitaria, sobre el tema de legalización y titularización de predios. 6. Tramitar y proyectar las respuestas a las 
acciones de Tutela, Derechos de petición, Memorandos, Proposiciones y demás requerimientos sobre asuntos de 
competencia del Área de Gestión PolicivoJurídica de la Alcaldía local de Sumapaz. 7. Las demás que le sean asignadas 
por la supervisión y que estén relacionadas con el objeto del presente contrato_x000D_</t>
  </si>
  <si>
    <t>FDRS-CD-130-2023</t>
  </si>
  <si>
    <t>CPS-176-2023</t>
  </si>
  <si>
    <t>GLORIA ESPERANZA PIRAJON TEJEDOR</t>
  </si>
  <si>
    <t>https://community.secop.gov.co/Public/Tendering/OpportunityDetail/Index?noticeUID=CO1.NTC.3956532&amp;isFromPublicArea=True&amp;isModal=False</t>
  </si>
  <si>
    <t>PRESTAR LOS SERVICIOS PROFESIONALES PARA APOYAR TÉCNICAMENTE A LOS RESPONSABLES E INTEGRANTES DE LOS PROCESOS EN LA IMPLEMENTACIÓN DE HERRAMIENTAS DE GESTIÓN, SIGUIENDO LOS LINEAMIENTOS METODOLÓGICOS</t>
  </si>
  <si>
    <t>ADICIÓN Y PRÓRROGA NÚMERO 1 AL CONTRATO DE PRESTACIÓN DE SERVICIOS
No. CPS-176-2023 CELEBRADO ENTRE EL FONDO DE DESARROLLO RURAL DE
SUMAPAZ Y GLORIA ESPÉRANZA PIRAJON TEJEDOR ADICIONAR AL CONTRATO DE PRESTACIÓN DE
SERVICIOS No. CPS-176-2023 en la suma de OCHO MILLONES DE PESOS M/CTE ($8.000.000), de
conformidad con las consideraciones aquí señaladas, para un valor total del contrato DE NOVENTA Y SEIS
MILLONES DE PESOS M/CTE ($96.000.000). CLÁUSULA SEGUNDA. - PRORROGAR el plazo de ejecución
del CONTRATO DE PRESTACIÓN DE SERVICIOS No. CPS-176-2023, por el término de UN (01) mes, hasta el
DOCE (12) de febrero de 2024</t>
  </si>
  <si>
    <t xml:space="preserve"> 1. Realizar el acompañamiento en la formulación, seguimiento y reporte del Plan de Gestión 
Local de acuerdo con los lineamientos institucionales establecidos. 2. Realizar el acompañamiento en la formulación 
y seguimiento de las acciones correctivas generadas en los planes de mejora internos y externo, documentando las 
evidencias y realizando el cargue respectivo en la plataforma que para tal fin exista. 3. Documentar las acciones de 
tratamiento y efectuar los reportes de la gestión del riesgo para los procesos de las Alcaldías Locales, de acuerdo con 
metodología y periodos establecidos por la Oficina Asesora de Planeación. 4. Sensibilizar a los equipos de trabajo 
en el conocimiento y apropiación del Sistema de Gestión Institucional y la normatividad técnica y legal que lo 
soporta. 5. Monitorear, en coordinación con el responsable de comunicaciones y el administrador de red la local de 
sistemas de la Alcaldía Local, el cumplimiento de la publicación y seguimiento a las acciones del Plan Anticorrupción 
y de Atención a la Ciudadanía (PAAC) de cada vigencia, de acuerdo con los lineamientos establecidos por la Oficina 
Asesora de Planeación. 6. Apoyar las acciones para la actualización de documentos de los procesos locales, de 
acuerdo con los lineamientos que para el efecto imparta el líder del macroproceso-proceso y la Oficina Asesora de 
Planeación. 7. Realizar verificación del estado de implementación de los requerimientos de las normas técnicas y 
legales que soportan el Sistema de Gestión Institucional, presentando los resultados al Alcalde Local y equipos de 
trabajo. 8. Apoyar al Despacho del Alcalde(sa) Local, así como a las Áreas Gestión Policiva y Gestión del Desarrollo 
en la coordinación y atención a las visitas de Auditoría interna y externa que se realicen a la Alcaldía Local, 
propendiendo por la adecuada atención y suministro de información a los requerimientos de los diferentes equipos 
auditores. 9. Asistir a las reuniones a las que sea citado o designado, para la atención de los asuntos relacionados con 
el objeto contractual. 10. Las demás que se le asignen y que surjan de la naturaleza del Contrato.</t>
  </si>
  <si>
    <t>FDRS-CD-131-2023</t>
  </si>
  <si>
    <t>CPS-177-2023</t>
  </si>
  <si>
    <t>JESSICA ANDREA JIMENEZ POLANIA</t>
  </si>
  <si>
    <t>https://community.secop.gov.co/Public/Tendering/OpportunityDetail/Index?noticeUID=CO1.NTC.3952692&amp;isFromPublicArea=True&amp;isModal=False</t>
  </si>
  <si>
    <t>jessica.jimenezpolania@gmail.com</t>
  </si>
  <si>
    <t>CR 13 A N 28 21</t>
  </si>
  <si>
    <t xml:space="preserve"> 1. Brindar apoyo al despacho en la elaboración y proyección de documentos y respuestas tales 
como, memorandos, oficios, derechos de petición, proposiciones, entre otros que Le sean designados. 2. Brindar 
apoyo al despacho, en la atención y suministro de información a la comunidad, entidades estatales y dependencias de 
la administración local, de acuerdo con las autorizaciones dadas por el alcalde local. 3. Llevar un archivo en donde se 
compile la información soporte con la que se da respuesta a las proposiciones y demás requerimientos y mantener 
actualizada la base de datos de los tramitados. 4. Representar a la Alcaldía Local de Sumapaz en las instancias que le 
sean designadas y, realizar las gestiones pertinentes para el desarrollo y ejecución de las mismas, asistir a las 
reuniones que sea convocado y a las capacitaciones que designe el Alcalde Local. 5. Brindar apoyo en el análisis de 
las respuestas y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sean inherentes al cumplimiento del objeto 
contractual y/o que le sean asignadas por el Alcalde Local.</t>
  </si>
  <si>
    <t>FDRS-CD-132-2023</t>
  </si>
  <si>
    <t>CPS-178-2023</t>
  </si>
  <si>
    <t>DIYER GERARDO PRIETO HURTADO</t>
  </si>
  <si>
    <t>https://community.secop.gov.co/Public/Tendering/OpportunityDetail/Index?noticeUID=CO1.NTC.3955213&amp;isFromPublicArea=True&amp;isModal=False</t>
  </si>
  <si>
    <t>PRESTAR LOS SERVICIOS TÉCNICOS ADMINISTRATIVOS AL ÁREA DE GESTIÓN DE DESARROLLO LOCAL, EN LA GESTIÓN CULTURAL, DE RECREACIÓN Y DEPORTE DE LA LOCALIDAD DE SUMAPAZ</t>
  </si>
  <si>
    <t>dgprieto911@gmail.com</t>
  </si>
  <si>
    <t>CRA 78 N 0 70</t>
  </si>
  <si>
    <t>YOLANDA LEON FLOREZ</t>
  </si>
  <si>
    <t>1. Asistir a las reuniones, comités y capacitaciones, entre otros, apoyar a la Administración en los espaciosdel
sector y hacer parte de los comités que le sean designados.
2. Brindar apoyo logístico y operativo al Área de Gestión de Desarrollo Local en los temas de Cultura,
recreación y deporte para la convocatoria y participación de comités, mesas de trabajo, consejos,
reuniones con la comunidad, así como la elaboración de actas.
3. Gestionar la creación y difusión de piezas comunicativas y, apoyar en las actividades y proyectos del área
de gestión de desarrollo local en los temas de cultura, recreación y deporte que así lo requiera.
4. Apoyar la recolección gestión y actualización de información relacionada con las bases de datos
culturales y equipamientos de la localidad y foliarlos, escanearlos y archivarlos en la carpeta de gestión que
corresponda según lineamientos que se indiquen.
5. Apoyar a los profesionales de Cultura recreación y deporte, en la solicitud de cotizaciones y demás
actividades requeridas para la formulación de los proyectos de inversión.
6. Elaborar y alimentar de manera periódica una matriz que contenga la información actualizada de los
contratos de los proyectos que se manejan en el área, tales como modificaciones, pagos, informes,
estado actual, entre otros.
7. Las demás que demande la administración local que corresponda a la naturaleza del contrato y que sean
necesarias para la consecución del fin del objeto contractual.</t>
  </si>
  <si>
    <t>Técnico profesional en
administración de procesos. TOTAL EXPERIENCIA: 2 años, 6 meses, 17
días.</t>
  </si>
  <si>
    <t>FDRS-CD-133-2023</t>
  </si>
  <si>
    <t>CPS-180-2023</t>
  </si>
  <si>
    <t>DIANA MARCELA ROMERO RUBIO</t>
  </si>
  <si>
    <t>https://community.secop.gov.co/Public/Tendering/OpportunityDetail/Index?noticeUID=CO1.NTC.3959378&amp;isFromPublicArea=True&amp;isModal=False</t>
  </si>
  <si>
    <t>PRESTAR LOS SERVICIOS PROFESIONALES PARA ATENDER EL PROYECTO DE ATENCIÓN DE VÍCTIMAS, LEGALIZACIÓN DE PREDIOS, JUSTICIA RESTAURATIVA, ENTRE OTROS, PARA LA ALCALDÍA LOCAL DE SUMAPAZ</t>
  </si>
  <si>
    <t>dmarro15@hotmail.com</t>
  </si>
  <si>
    <t>CL 23 C 69 D 24 APTO 903 IN 1 CIUDAD SALITRE</t>
  </si>
  <si>
    <t xml:space="preserve"> 1. Realizar la formulación de los proyectos del Plan de Desarrollo Local para la vigencia 
2023 que le sean designados, incluyendo la actualización de DTS, elaboración de estudio de mercado, 
análisis del sector, elaboración de anexos técnicos, estudios previos, respuesta a pliego de condiciones, 
verificación y evaluación a propuestas. 2. Realizar el apoyo a la supervisión de los contratos que le 
designen, dando cumplimiento a la Ley 1474 de 2011 y demás normatividad existente vigente aplicable. 3. 
Asistir y representar a la Administración Local en los espacios de participación en temas relacionado con 
la garantía de los derechos humanos en la localidad de Sumapaz. 4. Apoyar y gestionar las acciones 
necesarias en los procesos de formalización para la titulación de predios en la Localidad de Sumapaz. 5. 
Asistir a las reuniones, comités de contratación, capacitaciones, comités de seguimiento entre otros y hacer 
parte de los comités que se le deleguen y apoyar, en las reuniones de carácter externo o interno, 
diligencias, visitas y operativos que se requieran. 6. Dar respuesta de forma y de fondo cuando se requiera 
a las diferentes solicitudes, derechos de petición y requerimientos en los tiempos establecidos por la Ley 
realizados por los diferentes órganos de control y comunidad en general. 7. Las demás actividades que 
demande la administración local que corresponda a la naturaleza del contrato y que sean necesarias para la 
consecución del objeto contractual.</t>
  </si>
  <si>
    <t>FDRS-CD-134-2023</t>
  </si>
  <si>
    <t>CPS-182-2023</t>
  </si>
  <si>
    <t>https://community.secop.gov.co/Public/Tendering/OpportunityDetail/Index?noticeUID=CO1.NTC.3965001&amp;isFromPublicArea=True&amp;isModal=False</t>
  </si>
  <si>
    <t>PRESTAR LOS SERVICIOS PROFESIONALES PARA EL APOYO AL FORTALECIMIENTO DE LOS EMPRENDIMIENTOS PRODUCTIVOS AGROPECUARIOS DE LA LOCALIDAD DE SUMAPAZ-1637</t>
  </si>
  <si>
    <t>luismiguelcabrera.91@gmail.com</t>
  </si>
  <si>
    <t>CALLE 9 C BIS N 68 G 29</t>
  </si>
  <si>
    <t>ADICIÓN Y PRORROGA NÚMERO 1° AL CONTRATO DE PRESTACIÓN DE SERVICIOS
NO. CPS-182-2023 CELEBRADO ENTRE EL FONDO DE DESARROLLO RURAL DE
SUMAPAZ Y LUIS MIGUEL CABRERA ORTEGA – ADICIONAR el
Contrato De Prestación De Servicios No. CPS-182-2023 en la suma de DOCE MILLONES DE PESOS M/Cte ($ 12.000.000)
M/CTE, de conformidad con las consideraciones aquí señaladas, para un total del contrato de SETENTA Y OCHO
MILLONES DE PESOS M/CTE ($78.000.000). CLÁUSULA SEGUNDA. – PRORROGAR el plazo de ejecución del
Contrato De Prestación De Servicios No. CPS-182-2023, por el término de dos (2) meses calendario a partir del veintitrés (23)
de enero de 2024 y hasta el veintidós (22) de marzo de 2024</t>
  </si>
  <si>
    <t>1. Apoyar con la actualización de los documentos técnicos de soporte, las fichas EBI; la elaboración estudios de mercado, análisis del sector, y estudios previos de la etapa de procesos contractual requeridos en el marco del Desarrollo rural sostenible, entregando de manera mensual la información documental de los procesos o proyectos que haya apoyado. 2. Promover, fortalecer y/o acompañar de manera técnica y administrativa los procesos organizativos para el mejoramiento de la producción y la comercialización de los emprendiendo agropecuarios locales. 3. Apoyar de manera integral las actividades de planificación, estandarización de la producción, e implementación de las buenas prácticas agropecuarias, manufactureras y registros agropecuarios desarrollando acciones de capacitación, para las unidades agropecuarias locales seleccionadas a fin de mejorar la oferta productiva, su calidad y los volúmenes de la producción con un enfoque de desarrollo rural sostenible. 4. Promover el desarrollo de alianzas productivas, el desarrollo de mercados locales y la participación de los productos y productores locales en diferentes espacios de comercialización. 5. Asistir a los espacios de participación del sector que le sean asignados, a las reuniones, comités de contratación, capacitaciones, comités de seguimiento entre otros y hacer parte de los comités que le deleguen el Alcalde Local o quien haga de sus veces. 6. Las demás que demande la administración local que corresponda a la naturaleza del contrato y que sean necesarias para la consecución del fin del objeto contractual.</t>
  </si>
  <si>
    <t>Título de Administrador de Empresas Agropecuarias. TOTAL EXPERIENCIA LABORAL CERTIFICADA: DOS (2) AÑOS, UN (01) MES Y QUINCE (15) DÍAS.</t>
  </si>
  <si>
    <t>FDRS-CD-135-2023</t>
  </si>
  <si>
    <t>CPS-183-2023</t>
  </si>
  <si>
    <t>REYNALDO RUBIO GALVIS</t>
  </si>
  <si>
    <t>https://community.secop.gov.co/Public/Tendering/OpportunityDetail/Index?noticeUID=CO1.NTC.3968383&amp;isFromPublicArea=True&amp;isModal=False</t>
  </si>
  <si>
    <t>PRESTAR SUS SERVICIOS COMO TÉCNICO PARA APOYAR Y DAR SOPORTE AL ADMINISTRADOR Y USUARIO FINAL DE LA RED DE SISTEMAS Y TECNOLOGÍA E INFORMACIÓN DE LA ALCALDÍA LOCAL</t>
  </si>
  <si>
    <t>reynaldo138@hotmail.com</t>
  </si>
  <si>
    <t>CL 68 A BIS N 98 09</t>
  </si>
  <si>
    <t>ADICIÓN Y PRORROGA NÚMERO 1° AL CONTRATO DE PRESTACIÓN DE SERVICIOS
NO. CPS-183-2023 CELEBRADO ENTRE EL FONDO DE DESARROLLO RURAL DE
SUMAPAZ Y REYNALDO RUBIO GALVIS ADICIONAR el
Contrato De Prestación De Servicios No. CPS-183-2023 en la suma de OCHO MILLONES DE PESOS M/CTE ($8.000.000),
de conformidad con las consideraciones aquí señaladas, para un total del contrato de CINCUENTA Y DOS MILLONES
DE PESOS M/CTE ($52.000.000). CLÁUSULA SEGUNDA. – PRORROGAR el plazo de ejecución del Contrato De
Prestación De Servicios No. CPS-183-2023, por el término de dos (02) meses a partir del veinte (20) de enero de 2024 y hasta
el diecinueve (19) de marzo de 2024</t>
  </si>
  <si>
    <t>1. Apoyar al administrador de red en el levantamiento del inventario y la elaboración del 
diagnóstico técnico de los recursos tecnológicos y licenciamientos de la Alcaldía Local. 2. Apoyar al administrador 
de la red en el seguimiento y acompañamiento de los contratos de mantenimiento preventivo y correctivo 
relacionados con los recursos tecnológicos y licenciamientos de la Alcaldía Local. 3. Brindar soporte de sistemas y 
tecnología a la Junta Administradora Local. 4. Apoyar al administrador de red brindando soporte de primer nivel al 
usuario final. 5. Realizar informes mensuales de los servicios atendidos, indicando el tipo de servicio prestado, fecha 
y hora de inicio y fecha y hora de atención, nombre del funcionario o equipo atendido, dependencia a la cual 
pertenece, descripción de la falla reportada, solución y conclusión de este. 6. Establecer contacto permanente y 
asistir a reuniones de capacitación y actualización convocadas por la Dirección de Tecnologías e Información de la 
Secretaría Distrital de Gobierno relacionadas con la instalación, configuración y manejo de los aplicativos misionales 
y de apoyo de la Secretaria Distrital de Gobierno. 7. Apoyar al administrador de red en la capacitar a los usuarios 
finales de la localidad en manejo de los aplicativos misionales y de apoyo de la Secretaria Distrital de Gobierno. 8. 
Apoyar al administrador de red en la estructuración de los estudios previos, pre-pliegos y pliegos de los procesos 
precontractuales relacionados con los recursos tecnológicos locales, que le sean asignados por el (la) Alcalde (sa) 
Local y/o su supervisor. 9. Asistir a las reuniones a las que sea citado o designado, para la atención de los asuntos 
relacionados con el objeto contractual. 10. Presentar informe mensual de las actividades realizadas en cumplimiento 
de las obligaciones pactadas. 11. Entregar, mensualmente, el archivo de los documentos suscritos que haya generado 
en cumplimiento del objeto y obligaciones contractuales. 12. Las demás que se le asignen y que surjan de la 
naturaleza del Contrato.</t>
  </si>
  <si>
    <t>FDRS-CD-136-2023</t>
  </si>
  <si>
    <t>CPS-184-2023</t>
  </si>
  <si>
    <t>LAURA XIMENA RUBIANO CARRILLO</t>
  </si>
  <si>
    <t>https://community.secop.gov.co/Public/Tendering/OpportunityDetail/Index?noticeUID=CO1.NTC.3966820&amp;isFromPublicArea=True&amp;isModal=False</t>
  </si>
  <si>
    <t>ARACELY</t>
  </si>
  <si>
    <t>PRESTAR LOS SERVICIOS TÉCNICOS PARA APOYAR LA FORMULACIÓN Y EJECUCIÓN DEL PROYECTO MEJORES CONDICIONES DE SALUD EN LA RURALIDAD</t>
  </si>
  <si>
    <t>CRA 7 C N 65 51 SUR</t>
  </si>
  <si>
    <t>1. Brindar su apoyo técnico y administrativo en las actividades que se desarrollan en los proyectos relacionados
con el sector Salud.
2. Manejar y mantener actualizado el aplicativo de correspondencia y el correo institucional, realizando la
distribución y el seguimiento de entradas y salidas, de acuerdo con las instrucciones recibidas.
3. Apoyar la revisión técnica, administrativa y documental de los informes producto de los contratos suscritos
entre el FDLS y particulares, así como su seguimiento y programación pagos, relacionados con los proyectos de
salud.
4. Recopilar la información requerida y proyectar las respuestas a los derechos de petición y demás requerimientos
de la comunidad y de otras entidades que sean asignados al área. 5. Atender e informar al público sobre los
asuntos y trámites propios de las actividades relacionadas con los temas de salud que le sean designados.
5. Asistir a los espacios de participación del Sector Salud y demás comités que le sean asignados y, apoyar la
elaboración de actas y demás documentos que se requieran.
6. Las demás que demande la administración local que correspondan a la naturaleza del contrato y que sean
necesarias para la consecución del fin del objeto contractual._x000D_</t>
  </si>
  <si>
    <t>Certificado donde acredita encontrarse
cursando séptimo (VII) semestre del programa de
Enfermería. TOTAL EXPERIENCIA: 3 años, 2 meses, 8
días</t>
  </si>
  <si>
    <t>FDRS-CD-137-2023</t>
  </si>
  <si>
    <t>CPS-189-2023</t>
  </si>
  <si>
    <t>MAURICIO TORRES DIAZ</t>
  </si>
  <si>
    <t>https://community.secop.gov.co/Public/Tendering/OpportunityDetail/Index?noticeUID=CO1.NTC.3968764&amp;isFromPublicArea=True&amp;isModal=False</t>
  </si>
  <si>
    <t>PRESTAR SUS SERVICIOS ARTÍSTICOS Y DANCÍSTICOS PARA APOYAR LA GESTIÓN CULTURAL DE LA LOCALIDAD DE SUMAPAZ.</t>
  </si>
  <si>
    <t>maotodiaz73@gmail.com</t>
  </si>
  <si>
    <t>CL 54 C SUR N 95 A 11 APTO 601 TO 14</t>
  </si>
  <si>
    <t>ADICIÓN Y PRORROGA NÚMERO 1° AL CONTRATO DE PRESTACIÓN DE SERVICIOS NO. CPS-189-2023 CELEBRADO ENTRE EL FONDO DE DESARROLLO RURAL DE SUMAPAZ Y MAURICIO TORRES DIAZ ADICIONAR el Contrato De Prestación De Servicios No. CPS-189-2023 en la suma de
CUATRO MILLONES SEISCIENTOS MIL PESOS M/CTE ($4.600.000), de conformidad con las consideraciones aquí
señaladas, para un total del contrato de CINCUENTA Y CINCO MILLONES DOSCIENTOS MIL PESOS M/CTE
($55.200.000). CLÁUSULA SEGUNDA. – PRORROGAR el plazo de ejecución del Contrato De Prestación De Servicios
No. CPS-189-2023, por el término de TREINTA (30) DIAS a partir del VEINTITRES(23) DE ENERO DE 2024 y hasta
VEINTIDOS (22) DE FEBRERO de 2024</t>
  </si>
  <si>
    <t>1. Elaborar un diagnóstico sobre habilidades y formación en tejido en los niños, niñas, jóvenes y adultos de
la localidad de Sumapaz, así como realizar propuesta metodológica y la planeación quincenal de las
actividades a desarrollar sistematizando la información.
2. Apoyar el cumplimiento del Plan de Trabajo para la ejecución de la meta de Capacitar 600 personas en los
campos artísticos, interculturales, culturales y/o patrimoniales, articulando con los Colegios o Juntas de
Acción Comunal
3. Diseñar e implementar herramientas para la formación y capacitación (formatos de asistencia, guías,
módulos, entre otros) en temas de tejido, dirigido a los niños, niñas, jóvenes y adultos de la localidad de
Sumapaz.
4. Desarrollar las sesiones de clase con los niños, niñas, jóvenes y adultos de conformidad con las
habilidades y necesidades establecidas en el diagnóstico, cumpliendo con los horarios, lugares acordados
con la comunidad y demás requerimientos realizados por el FDRS, hacer entrega de las listas de asistencia
de los participantes.
5. Hacer el seguimiento y evaluación de los estudiantes inscritos en las escuelas informando el estado de
avance de los participantes, número total de inscritos, deserciones, cupos disponibles y cualquier situación
que se presente dentro del desarrollo de las actividades.
6. Asistir, a las reuniones, comités y capacitaciones, entre otros, representar a la Administración en los
espacios del sector y hacer parte de los comités que le sean designados.
7. Las demás que demande la administración local que corresponda a la naturaleza del contrato y que sean
necesarias para la consecución del fin del objeto contractual._x000D_</t>
  </si>
  <si>
    <t>LICENCIATURA
EN EDUCACION BASICA CON ENFASIS EN
ARTE Y FOLCOL. TOTAL EXPERIENCIA: 6 años, 3 meses_x000D_</t>
  </si>
  <si>
    <t>CPS-202-2023</t>
  </si>
  <si>
    <t xml:space="preserve">LUZ YADIRA CANTOR CASTILLO </t>
  </si>
  <si>
    <t>yadirita777@gmail.com</t>
  </si>
  <si>
    <t>CRA 3 ESTE N 18 A 15</t>
  </si>
  <si>
    <t>SE REALIZO EL AJUSTE EN LA DESIGNACION DE SUPERVISION EL 13/4/2023  ADICIÓN Y PRORROGA NÚMERO 1° AL CONTRATO DE PRESTACIÓN DE SERVICIOS
NO. CPS-202-2023 CELEBRADO ENTRE EL FONDO DE DESARROLLO RURAL DE
SUMAPAZ Y LUZ YADIRA CANTOR CASTILLO ADICIONAR el
Contrato De Prestación De Servicios No. CPS-202-2023 en la suma de CUATRO MILLONES SEISCIENTOS MIL PESOS
M/CTE ($4.600.000), de conformidad con las consideraciones aquí señaladas, para un total del contrato de CINCUENTA
Y CINCO MILLONES DOSCIENTOS MIL PESOS M/CTE ($55.200.000). CLÁUSULA SEGUNDA. – PRORROGAR
el plazo de ejecución del Contrato De Prestación De Servicios No. CPS-202-2023, por el término de TREINTA (30) DIAS a
partir del VEINTISIETE (27) DE ENERO DE 2024 y hasta VEINTISEIS (26) DE FEBRERO de 2024</t>
  </si>
  <si>
    <t>1. Elaborar un diagnóstico sobre habilidades y formación en tejido en los niños, niñas, jóvenes y adultos de la
localidad de Sumapaz, así como realizar propuesta metodológica y la planeación quincenal de las actividades
a desarrollar sistematizando la información.
2. Apoyar el cumplimiento del Plan de Trabajo para la ejecución de la meta de Capacitar 600 personas en los
campos artísticos, interculturales, culturales y/o patrimoniales, articulando con los Colegios o Juntas de
Acción Comunal
3. Diseñar e implementar herramientas para la formación y capacitación (formatos de asistencia, guías,
módulos, entre otros) en temas de tejido, dirigido a los niños, niñas, jóvenes y adultos de la localidad de
Sumapaz.
4. Desarrollar las sesiones de clase con los niños, niñas, jóvenes y adultos de conformidad con las habilidades
y necesidades establecidas en el diagnóstico, cumpliendo con los horarios, lugares acordados con la
comunidad y demás requerimientos realizados por el FDRS, hacer entrega de las listas de asistencia de los
participantes.
5. Hacer el seguimiento y evaluación de los estudiantes inscritos en las escuelas informando el estado de avance
de los participantes, número total de inscritos, deserciones, cupos disponibles y cualquier situación que se
presente dentro del desarrollo de las actividades.
6. Asistir, a las reuniones, comités y capacitaciones, entre otros, representar a la Administración en los espacios
del sector y hacer parte de los comités que le sean designados.
7. Las demás que demande la administración local que corresponda a la naturaleza del contrato y que sean
necesarias para la consecución del fin del objeto contractual.</t>
  </si>
  <si>
    <t>LICENCIATURA EN
 EDUCACION BASICA CON ENFASIS EN
EDUCACION ARTISTICA. TOTAL EXPERIENCIA: 8 años, 3 meses, 18
días.</t>
  </si>
  <si>
    <t>FDRS-CD-138-2023</t>
  </si>
  <si>
    <t>CPS-190-2023</t>
  </si>
  <si>
    <t>CRISTIAN ANDRES VASQUEZ CHINGATE</t>
  </si>
  <si>
    <t>https://community.secop.gov.co/Public/Tendering/OpportunityDetail/Index?noticeUID=CO1.NTC.3983033&amp;isFromPublicArea=True&amp;isModal=False</t>
  </si>
  <si>
    <t>PRESTAR LOS SERVICIOS TÉCNICOS PARA LA OPERACIÓN, SEGUIMIENTO Y CUMPLIMIENTO DE LOS PROCESOS Y PROCEDIMIENTOS DEL SERVICIO APOYOS PARA LA SEGURIDAD ECONÓMICA TIPO C REQUERIDOS PARA EL OPORTUNO Y ADECUADO REGISTRO CRUCE Y REPORTE DE LOS DATOS EN EL SISTEMA MISIONAL SIRBE QUE CONTRIBUYAN A LA GARANTÍA DE LOS DERECHOS DE LA POBLACIÓN MAYOR EN EL MARCO DE LA POLÍTICA PÚBLICA SOCIAL PARA EL ENVEJECIMIENTO Y LA VEJEZ1 EN EL DISTRITO CAPITAL A CARGO DE LA ALCALDÍA LOCAL</t>
  </si>
  <si>
    <t>vasquez199408@gmail.com</t>
  </si>
  <si>
    <t>VEREDA ITSMO LOCALIDAD 20 SUMAPAZ</t>
  </si>
  <si>
    <t>MILENY HILARION RIOS</t>
  </si>
  <si>
    <t>ADICIÓN Y PRÓRROGA NÚMERO 1 AL CONTRATO DE PRESTACIÓN DE SERVICIOS No. CPS-190-2023 CELEBRADO ENTRE EL FONDO DE DESARROLLO RURAL DE SUMAPAZ Y CRISTIAN ANDRES VASQUEZ CHINGATE. ADICIONAR AL CONTRATO DE PRESTACIÓN DE SERVICIOS No. CPS-190-2023 en la suma de CUATRO MILLONES DE PESOS M/CTE ($4.000.000), de conformidad con las consideraciones aquí señaladas, para un valor total del contrato de CUARENTA Y OCHO MILLONES DE PESOS M/CTE ($48.00.000).PRORROGAR el plazo de ejecución del CONTRATO DE PRESTACIÓN DE SERVICIOS No. CPS-190-2023, por el término de UN (01) mes, hasta el
VEINTIDÓS (22) de febrero de 2024</t>
  </si>
  <si>
    <t xml:space="preserve"> 1. Registrar en el SIRBE, con calidad y oportunidad la actualización de la 
información de las personas mayores solicitantes del servicio y en estado En Atención de acuerdo con los 
instructivos y tiempos establecidos por la SDIS y la Subdirección para la Vejez. 2. Registrar las novedades 
e intervenciones asociadas con la prestación del Servicio Apoyos para la Seguridad Económica, conforme 
con los instructivos que para tal efecto expida la Entidad, dentro de las fechas establecidas y conforme a 
los lineamientos técnicos dados por la Subdirección para la Vejez., así como registrar los cambios de 
estado (Ingresos y Egresos) de acuerdo con los actos administrativos, en los tiempos establecidos y a los 
lineamientos dados para tal fin. 3. Registrar las fichas de seguimiento y visitas de validación de condiciones 
en el Sistema Misional - SIRBE, las novedades que se presenten (bloqueos, fichas de seguimiento, visitas 
de validación de condiciones, perdidas de tarjetas y desbloqueos). 4. Apoyar el proceso de revisión de los 
instrumentos (fichas, formatos, etc.) establecido por el proyecto y que han sido aplicados a las personas 
mayores, para que estén debidamente diligenciados y respaldados por los soportes físicos exigidos por la 
entidad. 5. Fortalecer a los profesionales del proyecto en las acciones de seguimiento territorial y 
actualización de la información, en las etapas de ingreso, activación y egreso de las personas mayores 
vinculadas y/o atendidas en el servicio de apoyo económico. 6. Apoyar las actividades y acciones para la 
identificación, clasificación y organización de la Gestión Documental del servicio social. 7. 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8. 
Revisar, verificar y garantizar la calidad, confidencialidad y discrecionalidad en el manejo de la información 
en relación con el desarrollo del objeto contractual y de conformidad con las instrucciones del supervisor 
del contrato. 9. Participar en las reuniones y diferentes actividades que programe la Secretaría Distrital de 
Integración Social y la Subdirección para la Vejez, y participar con el equipo local del proyecto en los 
procesos de planeación, programación y ejecución de las actividades propias del proyecto de 
inversión. 10. Presentar dentro de los tiempos estipulados, los informes y productos requeridos por el-la 
Supervisor-a del contrato y el-La Subdirector-a para la Vejez, utilizando para ello los formatos 
institucionales oficiales. 11. Presentar al supervisor un informe mensual de actividades realizadas en el 
periodo, junto con los correspondientes soportes en medio magnético (CD) cuando aplique. Una vez 
finalice el plazo de ejecución del contrato deberá realizar entrega en CD de toda la información, archivos, 
entre otros documentos que se hubieran generado durante la ejecución del contrato. 12. Las demás 
inherentes a sus obligaciones contractuales y que se requieran para el cabal cumplimiento del contrato.</t>
  </si>
  <si>
    <t>FDRS-CD-139-2023</t>
  </si>
  <si>
    <t>CPS-191-2023</t>
  </si>
  <si>
    <t>https://community.secop.gov.co/Public/Tendering/OpportunityDetail/Index?noticeUID=CO1.NTC.3976515&amp;isFromPublicArea=True&amp;isModal=False</t>
  </si>
  <si>
    <t>PRESTAR LOS SERVICIOS PROFESIONALES PARA EL DESARROLLO DE ACCIONES DE PLANEACIÓN, SEGUIMIENTO, EJECUCIÓN Y ACOMPAÑAMIENTO DE LOS PROCESOS Y ACTIVIDADES AMBIENTALES QUE SE REQUIERAN POR PARTE DEL FONDO DE DESARROLLO RURAL DE SUMAPAZ - 1648</t>
  </si>
  <si>
    <t>camiloaraque10@hotmail.com</t>
  </si>
  <si>
    <t>CRA 20 A N 9 A 57</t>
  </si>
  <si>
    <t>ADICIÓN Y PRORROGA NÚMERO 1° AL CONTRATO DE PRESTACIÓN DE SERVICIOS
NO. CPS-191-2023 CELEBRADO ENTRE EL FONDO DE DESARROLLO RURAL DE
SUMAPAZ Y JUAN CAMILO ARAQUE BALLARES – ADICIONAR el Contrato De Prestación De Servicios No. CPS-191-
2023 en la suma de DIECIOCHO MILLONES DE PESOS M/Cte ($ 18.000.000)M/CTE, de conformidad con las
consideraciones aquíseñaladas, para un total del contrato de OCHENTA Y CUATRO MILLONES DE PESOS M/CTE
($84.000.000). CLÁUSULA SEGUNDA. – PRORROGAR el plazo de ejecución del Contrato De Prestación De Servicios
No. CPS-191-2023, por el término de tres (3) meses calendario a partir del veinticuatro (24) de enero de 2024 y hasta el veintitrés
(23) de abril de 2024.</t>
  </si>
  <si>
    <t>1. Apoyar las etapas de formulación y elaboración de estudios previos de los proyectos de inversión en el tema de Saneamiento Básico e Infraestructura que le sea designado: Actualizar los Documentos Técnicos de Soporte y las Fichas EBI, definir Especificaciones técnicas, realizar estudios de mercado, elaborar análisis del sector, definir criterios de verificación y calificación y condiciones del contrato, entre otros. 2. Asistir a las mesas de concertación e instancias de participación y/o reuniones designadas por el supervisor y/o el apoyo a la supervisión para la atención de temas relacionados con el saneamiento básico e infraestructura en entidades locales, distritales, nacionales, organizaciones ambientales y/o sociales. 3. Participar en el Consejo Local de Gestión del Riesgo y Cambio Climático y apoyar en la atención de las emergencias ambientales locales que se presenten y con las acciones ambientales desarrolladas en la localidad acorde con las temáticas concertadas dentro de la instancia. 4. Acompañar técnicamente en la gestión ambiental local interna y externa, en temas de infraestructura, efectuando el seguimiento y articulación interinstitucional requerida para su fortalecimiento. 5. Realizar el seguimiento a la ejecución de los contratos de Saneamiento Básico e Infraestructura que le sean designados de conformidad con el Manual de Supervisión e Interventoría de la Secretaría Distrital de Gobierno. 6. Ejecutar acompañamiento técnico oportuno a los requerimientos, solicitudes y reportes de información externa referente a Saneamiento Básico solicitados por entidades distritales, nacionales, entes de control y comunidad en general. 7. Acompañar los operativos, las acciones y estrategias de control ambiental requeridos por el Área de Gestión Policiva, en cumplimiento al Código Nacional de Policía y Convivencia 8. Las demás que demande la administración local que corresponda a la naturaleza del contrato y que sean necesarias para la consecución del fin del objeto contractual.</t>
  </si>
  <si>
    <t>Ingeniero Ambiental y Sanitario. TOTAL EXPERIENCIA LABORAL CERTIFICADA: DOS (2) AÑOS, CINCO (5) MESES Y VEINTIUN (21) DÍAS.</t>
  </si>
  <si>
    <t>Bogotá protectora de sus recursos naturales</t>
  </si>
  <si>
    <t>FDRS-CD-140-2023</t>
  </si>
  <si>
    <t>CPS-192-2023</t>
  </si>
  <si>
    <t>VICTOR MANUEL RAMIREZ TORRES</t>
  </si>
  <si>
    <t>https://community.secop.gov.co/Public/Tendering/OpportunityDetail/Index?noticeUID=CO1.NTC.3977206&amp;isFromPublicArea=True&amp;isModal=False</t>
  </si>
  <si>
    <t>PRESTAR LOS SERVICIOS TÉCNICOS COMO INSPECTOR DE LA MAQUINARIA PESADA DE PROPIEDAD O TENENCIA DEL FDRS, PARA APOYAR PARA LAS ACTIVIDADES DE MANTENIMIENTO VIAL</t>
  </si>
  <si>
    <t>manolo.r09@hotmail.com</t>
  </si>
  <si>
    <t>VEREDA LAGUNITAS</t>
  </si>
  <si>
    <t>DIANA LORENA HILARIÓN PLAZAS</t>
  </si>
  <si>
    <t>1. Apoyar la inspección técnica y la verificación del cumplimiento de las actividades realizadas 
por los operarios de maquinaria, conductores y ayudantes asignados para el mantenimiento y mejoramiento de la malla 
vial y la atención de emergencias viales. 2. Apoyar la verificación técnica de la aplicación y el cumplimiento del 
procedimiento de control y seguimiento al combustible que el FDRS disponga para la operación del parque automotor 
pesado. Para lo cual se deberá entregar de manera mensual junto con su informe de actividades los soportes que 
correspondan según el procedimiento implementado. 3. Apoyar la verificación técnica para la aplicación y el 
cumplimiento del procedimiento de control y seguimiento a los materiales e insumos que se destinen por el FDRS 
para el mantenimiento y mejoramiento vial, así como para la atención de emergencias viales. Para lo cual se deberá 
entregar de manera mensual junto con su informe de actividades los soportes que correspondan según el 
procedimiento implementado. 4. Asistir a la reunión mensual del comité de movilidad y presentar el respectivo informe 
de las actividades realizadas en su zona en el mes inmediatamente anterior, dicho informe deberá contener el reporte 
del mantenimiento vial, atención de emergencias y demás actividades realizadas durante el periodo, indicando el total 
de kilómetros y los puntos o sectores intervenidos, anexando fotografías y georeferenciación. 5. Apoyar la verificación 
de la aplicación y el cumplimiento del procedimiento de control y seguimiento a los repuestos, llantas y demás insumos 
que se utilicen para el normal funcionamiento del parque automotor, para lo cual se deberá entregar de manera mensual 
junto con su informe de actividades los soportes que correspondan según el procedimiento implementado. 6. En el 
caso de ocurrencia de accidente o siniestro, dar estricta aplicación al procedimiento de reporte de los mismos, a fin de 
garantizar que se realicen los pasos administrativos correspondientes en los reportes respectivos. 7. Apoyar en la 
verificación de que todo el personal dispuesto para la operación del parque automotor haga uso de las prendas y 
elementos de protección necesarios para la realización de sus actividades. 8. Ejecutar las demás actividades que le sean 
asignadas por el contratante relacionados con el mantenimiento de vías y atención de emergencias viales</t>
  </si>
  <si>
    <t>FDRS-CD-141-2023</t>
  </si>
  <si>
    <t>CPS-193-2023</t>
  </si>
  <si>
    <t>FREDY HUMBERTO PEÑA FORERO</t>
  </si>
  <si>
    <t>https://community.secop.gov.co/Public/Tendering/OpportunityDetail/Index?noticeUID=CO1.NTC.3979835&amp;isFromPublicArea=True&amp;isModal=False</t>
  </si>
  <si>
    <t>PRESTAR EL APOYO SECRETARIAL A LA JUNTA ADMINISTRADORA LOCAL</t>
  </si>
  <si>
    <t>freddy860217@hotmail.com</t>
  </si>
  <si>
    <t>CL 93 B SUR N 8 49</t>
  </si>
  <si>
    <t>ADICIÓN Y PRORROGA NÚMERO 1° AL CONTRATO DE PRESTACIÓN DE SERVICIOS
No. CPS-193-2023 CELEBRADO ENTRE EL FONDO DE DESARROLLO RURAL DE
SUMAPAZ Y FREDY HUMBERTO PEÑA FORERO ADICIONAR el Contrato De Prestación De Servicios No. CPS-193-2023 en la suma de CINCO MILLONES CUATROCIENTOS MIL PESOS M/CTE ($5.400.000) M/CTE, de conformidad con las consideraciones aquí señaladas, para un total del contrato de TREINTA Y CINCO MILLONES CIEN MIL PESOS M/CTE ($35.100.000) M/CTE. CLÁUSULA SEGUNDA. - PRORROGAR el plazo de ejecución del Contrato De Prestación De Servicios No. CPS-193-2023, por el término de DOS (02) meses calendario a partir del veinte (20) de enero de 2024 y hasta el diecinueve (19) de marzo de 2024</t>
  </si>
  <si>
    <t>FDRS-CD-142-2023</t>
  </si>
  <si>
    <t>CPS-194-2023</t>
  </si>
  <si>
    <t>YUDI YINETH REY RIOS</t>
  </si>
  <si>
    <t>https://community.secop.gov.co/Public/Tendering/OpportunityDetail/Index?noticeUID=CO1.NTC.3977906&amp;isFromPublicArea=True&amp;isModal=False</t>
  </si>
  <si>
    <t>PRESTAR LOS SERVICIOS COMO AUXILIAR ADMINISTRATIVA EN LA CORREGIDURÍA DE BETANIA - 1696</t>
  </si>
  <si>
    <t>reyriosyineth@gmail.com</t>
  </si>
  <si>
    <t>CRA 1 F N 65 01 SUR</t>
  </si>
  <si>
    <t>1. Apoyar al Corregidor (a) en la realización de las diferentes diligencias de orden institucional que se adelantan en cumplimiento de las funciones asignadas a la Corregiduría de Betania. 2. Apoyar al Corregidor(a) en la elaboración de los diferentes documentos que se generan y reciban, así como en el manejo de los sistemas o aplicativos establecidos para el control de las actividades de la Corregiduría de Betania. 3. Apoyar al corregidor (a) de Betania en la atención a la ciudadanía que requiera información. 4. Adelantar el desarrollo de actividades en la Corregiduría de Betania y apoyar las acciones para el adecuado funcionamiento y operación de las corregidurías y/o sedes de la Alcaldía local de Sumapaz. 5. Llevar el archivo de la documentación que llegue a la dependencia, acorde con la normatividad vigente y la política de Gestión de Calidad establecida por el nivel central. 6. Mantener actualizado el aplicativo de control y gestión de expedientes diseñado para el registro del código de seguridad y convivencia ciudadana, querellas por comportamientos contrarios a la convivencia radicadas en la Corregiduría. 7. Acompañar las actividades de prevención (Sensibilización, socialización, charlas pedagógicas, orientación personalizada, entre otros), de conformidad con el Código Nacional de Policía y Convivencia. 8. Las demás que demande la administración local que corresponda a la naturaleza del contrato y que sean necesarias para la consecución del fin del objeto contractual.</t>
  </si>
  <si>
    <t>Bachiller Técnico Ambiental. TOTAL EXPERIENCIA LABORAL CERTIFICADA: TRES (3) AÑOS, TRES (03) MES Y CUATRO (04) DÍAS.</t>
  </si>
  <si>
    <t>FDRS-CD-143-2023</t>
  </si>
  <si>
    <t>CPS-195-2023</t>
  </si>
  <si>
    <t>IVETTE CATALINA MARTINEZ MARTINEZ      /        CEDIDO A  GUILLERMO
ANTONIO ARROYO ARGUMEDO</t>
  </si>
  <si>
    <t>https://community.secop.gov.co/Public/Tendering/OpportunityDetail/Index?noticeUID=CO1.NTC.3977723&amp;isFromPublicArea=True&amp;isModal=False</t>
  </si>
  <si>
    <t>PRESTAR LOS SERVICIOS PROFESIONALES PARA APOYAR EL SEGUIMIENTO Y LA EJECUCIÓN DE LOS CONVENIOS QUE SE HAN SUSCRITO CON RECURSOS DE LOS PROYECTOS DE INVERSIÓN DEL FONDO DE DESARROLLO RURAL DE SUMAPAZ</t>
  </si>
  <si>
    <t>53073388   /     78730176</t>
  </si>
  <si>
    <t>catamarmar@gmail.com</t>
  </si>
  <si>
    <t>CRA 44 B N 22 65 APTO 203 TO 65</t>
  </si>
  <si>
    <t xml:space="preserve">SE REALIZO LA CESION DEL CONTRATO CESIÓN Y CLAUSULADO DEL CONTRATO DE PRESTACIÓN DE SERVICIOS
NÚMERO CPS-195- 2023 CELEBRADO ENTRE EL FONDO DE DESARROLLO
RURAL DE SUMAPAZ, IVETTE CATALINA MARTINEZ MARTINEZ Y GUILLERMO
ANTONIO ARROYO ARGUMEDO CON FECHA 27 DE ABRIL AL 14 DE JUNIO </t>
  </si>
  <si>
    <t>1. Apoyar las actividades a realizar por los ejecutores de los convenios, verificando que se dé cumplimiento a los requisitos y requerimientos señalados en los términos de referencia y de conformidad con las obligaciones de los mismos. 2. Realizar el seguimiento correspondiente en las etapas de planeación y ejecución para que los convenios suscritos entre la Alcaldía Local de Sumapaz y Aldesarrollo y Redsuma se ejecuten en los términos, condiciones y plazos establecidos. 3. Verificar que las hojas de vida del equipo humano ofrecido sea el idóneo y cumpla con los perfiles requeridos para el desarrollo de los procesos de formación, capacitación y logística que se deban ejecutar. 4. Verificar que las modificaciones que presenten los convenientes estén acorde con las condiciones pactadas y el marco legal correspondiente y solicitar al Supervisor del Contrato su aprobación. 5. Formular a los convenientes las observaciones necesarias y hacer las recomendaciones pertinentes para el adecuado desarrollo del convenio. 6. Verificar que los elementos que sean adquiridos por los convenientes cumplan con las especificaciones técnicas requeridas y con los valores establecidos en los estudios previos. Así mismo, velar porque se realicen oportunamente los ingresos al almacén de los elementos que así lo señalen los convenios. 7. Programar la realización de los Comités Técnicos correspondientes y asistir a todas las reuniones, eventos y actividades que se realicen con ocasión de la ejecución de los convenios. 8. Programar los pagos de conformidad con la forma de pago establecida y realizar el seguimiento jurídico y financiero, para que los informes parciales y finales estén acordes con los valores pactados dentro de los convenios. 9. Las demás que demande la administración local que corresponda a la naturaleza del contrato y que sean necesarias para la consecución del fin del objeto contractual.</t>
  </si>
  <si>
    <t>Profesional en Relaciones Económicas Internacionales. TOTAL EXPERIENCIA LABORAL CERTIFICADA: TRES (3) AÑOS, CINCO (05) MESES Y VEINTICUATRO (24) DÍAS.</t>
  </si>
  <si>
    <t>FDRS-CD-144-2023</t>
  </si>
  <si>
    <t>CPS-196-2023</t>
  </si>
  <si>
    <t>PAOLA MILENA BOLAÑOS LOPEZ</t>
  </si>
  <si>
    <t>https://community.secop.gov.co/Public/Tendering/OpportunityDetail/Index?noticeUID=CO1.NTC.3983089&amp;isFromPublicArea=True&amp;isModal=False</t>
  </si>
  <si>
    <t>PRESTAR LOS SERVICIOS PROFESIONALES VETERINARIOS PARA EL FORTALECIMIENTO DEL SERVICIO DE ASISTENCIA TÉCNICA AGROPECUARIA EN LA LOCALIDAD DE SUMAPAZ</t>
  </si>
  <si>
    <t>paomivet17@gmail.com</t>
  </si>
  <si>
    <t>CRA 3 N 6 48</t>
  </si>
  <si>
    <t>e TERMINAR EN FORMA BILATERAL el CONTRATO DE PRESTACIÓN DE SERVICIOS No. CPS-196-2023, previas las siguientes consideraciones: PRIMERA: Que el día DIEZ (10) de febrero de 2023 se suscribió CONTRATO DE PRESTACIÓN DE SERVICIOS No. CPS-196-2023, cuyo objeto es “PRESTAR LOS SERVICIOS PROFESIONALES VETERINARIOS PARA EL FORTALECIMIENTO DEL SERVICIO DE ASISTENCIA TÉCNICA AGROPECUARIA EN LA LOCALIDAD DE SUMAPAZ.” SEGUNDA: Que el valor del contrato asciende a la suma de VEINTICUATRO MILLONES DE PESOS M/CTE ($24.000.000). TERCERA: Que el plazo inicial de ejecución del contrato se pactó en CUATRO (04) MESES, contados a partir de la suscripción del acta de inicio del contrato, previo cumplimiento de los requisitos deperfeccionamiento y ejecución, lo cual se surtió el día veintitrés (23) de febrero de 2023, con fecha de terminación el veintidós(22) de junio2023. CUARTA: Que ELCONTRATISTA, mediante oficio del diecisiete (17) de mayo del 2023, solicitó a EL FONDO la terminación anticipada del CONTRATO DE PRESTACIÓN DE SERVICIOS No. CPS-196-2023, argumentando: “motivos personales”. Lo anterior para realizar dicha terminación a partir del día dieciocho (18) de mayo de 2023. Solicitud que fue avalada por el Alcalde Local de Sumapaz.</t>
  </si>
  <si>
    <t>1 Brindar asistencia técnica veterinaria a productores de la localidad de 
Sumapaz para el mejoramiento de la sanidad animal, la producción, la transformación y la comercialización, a través del desarrollo de las actividades médico-veterinarias requeridas. 2. 
Atender, hacer seguimiento y reporte de las urgencias médico-veterinarias que se requieran por 
parte del FDRS y/o la comunidad; tratando a los animales lesionados o enfermos, prescribiendo 
y administrando medicación, curando heridas, y/o realizando operaciones quirúrgicas de baja 
complejidad. 3. Consolidar la información de los animales atendidos estableciendo la naturaleza 
de las enfermedades, los desórdenes o las lesiones. Realizar la exploración clínica de los animales 
y elaborar su historial clínico. 4. Asistir a los espacios de participación, reuniones, comités de 
contratación, capacitaciones, comités de seguimiento que sea convocado, designados, y/o 
delegado. 5. Realizar inseminación artificial en caso tal que no se encuentre el técnico para no 
perder la oportunidad de los celos presentados de manera natural y/o implementar 
sincronización de celos en las hembras bovinas que requieran el tratamiento. 6. Prestar apoyo 
profesional para desarrollar el componente pecuario en la línea de ordenamiento de finca y 
realizar jornadas de capacitación médico veterinarias a los productores rurales. 7. Mantener 
actualizada la base de datos de asistencia técnica, generando análisis de cuáles son las principales 
urgencias, atenciones prioritarias de la asistencia técnica Agropecuaria de la localidad. 8. Realizar 
la toma de muestra serológicas a los animales y con los resultados realizar respectivo análisis 
generando plan de prevención y control. 9. Las demás actividades que demande la administración 
local que corresponda a la naturaleza del contrato y que sean necesarias para la consecución del 
fin del objeto contractual.</t>
  </si>
  <si>
    <t>FDRS-CD-145-2023</t>
  </si>
  <si>
    <t>CPS-198-2023</t>
  </si>
  <si>
    <t>SAMANTHA GOMEZ GARZON</t>
  </si>
  <si>
    <t>https://community.secop.gov.co/Public/Tendering/OpportunityDetail/Index?noticeUID=CO1.NTC.3983492&amp;isFromPublicArea=True&amp;isModal=False</t>
  </si>
  <si>
    <t>PRESTAR LOS SERVICIOS PROFESIONALES PARA APOYAR LA GESTIÓN PARA EL FORTALECIMIENTO DEL SERVICIO DE ASISTENCIA TÉCNICA AGROPECUARIA DE LA LOCALIDAD DE SUMAPAZ</t>
  </si>
  <si>
    <t>samgomezg@gmail.com</t>
  </si>
  <si>
    <t>CRA 8 F N 165 45</t>
  </si>
  <si>
    <t xml:space="preserve"> 1. Brindar apoyo para el desarrollo del componente ambiental en la línea 
de ordenamiento de finca del proyecto asistencia técnica agropecuaria. 2. Capacitar y orientar 
técnicamente a los campesinos de la localidad de Sumapaz en la implementación de prácticas 
de producción sostenible a fin de fomentar fincas buenas prácticas de producción limpia. 3. 
Acompañar y asistir en temas ambientales a los profesionales del equipo de prestación de 
asistencia técnica agropecuaria local, en actividades de reconversión de sistemas, productivos 
y conservación y manejo de los recursos naturales en donde se soporta la actividad 
productiva. 4. Apoyar la gestión integral de los residuos peligrosos y no peligrosos, producto 
de la actividad de asistencia técnica directa rural agropecuaria, realizada al interior de la 
localidad al campesinado Sumapaceño. 5. Apoyar la socialización de la normatividad 
ambiental vigente respecto al manejo de plaguicidas al interior de la localidad y orientar en 
la gestión integral de los residuos peligrosos producto de las actividades agropecuarias. 6. 
Apoyar la gestión ambiental del sector agropecuario de la localidad de Sumapaz, según lo 
dispuesto por el Ministerio de Agricultura y Desarrollo Rural y realizar y/o actualizar con 
apoyo del equipo de profesionales de asistencia técnica agropecuaria, el diagnóstico 
agropecuario y ambiental de la localidad de Sumapaz. 7. Organizar, consolidar, analizar y 
reportar la información producto de la prestación de servicios de asistencia técnica, 
incluyendo: selección usuarios, beneficiarios, intervenciones de asistencia Técnica Directa 
Rural Agropecuaria – ASDRA-, en formato previamente establecido por el FDLS y cargado 
en la plataforma DRIVE de GOOGLE para así llevar el registro de los beneficiarios atendidos 
por el equipo el equipo profesional para la prestación de la asistencia técnica agropecuaria 
durante la ejecución del proyecto. 8. Las demás que demande la administración local que 
corresponda a la naturaleza del contrato y que sean necesarias para la consecución del fin del 
objeto contractual.</t>
  </si>
  <si>
    <t>FDRS-CD-146-2023</t>
  </si>
  <si>
    <t>CPS-199-2023</t>
  </si>
  <si>
    <t>https://community.secop.gov.co/Public/Tendering/OpportunityDetail/Index?noticeUID=CO1.NTC.3989990&amp;isFromPublicArea=True&amp;isModal=False</t>
  </si>
  <si>
    <t>PRESTAR LOS SERVICIOS PROFESIONALES PARA APOYAR LOS ASUNTOS JURÍDICOS EN LOS PROCESOS CONTRACTUALES Y POST-CONTRACTUALES Y LA GESTIÓN AMBIENTAL INTERNA Y EXTERNA DE LA ALCALDÍA LOCAL DE SUMAPAZ</t>
  </si>
  <si>
    <t>karen.vi9324@gmail.com</t>
  </si>
  <si>
    <t>ADICIÓN Y PRORROGA NÚMERO 1° AL CONTRATO DE PRESTACIÓN DE SERVICIOS
NO. CPS-199-2023 CELEBRADO ENTRE EL FONDO DE DESARROLLO RURAL DE
SUMAPAZ Y KAREN VIVIANA GONZÁLEZ ARIZA ADICIONAR el Contrato De Prestación De Servicios
No. CPS-199-2023 en la suma de VEINTICUATRO MILLONES DE PESOS M/Cte ($24.000.000) M/CTE del rubro
O23011602300000001652 “Por una Sumapaz sin riesgos que le aporta y se adopta al cambio climático”, de conformidad
con las consideraciones aquí señaladas, para un total del contrato de NOVENTA MILLONES DE PESOS ($90.000.000).
M/CTE. CLÁUSULA SEGUNDA. - PRORROGAR el plazo de ejecución del Contrato De Prestación De Servicios
No. CPS-199-2023, por el término de cuatro (04) meses calendario a partir del catorce (14) de enero de 2023 y hasta el
trece (13) de mayo de 2024.</t>
  </si>
  <si>
    <t>1. Apoyar en los procesos precontractuales, contractuales y post contractuales que le sean 
asignados con conocimiento y aplicación de los principios que regulan la contratación estatal y la función 
administrativa contemplados en la Constitución Política y en la Ley. 2. Apoyar al Área de Gestión de Desarrollo Local, 
en las diferentes etapas de los procesos administrativos y operativos propios de la ejecución de los procesos 
adelantados por el área ambiental del Fondo de Desarrollo Rural de Sumapaz, para dar cumplimiento al plan de 
Desarrollo Local. 3. Proyectar los actos administrativos de trámite o de fondo, que requiera el área agroambiental de 
la Alcaldía Local de Sumapaz y/o el Despacho del Alcalde Local 4. Asistir a las reuniones concertadas, citadas y/o 
designadas para la atención de temas relacionados con la gestión ambiental externa, y la atención integral del riesgo y 
cambio climático en el marco del desarrollo rural sostenible con entidades locales, distritales, nacionales, 
organizaciones ambientales y/o sociales. 5. Realizar acompañamiento jurídico oportuno a los requerimientos, 
solicitudes y, reportes de información de gestión ambiental y desarrollo rural solicitados por entidades distritales, 
nacionales, entes de control y comunidad en general allegados de manera directa o por el aplicativo de Gestión 
Documental de la entidad. 6. Emitir conceptos jurídicos, que tengan que ver con temas del área agroambiental del 
Fondo de Desarrollo Rural de Sumapaz. 7. Apoyar el proceso de liquidaciones de los contratos, que por competencia 
el ordenador del gasto le asigne, garantizando la correcta aplicación de normas y procedimientos técnicos, 
administrativos y legales vigentes. 8. Las demás que demande la administración local que corresponda a la naturaleza 
del contrato y que sean necesarias para la consecución del fin del objeto contractual.</t>
  </si>
  <si>
    <t>FDRS-CD-147-2023</t>
  </si>
  <si>
    <t>CPS-200-2023</t>
  </si>
  <si>
    <t>ALEXANDRA DAVILA AVENDAÑO</t>
  </si>
  <si>
    <t>https://community.secop.gov.co/Public/Tendering/OpportunityDetail/Index?noticeUID=CO1.NTC.3996111&amp;isFromPublicArea=True&amp;isModal=False</t>
  </si>
  <si>
    <t>PRESTAR SUS SERVICIOS COMO AUXILIAR EN EL APOYO A LAS ACTIVIDADES DE HUERTA, PROPAGACIÓN, PRODUCCIÓN Y MANTENIMIENTO DE MATERIAL VEGETAL, EN LAS SEDES DE LA ALCALDÍA LOCAL DE SUMAPAZ. PROYECTO 1634.</t>
  </si>
  <si>
    <t>alexandradavila23@gmail.com</t>
  </si>
  <si>
    <t>VEREDA EL TOLDO</t>
  </si>
  <si>
    <t>ADICIÓN Y PRORROGA NÚMERO 1° AL CONTRATO DE PRESTACIÓN DE SERVICIOS NO. CPS-200-2023 CELEBRADO ENTRE EL FONDO DE DESARROLLO RURAL DE
SUMAPAZ Y ALEXANDRA DAVILA AVENDAÑO ADICIONAR el Contrato De Prestación De Servicios No. CPS-200-2023 en la suma de DOS MILLONES CUATROCIENTOS MIL PESOS M/Cte ($ 2.400.000)M/CTE, de conformidad con las consideraciones aquíseñaladas, para un total del contrato de VEINTIOCHO MILLONES OCHOCIENTOS MIL PESOS M/CTE ($28.800.000). CLÁUSULA SEGUNDA. – PRORROGAR el plazo de ejecución del Contrato De Prestación De Servicios No. CPS-200-2023, por el término de un (1) mes calendario a partir del
veintitrés (23) de enero de 2024 y hasta el veintidós (22) de febrero de 2024</t>
  </si>
  <si>
    <t xml:space="preserve"> 1. Atender y fortalecer el semillero y la huerta agroecológica ubicada en el predio de Betania 
y/o San Juan sedes de la Alcaldía Local de Sumapaz (según se asigne), realizando actividades de propagación, 
producción y mantenimiento necesario a las diferentes especies vegetales definidas, asegurando su adecuado 
desarrollo y crecimiento. 2. Asegurar una producción constante de plántulas, para el fortalecimiento de las 
actividades agrícolas y forestales requeridas por los profesionales en el marco de la asistencia técnica agropecuaria y 
ambiental, y atender y fortalecer los otros semilleros que se instauren en la localidad según demanda. 3. Llevar 
registro de propagación y entrega de material vegetal a los usuarios y/o profesionales y ser responsable del cuidado, 
de la estructura, herramientas, y materiales entregados para el adecuad manejo de la huerta. 4. Apoyar logísticamente 
las capacitaciones, eventos y reuniones realizadas por el equipo profesional para la prestación de la asistencia técnica 
agropecuaria. 5. Apoyar la identificación y selección de los usuarios que requieran del servicio de asistencia técnica e 
informar al equipo profesional de la ULATA, para así lograr la mayor cobertura en servicios de asistencia que 
beneficie a los habitantes de la localidad. 6. Apoyar las actividades de mantenimiento de la huerta, los animales y las 
unidades productivas pecuarias establecidas en la parcela. 7. Las demás que demande la administración local que 
corresponda a la naturaleza del contrato y que sean necesarias para la consecución del fin del objeto contractual. </t>
  </si>
  <si>
    <t>CPS-201-2023</t>
  </si>
  <si>
    <t>MARLEN MORALES</t>
  </si>
  <si>
    <t>moralespabon45@gmail.com</t>
  </si>
  <si>
    <t>CL 78 SUR 10 95</t>
  </si>
  <si>
    <t>ADICIÓN Y PRORROGA NÚMERO 1° AL CONTRATO DE PRESTACIÓN DE SERVICIOS
NO. CPS-201-2023 CELEBRADO ENTRE EL FONDO DE DESARROLLO RURAL DE
SUMAPAZ Y MARLEN MORALES PABON – ADICIONAR el Contrato De
Prestación De Servicios No. CPS-201-2023 en la suma de DOS MILLONES CUATROCIENTOS MIL PESOS M/Cte ($
2.400.000)M/CTE, de conformidad con las consideraciones aquíseñaladas, para un total del contrato de VEINTIOCHO
MILLONES OCHOCIENTOS MIL PESOS M/CTE ($28.800.000). CLÁUSULA SEGUNDA. – PRORROGAR el plazo
de ejecución del Contrato De Prestación De Servicios No. CPS-201-2023, por el término de un (1) mes calendario a partir del
veintitrés (23) de enero de 2024 y hasta el veintidós (22) de febrero de 2024</t>
  </si>
  <si>
    <t>FDRS-CD-148-2023</t>
  </si>
  <si>
    <t>CPS-203-2023</t>
  </si>
  <si>
    <t>WILLIAM OSWALDO RUBIANO TELLEZ</t>
  </si>
  <si>
    <t>https://community.secop.gov.co/Public/Tendering/OpportunityDetail/Index?noticeUID=CO1.NTC.4009030&amp;isFromPublicArea=True&amp;isModal=False</t>
  </si>
  <si>
    <t>PRESTAR LOS SERVICIOS ADMINISTRATIVOS COMO INSPECTOR DE MAQUINARIA PESADA DE PROPIEDAD O TENENCIA DEL FDRS, PARA APOYAR PARA LAS ACTIVIDADES DE MANTENIMIENTO VIAL. PROYECTO 1688</t>
  </si>
  <si>
    <t>willirut98@hotmail.com</t>
  </si>
  <si>
    <t>CRA 7 C N 51 65 ALTOS DEL PORTAL APTO 602 TO 2</t>
  </si>
  <si>
    <t>1. Apoyar la inspección y verificación del cumplimiento de las actividades realizadas por 
los operarios de maquinaria, conductores y ayudantes asignados para el mantenimiento 
y mejoramiento de la malla vial y la atención de emergencias viales.
2. Apoyar la verificación de la aplicación y el cumplimiento del procedimiento de control y 
seguimiento al combustible que el FDRS disponga para la operación del parque 
automotor pesado. Para lo cual se deberá entregar de manera mensual junto con su 
informe de actividades los soportes que correspondan según el procedimiento 
implementado.
3. Apoyar la verificación para la aplicación y el cumplimiento del procedimiento de control 
y seguimiento a los materiales e insumos que se destinen por el FDRS para el 
mantenimiento y mejoramiento vial, así como para la atención de emergencias viales. 
Para lo cual se deberá entregar de manera mensual junto con su informe de actividades
los soportes que correspondan según el procedimiento implementado.
4. Asistir a la reunión mensual del comité de movilidad y presentar el respectivo informe 
de las actividades realizadas en su zona en el mes inmediatamente anterior, dicho 
informe deberá contener el reporte del mantenimiento vial, atención de emergencias y 
demás actividades realizadas durante el periodo, indicando el total de kilómetros y los 
puntos o sectores intervenidos, anexando fotografías y georeferenciación.
5. Apoyar la verificación de la aplicación y el cumplimiento del procedimiento de control y 
seguimiento a los repuestos, llantas y demás insumos que se utilicen para el normal 
funcionamiento del parque automotor, para lo cual se deberá entregar de manera 
mensual junto con su informe de actividades los soportes que correspondan según el 
procedimiento implementado.
6. En el caso de ocurrencia de accidente o siniestro, dar estricta aplicación al 
procedimiento de reporte de los mismos, a fin de garantizar que se realicen los pasos 
administrativos correspondientes en los reportes respectivos.
7. Apoyar en la verificación de que todo el personal dispuesto para la operación del parque 
automotor haga uso de las prendas y elementos de protección necesarias para la 
realización de sus actividades.
8. Ejecutar las demás actividades que le sean asignadas por el contratante relacionados 
con el mantenimiento de vías y atención de emergencias viales</t>
  </si>
  <si>
    <t>FDRS-CD-149-2023</t>
  </si>
  <si>
    <t>CPS-204-2023</t>
  </si>
  <si>
    <t>JENNIFER RUGE BERNAL</t>
  </si>
  <si>
    <t>https://community.secop.gov.co/Public/Tendering/OpportunityDetail/Index?noticeUID=CO1.NTC.4012684&amp;isFromPublicArea=True&amp;isModal=False</t>
  </si>
  <si>
    <t>PRESTAR LOS SERVICIOS PROFESIONALES EN LA EJECUCION DE LOS PROYECTOS DE EDUCACION DE LA ALCALDIA LOCAL DE SUMAPAZ. 1587</t>
  </si>
  <si>
    <t>jrugebernal@gmail.com</t>
  </si>
  <si>
    <t xml:space="preserve">CL 185 12 40 </t>
  </si>
  <si>
    <t>SE REALIZO EL AJUSTE EN LA DESIGNACION DE SUPERVISION EL 13/4/2023</t>
  </si>
  <si>
    <t>1. Apoyar la actualización de los Documentos Técnicos de Soporte (DTS) y la actualización de 
las Fichas EBI, así como en la elaboración de los estudios previos y la gestión contractual de los proyectos de acceso 
a la educación superior que le sean designados, (Especificaciones técnicas, estudios de mercado, análisis del sector, 
criterios de verificación y calificación, condiciones del contrato, entre otros). 2. Asistir, a las reuniones, comités y 
capacitaciones, entre otros, representar a la Administración en los espacios del sector y hacer parte de los comités 
que le sean designados. 3.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4. Realizar el seguimiento a la 
ejecución de los contratos (Apoyo a la supervisión, revisión de informes, modificaciones contractuales, 
programación de PAC), que le sean designados en temas de acceso a la educación superior 5. Las demás que demande 
la administración local que corresponda a la naturaleza del contrato y que sean necesarias para la consecución del fin 
del objeto contractual.</t>
  </si>
  <si>
    <t>FDRS-CD-150-2023</t>
  </si>
  <si>
    <t>CPS-207-2023</t>
  </si>
  <si>
    <t>HAROLD CAMILO HERNANDEZ BARRIGA</t>
  </si>
  <si>
    <t>https://community.secop.gov.co/Public/Tendering/OpportunityDetail/Index?noticeUID=CO1.NTC.4016232&amp;isFromPublicArea=True&amp;isModal=False</t>
  </si>
  <si>
    <t>PRESTAR LOS SERVICIOS PROFESIONALES ESPECIALIZADOS AL ÁREA DE GESTIÓN DE DESARROLLO LOCAL PARA APOYAR LA PLANEACIÓN, EJECUCIÓN Y SEGUIMIENTO A LOS PROYECTOS DE INVERSIÓN DE INFRAESTRUCTURA VIAL QUE LE SEAN DESIGNADOS</t>
  </si>
  <si>
    <t>hchernandezb@gmail.com</t>
  </si>
  <si>
    <t>CL137 B N 103 F 32 APTO 408 TO 5</t>
  </si>
  <si>
    <t xml:space="preserve"> 1. Realizar las etapas de formulación y elaboración de estudios previos de los proyectos de 
inversión que le sean designados en el tema de Infraestructura y Malla Vial: Actualizar los Documentos Técnicos de 
Soporte y las Fichas EBI, definir Especificaciones técnicas, realizar estudios de mercado, elaborar análisis del sector, 
definir criterios de verificación y calificación y condiciones del contrato, entre otros. 2. Brindar apoyo a los 
requerimientos realizados por el nivel central, con el fin de verificar el seguimiento de los proyectos de 
Infraestructura y Puentes. 3. Apoyar los procesos contractuales de los estudios previos elaborados de los proyectos 
de Infraestructura y Malla Vial, (Responder las observaciones en cada etapa, proyectar adendas, verificar y calificar 
propuestas). 4. Realizar el seguimiento a la ejecución de los contratos (Apoyo a la supervisión, análisis de informes, 
modificaciones contractuales, programación de PAC), que le sean designados del Sector de Infraestructura y Malla 
Vial. 5. Emitir los conceptos técnicos de infraestructura/obras y realizar el seguimiento a la estabilidad de las obras 
contratadas y/o recibidas por el FDL Sumapaz cuyas pólizas estén vigentes, en cumplimiento a la ley 80 de 1993, 
que trata de los Derechos y Deberes de las Entidades Estatales 6.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7. 
Realizar la verificación técnica, administrativa y financiera de contratos de vigencias anteriores que se le asignen y 
que se encuentren en proceso de terminación para su respectiva liquidación. 8. Las demás que demande la 
administración local que corresponda a la naturaleza del contrato y que sean necesarias para la consecución del fin 
del objeto contractual._x000D_</t>
  </si>
  <si>
    <t>FDRS-CD-151-2023</t>
  </si>
  <si>
    <t>CPS-209-2023</t>
  </si>
  <si>
    <t>MAYIBE PINILLA QUENEME  CEDIDO JULIE PAULIN CARO
FORERO</t>
  </si>
  <si>
    <t>https://community.secop.gov.co/Public/Tendering/OpportunityDetail/Index?noticeUID=CO1.NTC.4023286&amp;isFromPublicArea=True&amp;isModal=False</t>
  </si>
  <si>
    <t>PRESTAR LOS SERVICIOS PROFESIONALES PARA APOYAR AL DESPACHO DE LA ALCALDÍA LOCAL DE SUMAPAZ, EN TEMAS RELACIONADOS CON AMBIENTE, ACUEDUCTOS VEREDALES Y SANEAMIENTO BÁSICO. PROYECTO 1668</t>
  </si>
  <si>
    <t>52787056  //   1.018.418.402</t>
  </si>
  <si>
    <t>mayoyo.pq@gmail.com / julietapcf@hotmail.com</t>
  </si>
  <si>
    <t>3125180534 / 3163361949</t>
  </si>
  <si>
    <t>CL 1 G N 29 50 / CL 70 B N 90 67</t>
  </si>
  <si>
    <t>ADICIÓN Y PRORROGA NÚMERO 1° AL CONTRATO DE PRESTACIÓN DE SERVICIOS NO. CPS-209-2023 CELEBRADO ENTRE EL FONDO DE DESARROLLO RURAL DE SUMAPAZ Y MAYIBI PINILLA QUINEME ADICIÓN Y PRORROGA AL CONTRATO DE
PRESTACIÓN DE SERVICIOS NO. 1 al CPS-209-2023 que se regirá por las siguientes cláusulas: CLÁUSULA PRIMERA.
– ADICIONAR el Contrato De Prestación De Servicios No. CPS-209-2023 en la suma de DIECIOCHO MILLONES DE
PESOS M/CTE ($18.000.000), de conformidad con las consideraciones aquí señaladas, para un total del contrato de
SETENTA Y OCHO MILLONES DE PESOS M/CTE ($78.000.000). CLÁUSULA SEGUNDA. – PRORROGAR el
plazo de ejecución del Contrato De Prestación De Servicios No. CPS-209-2023, por el término de tres (3) meses a partir del
veinte (20) de diciembre de 2023 y hasta el diecinueve (19) de marzo de 2024  CESIÓN Y CLAUSULADO DEL CONTRATO DE PRESTACIÓN DE SERVICIOS
NÚMERO CPS-209-2023 CELEBRADO ENTRE EL FONDO DE DESARROLLO
RURAL DE SUMAPAZ, MAYIBI PINILLA QUINEME Y JULIE PAULIN CARO
FORERO  iniciará la ejecución del
CONTRATO DE PRESTACIÓN DE SERVICIOS No CPS-209-2023, a partir del doce (12) de enero de 2024
hasta el diecinueve (19) de marzo de 2024.</t>
  </si>
  <si>
    <t>1. Brindar apoyo al despacho del FDRS en el seguimiento a las respuestas dadas mediante 
oficios, memorandos, actos administrativos, conceptos que deban ser suscritos por el señor alcalde local de 
Sumapaz, relacionados con temas ambientales, acueductos veredales y saneamiento básico. 2. Llevar la agenda de 
las reuniones que deba adelantar el alcalde local con la comunidad o en las que sea convocado o invitado para 
tratar asuntos Ambientales, acueductos veredales y saneamiento básico. 3. Prestar apoyo al despacho en el 
seguimiento y trámite de los documentos presentados por los contratistas para los pagos que correspondan a los 
contratos en lo que requiera aprobación y suscripción del alcalde local. 4. Ejecutar acompañamiento técnico 
oportuno a los requerimientos, solicitudes y reportes de información externa referente a temas ambientales y 
Saneamiento Básico solicitados por entidades distritales, nacionales, entes de control y comunidad en general. 5. 
Acompañar los operativos, las acciones y estrategias de control ambiental que le sean designados, en cumplimiento 
al Código Nacional de Policía y Convivencia. 6. 7. Atender los requerimientos que deba tramitar en el sistema de 
correspondencia institucional (ORFEO), así como el correo electrónico y demás aplicativos que se tienen para el 
caso. 8. Las demás que demande la administración local que correspondan a la naturaleza del contrato y que sean 
necesarias para la consecución del objeto contractual._x000D_</t>
  </si>
  <si>
    <t>FDRS-CD-152-2023</t>
  </si>
  <si>
    <t>CPS-210-2023</t>
  </si>
  <si>
    <t>ANDRES CAMILO ACOSTA JIMENEZ</t>
  </si>
  <si>
    <t>https://community.secop.gov.co/Public/Tendering/OpportunityDetail/Index?noticeUID=CO1.NTC.4027972&amp;isFromPublicArea=True&amp;isModal=False</t>
  </si>
  <si>
    <t>PRESTAR LOS SERVICIOS PROFESIONALES PARA APOYAR LOS PROCESOS AFINES A LOS PROYECTOS DE INVERSIÓN EN TEMAS DE ACCESO A LA EDUCACIÓN SUPERIOR QUE EJECUTE EL FONDO DE DESARROLLO RURAL DE SUMAPAZ</t>
  </si>
  <si>
    <t>andres.acosta12@hotmail.com</t>
  </si>
  <si>
    <t>CRA 142 N 12 B 79</t>
  </si>
  <si>
    <t>la terminación anticipada del CONTRATO DE PRESTACIÓN DE SERVICIOS No. CPS-210-2023, argumentando: “Por medio de la presente manifiesto mi retiro al contrato de prestación de servicios profesionales CPS 210 DE 2023, vinculado con el fondo de desarrollo rural de Sumapaz. Lo anterior en decisión tomada por motivos personales” Lo anterior para realizar dicha terminación a partir del día veintiocho (28) de junio de 2023. Solicitud que fue avalada por el Alcalde Local de Sumapaz. QUINTA: Que EL FONDO aceptó la solicitud y procede a realizar la TERMINACIÓN BILATERAL del CONTRATO DE PRESTACIÓN DE SERVICIOS No. CPS-210-2023, con fundamento en la cláusula décima primera literal a del clausulado complementario del contrato de prestación de servicios SECOP II CPS-210-2023. SEXTA: Que por lo anterior las partes de común acuerdo, deciden dar por terminada la ejecución del CONTRATO DE PRESTACIÓN DE SERVICIOS No. CPS-210-2023, dejando como fecha determinación el día veintiocho (28) de junio de 2023.</t>
  </si>
  <si>
    <t xml:space="preserve">1. Apoyar en la realización de la actualización de los Documentos Técnicos de Soporte 
(DTS) y solicitar la actualización de las Fichas EBI, así como elaborar los estudios previos y apoyar la gestión 
contractual de los proyectos de Educación Superior que le sean designados, (Especificaciones técnicas, 
estudios de mercado, análisis del sector, criterios de verificación y calificación, condiciones del contrato, 
entre otros). 2. Asistir, a las reuniones, comités y capacitaciones, entre otros, representar a la Administración 
en los espacios del sector y hacer parte de los comités que le sean designados. 3.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4. Realizar el seguimiento a la ejecución de los contratos 
(Apoyo a la supervisión, revisión de informes, modificaciones contractuales, programación de PAC), que le 
sean designados en temas de acceso a la educación superior. 5. Las demás que demande la administración 
local que corresponda a la naturaleza del contrato y que sean necesarias para la consecución del fin del 
objeto contractual. </t>
  </si>
  <si>
    <t>FDRS-CD-153-2023</t>
  </si>
  <si>
    <t>CPS-211-2023</t>
  </si>
  <si>
    <t>https://community.secop.gov.co/Public/Tendering/OpportunityDetail/Index?noticeUID=CO1.NTC.4027551&amp;isFromPublicArea=True&amp;isModal=False</t>
  </si>
  <si>
    <t>PRESTAR LOS SERVICIOS PROFESIONALES AL ÁREA DE GESTIÓN DEL DESARROLLO LOCAL, PARA APOYAR LOS FACTORES ECONÓMICOS Y FINANCIEROS EN LA GESTIÓN CONTRACTUAL DEL FONDO DE DESARROLLO RURAL DE SUMAPAZ. PROYECTO 1696.</t>
  </si>
  <si>
    <t>alejoarpioni@gmail.com</t>
  </si>
  <si>
    <t>CL 6 D N 79 A 56 APTO 559</t>
  </si>
  <si>
    <t>ADICIÓN Y PRORROGA NÚMERO 1° AL CONTRATO DE PRESTACIÓN DE SERVICIOS No. CPS-211-2023 CELEBRADO ENTRE EL FONDO DE DESARROLLO RURAL DE SUMAPAZ Y DIEGO ALEJANDRO LOPEZ LOPEZ ADICIONAR el Contrato De
Prestación De Servicios No. CPS-211-2023 en la suma de CATORCE MILLONES DE PESOS M/Cte
($14.000.000), de conformidad con las consideraciones aquí señaladas, para un total del contrato de OCHENTA
Y CUATRO MILLONES DE PESOS M/Cte ($84.000.000). CLÁUSULA SEGUNDA. - PRORROGAR el
plazo de ejecución del Contrato De Prestación De Servicios No. CPS-211-2023, por el término de DOS (02)
MESES calendario a partir del veintisiete (27) de diciembre de 2023 y hasta el veintiséis (26) de febrero de 2024  ACTA DE TERMINACIÓN BILATERAL DEL CONTRATO DE PRESTACIÓN DE
SERVICIOS NÚMERO CPS-211-2023 CELEBRADO ENTRE EL FONDO DE
DESARROLLO RURAL DE SUMAPAZ Y DIEGO ALEJANDRO LÓPEZ LÓPEZ  la terminación anticipada del CONTRATO DE
PRESTACIÓN DE SERVICIOS No. CPS-211-2023, solicito: “terminación anticipada del contrato”. Lo anterior
para realizar dicha terminación a partir del día quince (15) de enero de 2024. Solicitud que fue avalada por el
Alcalde Local de Sumapaz</t>
  </si>
  <si>
    <t>1. Brindar apoyo en la elaboración del análisis del sector y de mercado, estructuración y 
evaluación de los requisitos de capacidad financiera y organizacional y elaboración y evaluación de las fórmulas 
económicas para la calificación de las ofertas, en los procesos de contratación que adelante la Alcaldía Local de 
Sumapaz. 2. Validar en la determinación de los requisitos relativos a la capacidad financiera y organizacional en los 
pliegos de condiciones de cada proceso de selección que adelante la Alcaldía Local de Sumapaz, teniendo en cuenta: 
(a) el riesgo del proceso de contratación; (b) el valor del contrato objeto del proceso de contratación; (c) el análisis 
del sector financiero respectivo; y (d) los posibles oferentes que participan del mercado, entre otros. 3. Brindar apoyo 
en la estructuración y evaluación de las fórmulas económicas para la calificación de las ofertas en los procesos de 
contratación que adelante la Alcaldía Local de Sumapaz. 4. Participar en los comités evaluadores en el marco de los 
procesos de selección que adelante el Fondo de Desarrollo Local. 5. Asistir a las reuniones, comités de contratación, 
comités de seguimiento a la ejecución contractual, capacitaciones entre otros que le designe el despacho del Alcalde 
Local. 6. Las demás que demande la administración local que corresponda a la naturaleza del Contrato y que sean
necesarias para la consecución del fin del objeto contractual.</t>
  </si>
  <si>
    <t>FDRS-CD-154-2023</t>
  </si>
  <si>
    <t>CPS-214-2023</t>
  </si>
  <si>
    <t>KATY ALEXANDRA JIMENEZ CALDERON</t>
  </si>
  <si>
    <t>https://community.secop.gov.co/Public/Tendering/OpportunityDetail/Index?noticeUID=CO1.NTC.4033625&amp;isFromPublicArea=True&amp;isModal=False</t>
  </si>
  <si>
    <t>APOYAR AL EQUIPO DE PRENSA Y COMUNICACIONES DE LA ALCALDÍA LOCAL EN LA REALIZACIÓN DE PRODUCTOS Y PIEZAS DIGITALES, IMPRESAS Y PUBLICITARIAS DE GRAN FORMATO Y DE ANIMACIÓN GRÁFICA, ASÍ COMO APOYAR LA PRODUCCIÓN Y MONTAJE DE EVENTOS.</t>
  </si>
  <si>
    <t>katya.jimenez@utadeo.edu.co</t>
  </si>
  <si>
    <t>CL 58 N 19 56</t>
  </si>
  <si>
    <t>1. Desarrollar o diseñar las piezas gráficas para los contenidos de las redes sociales y sitio web de 
la Alcaldía Local. 2. Realizar la adaptación gráfica de las campañas de la Alcaldía Local con el fin de lograr uniformidad 
en los mensajes y mantener un cronograma actualizado de las fechas de solicitud y entrega de las respectivas piezas. 
3. Hacer seguimiento a la impresión y distribución de las piezas gráficas elaboradas para la estrategia digital y las 
campañas internas y externas de la Alcaldía Local. 4. Realizar la producción de contenidos audiovisuales en diferentes 
plataformas, tales como animación y video, en diversos medios y soportes. 5. Diseñar el montaje de piezas 
audiovisuales para la divulgación de las diferentes campañas y proyectos de la entidad. 6. Realizar la conceptualización 
de contenidos y proyectos para su realización audiovisual</t>
  </si>
  <si>
    <t>FDRS-CD-155-2023</t>
  </si>
  <si>
    <t>CPS-215-2023</t>
  </si>
  <si>
    <t>LUIS MARIO REYES MUNEVAR</t>
  </si>
  <si>
    <t>https://community.secop.gov.co/Public/Tendering/OpportunityDetail/Index?noticeUID=CO1.NTC.4038993&amp;isFromPublicArea=True&amp;isModal=False</t>
  </si>
  <si>
    <t>PRESTAR LOS SERVICIOS PROFESIONALES PARA EL DESARROLLO DE ACCIONES DE EDUCACIÓN AMBIENTAL FOCALIZADA QUE SE REQUIERA POR PARTE DEL FONDO DE DESARROLLO RURAL DE SUMAPAZ. PROYECTO 1648.</t>
  </si>
  <si>
    <t>luismario140@hotmail.com</t>
  </si>
  <si>
    <t>CL 172 B 64</t>
  </si>
  <si>
    <t>ACTA DE SUSPENSIÓN I CONTRATO DE PRESTACIÓN DE SERVICIOS CPS-215-2023 OBJETO “PRESTAR LOS SERVICIOS PROFESIONALES PARA EL DESARROLLO DE ACCIONES DE EDUCACIÓN AMBIENTAL FOCALIZADA QUE SE REQUIERA POR PARTE DEL FONDO DE DESARROLLO RURAL DE SUMAPAZ” FECHA DE SUSCRIPCIÓN 20 de FEBRERO de 2023 FECHA DE INICIACIÓN 15 de MARZO de 2023 PLAZO DE EJECUCIÓN once (11) meses VENCIMIENTO INICIAL 14 de FEBRERO de 2024 DEL PLAZO VENCIMIENTO PRÓRROGA N/A FECHA SUSPENSIÓN 06 de noviembre de 2023 PLAZO DE SUSPENSIÓN I Doce (12) días FECHA DE REINICIACIÓN I 18 de noviembre 2023 NUEVA FECHA DE 26 de febrero 2024 TERMINACIÓN ADICIÓN Y PRORROGA NÚMERO 1° AL CONTRATO DE PRESTACIÓN DE SERVICIOS
NO. CPS-215-2023 CELEBRADO ENTRE EL FONDO DE DESARROLLO RURAL DE
SUMAPAZ Y LUIS MARIO REYES MUNEVAR ADICIONAR el Contrato De Prestación De Servicios No. CPS-215-2023 en la suma de DIEZ
MILLONES DE PESOS M/CTE. ($10.000.000) del rubro O23011602280000001648 “Educación ambiental”, de
conformidad con las consideraciones aquí señaladas, para un total del contrato de SESENTA Y CINCO MILLONES
DE PESOS ($65.000.000). M/CTE. CLÁUSULA SEGUNDA. - PRORROGAR el plazo de ejecución del Contrato De
Prestación De Servicios No. CPS-215-2023, por el término de dos (02) mes calendario a partir del veintisiete (27) de
febrero de 2024 y hasta el veintiséis (26) de abril de 2024</t>
  </si>
  <si>
    <t xml:space="preserve"> 1. Realizar la actualización de los Documentos Técnicos de Soporte (DTS) y solicitar la 
actualización de las Fichas EBI, así como elaborar los estudios previos y apoyar la gestión contractual de los 
proyectos del Sector que le sean designados, (Especificaciones técnicas, estudios de mercado, análisis del sector, 
criterios de verificación y calificación, condiciones del contrato, respuestas a observaciones, proyectar adendas, 
verificar u calificar propuestas técnicas) 2. Apoyar las actividades de reconocimiento e identificación de áreas con 
potencial de restauración, las acciones de socializaciones con los dueños de predios y la concertación de áreas para el 
proceso de restauración ecológica en la localidad de Sumapaz. 3. Apoyar la elaboración e implementación de los 
esquemas de restauración ecológica, la selección de especies y los arreglos florísticos requeridos para las áreas de 
restauración ecológica. 4. Apoyar las actividades de recolección y propagación de semillas, así como la recolección 
de información frente a uso de las especies nativas principales de la localidad. 5. Ejecutar acompañamiento técnico 
oportuno a los requerimientos, solicitudes, y reportes de información de gestión ambiental externa solicitados por 
entidades distritales, nacionales, entes de control y comunidad en general allegados de manera directa o por el 
aplicativo de Gestión Documental de la entidad. 6. Asistir a las reuniones concertadas, citadas y/o designadas para la 
atención de temas relacionados con la gestión ambiental y el desarrollo sostenible con entidades locales, distritales, 
nacionales, organizaciones ambientales y/o sociales. 7. Apoyar y acompañar los operativos, las acciones y estrategias 
de control ambiental requeridos por el Área de Gestión Policiva, en cumplimiento al Código Nacional de Policía y 
Convivencia 8. Las demás que demande la administración local que corresponda a la naturaleza del contrato y que 
sean necesarias para la consecución del fin del objeto contractual.</t>
  </si>
  <si>
    <t>FDRS-CD-156-2023</t>
  </si>
  <si>
    <t>CPS-216-2023</t>
  </si>
  <si>
    <t>CESAR ORLANDO REY MEDINA</t>
  </si>
  <si>
    <t>https://community.secop.gov.co/Public/Tendering/OpportunityDetail/Index?noticeUID=CO1.NTC.4049071&amp;isFromPublicArea=True&amp;isModal=False</t>
  </si>
  <si>
    <t>PRESTAR SUS SERVICIOS DE APOYO LOGÍSTICO Y OPERATIVO, EN LOS PREDIOS DE LA ALCALDÍA LOCAL DE SUMAPAZ, UBICADOS EN NAZARETH Y BETANIA. PROYECTO 1693</t>
  </si>
  <si>
    <t>cesarrey1077@gmail.com</t>
  </si>
  <si>
    <t>CRA 4 A N 93 05</t>
  </si>
  <si>
    <t>OMAR CASTAÑO</t>
  </si>
  <si>
    <t>OMAR OCTAVIO CASTAÑO</t>
  </si>
  <si>
    <t>ACTA DE TERMINACIÓN BILATERAL DEL CONTRATO DE PRESTACIÓN DE SERVICIOS NÚMERO CPS-216-2023 CELEBRADO ENTRE EL FONDO DE DESARROLLO RURAL DE SUMAPAZ Y CESAR ORLANDO REY MEDINA Que por lo anterior las partes de común acuerdo, deciden dar por terminada la ejecución del CONTRATO DE PRESTACIÓN DE SERVICIOS No.
CPS-216-2023, dejando como fecha de terminación el día treinta (30) de mayo de 2023. SÉPTIMA: Las partes se obligan a liquidar el CONTRATO DE PRESTACIÓN DE SERVICIOS No. CPS-216-2023,
suscribiendo la correspondiente acta en la cual se dejará constancia de los pagos realizados; una vez suscrita
el acta, el profesional responsable de Presupuesto deberá anular los saldos correspondientes al certificado de
disponibilidad presupuestal CDP No. 727 y el registro presupuestal CRP No. 874. Se deja expresa constancia
que el presente acuerdo no dará lugar a reclamación alguna</t>
  </si>
  <si>
    <t>1. Apoyar las actividades programadas para el mantenimiento periódico de carácter 
preventivo de las Instalaciones hidráulicas, eléctricas y de gas, en las sedes o inmuebles de propiedad del 
FLDS encaminadas a prevenir daños o averías, efectuando las reparaciones a que haya lugar y que sean 
necesarias para el funcionamiento de estas. 2. Realizar seguimiento y control de los medidores de consumo 
de servicios públicos de las instalaciones de las sedes o inmuebles de propiedad del FLDS, presentando los 
informes respectivos. 3. Realizar las pruebas y revisiones antes y después de realizar los trabajos y responder 
por la buena ejecución de estas. 4. Apoyar al profesional ambiental de la alcaldía local, con el cumplimiento 
de los planes ambientales realizando labores de divulgación de campañas, control de reciclaje inventarios de 
material limpieza de focos entre otros presentando los soportes y formatos establecidos internamente por 
la entidad. 5. Apoyar las labores de organización y distribución de espacios en las sedes de la Alcaldía y de 
los inmuebles de propiedad del Fondo Desarrollo Local de Sumapaz. 6. Apoyar las labores de registro, 
organización, radicación y entrega de correspondencia cuando sea requerido. 7. Las demás que demande la 
administración local que corresponda a la naturaleza del contrato y que sean necesarias para la consecución 
del fin del objeto contractual._x000D_</t>
  </si>
  <si>
    <t>FDRS-CD-157-2023</t>
  </si>
  <si>
    <t>CPS-218-2023</t>
  </si>
  <si>
    <t>JORGE ANDRES DELGADO BELTRAN</t>
  </si>
  <si>
    <t>https://community.secop.gov.co/Public/Tendering/OpportunityDetail/Index?noticeUID=CO1.NTC.4059714&amp;isFromPublicArea=True&amp;isModal=False</t>
  </si>
  <si>
    <t>ADICIÓN Y PRORROGA NÚMERO 1° AL CONTRATO DE PRESTACIÓN DE SERVICIOS No. CPS-218-2023 CELEBRADO ENTRE EL FONDO DE DESARROLLO RURAL DE SUMAPAZ Y JORGE ANDRES DELGADO BELTRAN PRORROGAR el plazo de ejecución del Contrato De Prestación De Servicios No. CPS-218-2023, por el término de DOS (02) MESES calendario a partir del seis (06) de febrero                                                                                                                                                                                                                                                                                                                             ACTA DE TERMINACIÓN BILATERAL DEL CONTRATO DE PRESTACIÓN DE SERVICIOS NÚMERO CPS-218-2023 CELEBRADO ENTRE EL FONDO DE DESARROLLO RURAL DE SUMAPAZ Y JORGE ANDRES DELGADO BELTRAN de 2024 EL CONTRATISTA, mediante oficio del seis (06) de marzo del 2024, solicitó a EL FONDO la terminación anticipada del CONTRATO DE PRESTACIÓN DE SERVICIOS No. CPS-218-2023, argumentando: “motivos personales”. Lo anterior para realizar dicha terminación a partir del día seis (06) de marzo de 2024.</t>
  </si>
  <si>
    <t>1. Atender la gestión y actividades relacionadas con la creación e implementación de los  PROCEDAS en la localidad de Sumapaz 2. Apoyar el desarrollo y formalización de los proyectos comunitarios de  educación ambiental conforme a la normatividad nacional, distrital y local ambiental establecida. 3. Contribuir en la  recolección de información para atender los reportes requeridos o establecidos en la normatividad ambiental por las  entidades Distritales, Nacionales y entes de control en lo concerniente a la gestión ambiental. 4. Apoyar en la 
elaboración de las actas de asistencia a comités, mesas de trabajo, comisiones, consejos, reuniones y demás espacios 
de participación ambiental que sean convocados o desarrollados por el área ambiental. 5. Realizar seguimiento y 
consolidación a los autos, resoluciones y demás requerimientos ambientales que requieran las autoridades 
ambientales competentes 6. Las demás que demande la administración local que corresponda a la naturaleza del 
contrato y que sean necesarias para la consecución del fin del objeto contractual.</t>
  </si>
  <si>
    <t>FDRS-CD-158-2023</t>
  </si>
  <si>
    <t>CPS-220-2023</t>
  </si>
  <si>
    <t>JUAN DAVID CORTEZ GOMEZ  CEDIDO A SERGIO EDUARDO MOLINA OCHOA</t>
  </si>
  <si>
    <t>https://community.secop.gov.co/Public/Tendering/OpportunityDetail/Index?noticeUID=CO1.NTC.4058397&amp;isFromPublicArea=True&amp;isModal=False</t>
  </si>
  <si>
    <t>PRESTAR LOS SERVICIOS PROFESIONALES PARA APOYAR LA COORDINACIÓN INTERINSTITUCIONAL CON LAS ENTIDADES DE ORDEN DISTRITAL Y NACIONAL, ASÍ COMO LA FORMULACIÓN,IMPLEMENTACIÓN Y SEGUIMIENTO A LOS PROYECTOS DE INFRAESTRUCTURA DE LA LOCALIDAD</t>
  </si>
  <si>
    <t>1090424977      //     80.772.254</t>
  </si>
  <si>
    <t>jmanriquecortes@hotmail.com</t>
  </si>
  <si>
    <t>CL 32 BIS A 13 32 APTO 507 TO 2</t>
  </si>
  <si>
    <t>EL CESIONARIO acepta todas las obligaciones transferidas por EL
CEDENTE y acepta todas las cláusulas estipuladas en el CONTRATO DE PRESTACIÓN DE
SERVICIOS No. CPS-220-2023 y en su clausulado, las cuales declara conocer y acepta en su integridad.
TERCERA: EL CESIONARIO iniciará la ejecución del CONTRATO DE PRESTACIÓN DE
SERVICIOS No CPS-220-2023, a partir del veintiuno (21) de junio de 2023 hasta el cinco (05) de
diciembre de 2023. CUARTA: A EL CESIONARIO se le cancelará la suma de TREINTA Y CINCO
MILLONES SETECIENTOS CINCUENTA MIL PESOS M/CTE. ($35.750.000) deducibles del
primer contratista pagados conforme los pagos establecidos en la forma prevista en el CONTRATO
ELECTRÓNICO DE PRESTACIÓN DE SERVICIOS No. CPS-220-2023 publicado en la plataforma
SECOP II, correspondiente al periodo restante de ejecución  ADICIÓN Y PRÓRROGA NÚMERO 1 AL CONTRATO DE PRESTACIÓN DE SERVICIOS
No. CPS-220-2023 CELEBRADO ENTRE EL FONDO DE DESARROLLO RURAL DE
SUMAPAZ Y SERGIO EDUARDO MOLINA OCHOA. ADICIÓN y
PRÓRROGA NÚMERO 1 AL CONTRATO DE PRESTACIÓN DE SERVICIOS No. CPS-220-2023 que se regirá por
las siguientes cláusulas: CLÁUSULA PRIMERA. –ADICIONAR AL CONTRATO DE PRESTACIÓN DE SERVICIOS
No. CPS-220-2023 en la suma de trece millones de pesos M/CTE ($13.000.000) de conformidad con las consideraciones aquí
señaladas, para un valor total del contrato de SETENTA Y UN MILLONES QUINIENTOS MIL PESOS ($71.500.000,00)
M/CTE. CLÁUSULA SEGUNDA.- PRORROGAR el plazo de ejecución del CONTRATO DE PRESTACIÓN DE
SERVICIOS No. CPS-220-2023, por el término de dos (02) meses, hasta el cinco (5) de febrero de 2024</t>
  </si>
  <si>
    <t>1. Realizar las etapas de formulación y elaboración estudios previos de los proyectos de inversión 
a ejecutar en el tema de Infraestructura y obras de la localidad. Actualizar los documentos técnicos de Soporte y las 
Fichas EBI, definir Especificaciones técnicas, realizar estudios de mercado, elaborar análisis del sector, definir criterios
de verificación y calificación y condiciones del contrato, entre otros. 2. Apoyar los procesos contractuales de selección 
para Infraestructura y obras de la localidad. Responder las observaciones en cada etapa, proyectar adendas, verificar y 
calificar propuestas. 3. Realizar el seguimiento a la ejecución de los contratos (Apoyo a la supervisión, revisión de 
informes, modificaciones contractuales, programación de PAC), que le sean designados del Sector de Infraestructura 
y obras de la localidad.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Asistir a los espacios de participación 
del sector que le sean designados, a las reuniones, comités de contratación, capacitaciones, comités de seguimiento 
entre otros y hacer parte de los comités que le delegue el Alcalde Local o quien haga sus veces. 6. Elaboración y estudio 
de documentos, informes y demás acciones requeridas para apoyar y orientar técnicamente las gestiones necesarias 
con otras entidades para viabilizar y/o financiar proyectos de infraestructura en la localidad. 7. Las demás que demande 
la administración local que correspondan a la naturaleza del contrato y que sean necesarias para la consecución del 
objeto contractual.</t>
  </si>
  <si>
    <t>FDRS-CD-159-2023</t>
  </si>
  <si>
    <t>CPS-221-2023</t>
  </si>
  <si>
    <t>DIANA MERALDA OVIEDO RODRIGUEZ   CEDIDO A SANDRA
PATRICIA MARTINEZ PRIETO</t>
  </si>
  <si>
    <t>https://community.secop.gov.co/Public/Tendering/OpportunityDetail/Index?noticeUID=CO1.NTC.4067143&amp;isFromPublicArea=True&amp;isModal=False</t>
  </si>
  <si>
    <t>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PROYECTO 1696</t>
  </si>
  <si>
    <t>ADMINISTRATIVO</t>
  </si>
  <si>
    <t>1073606208      //      1.022.992.907</t>
  </si>
  <si>
    <t>odianameralda@yahoo.com.co</t>
  </si>
  <si>
    <t>CRA 70 A 73 16</t>
  </si>
  <si>
    <t>se envio designacion con el nuevo contratista 29/8/2023</t>
  </si>
  <si>
    <t>Veinte (20) días calendario</t>
  </si>
  <si>
    <t>En Bogotá D.C, el día cuatro (4) de mayo de 2023, se reunieron la Contratista DIANA MERALDA
OVIEDO RODRÍGUEZ y el Alcalde Local de Sumapaz, SEBASTIAN SALDARRIAGA RIVERA, con
el fin de suscribir el ACTA DE REINICIO II del CONTRATO DE PRESTACIÓN DE SERVICIOS
No. CPS-221-2023, celebrado entre las partes, a partir de la presente fecha con terminación el día
veintiséis (26) de febrero de 2024. CESIÓN Y CLAUSULADO DEL CONTRATO DE PRESTACIÓN DE SERVICIOS
NÚMERO CPS-221-2023 CELEBRADO ENTRE EL FONDO DE DESARROLLO
RURAL DE SUMAPAZ, DIANA MERALDA OVIEDO RODRIGUEZ Y SANDRA
PATRICIA MARTINEZ PRIETO No CPS-221-2023, a partir del tres (3) de agosto
de 2023 hasta el veintiséis (26) de febrero de 2024</t>
  </si>
  <si>
    <t>1. Recibir la documentación a intervenir, verificando mediante punteo cajas y carpetas 
entregadas para el proceso técnico. 2. Realizar la intervención de 8 metros lineales de la documentación, aplicando la 
metodología prevista para la organización mediante la clasificación de la misma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Presentarinformesmensualesdeavanceenelquesedescribalatotalidaddeladocumentación intervenida, los procesos 
efectuados, el resultado acumulado y el faltante para cumplir la meta. 5. Las demás obligaciones que sean asignadas 
por la Líder de Gestión Documental y de acuerdo con el objeto del contrato.</t>
  </si>
  <si>
    <t>CPS-222-2023</t>
  </si>
  <si>
    <t>DIANA CONSTANZA CASTAÑEDA MORALES</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</si>
  <si>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</si>
  <si>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dianacons31@hotmail.com</t>
  </si>
  <si>
    <t>BETANIA</t>
  </si>
  <si>
    <t>CPS-224-2023</t>
  </si>
  <si>
    <t>MARTHA LUCIA VILLALBA VAQUERO</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</si>
  <si>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</si>
  <si>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FDRS-CD-160-2023</t>
  </si>
  <si>
    <t>CPS-223-2023</t>
  </si>
  <si>
    <t>BRAYAN EDUARDO TORRES RAMIREZ</t>
  </si>
  <si>
    <t>https://community.secop.gov.co/Public/Tendering/OpportunityDetail/Index?noticeUID=CO1.NTC.4070014&amp;isFromPublicArea=True&amp;isModal=False</t>
  </si>
  <si>
    <t>PRESTAR LOS SERVICIOS COMO AUXILIAR ADMINISTRATIVO PARA EL CENTRO DE DOCUMENTACIÓN E INFORMACIÓN CDI, DE LA ALCALDÍA LOCAL DE SUMAPAZ. PROYECTO 1696</t>
  </si>
  <si>
    <t>brayantorresramirez08@gmail.com</t>
  </si>
  <si>
    <t>CL 75 SUR N 10 16</t>
  </si>
  <si>
    <t xml:space="preserve">1. Apoyar para que se aplique el marco normativo existente para la materia, en lo relacionado 
con la administración adecuada de las comunicaciones oficiales, el servicio de consulta y 
conservación de los documentos, acordes con la misión, visión, funciones y programas de 
la entidad con sujeción a las pautas y principios establecidos en la Ley, normas internas y 
pautas fijadas por el Archivo General de la Nación.
2. Recibir, radicar, registrar, conservar, distribuir, relacionar, clasificar y entregar la 
correspondencia que diariamente entra y sale del centro de correspondencia, para que 
sea distribuida de conformidad con los términos, plazos y condiciones legales y 
reglamentarias de cada documento. 
3. Apoyar, tramitar y dar solución con tiempos de respuesta óptimos a las solicitudes que 
realicen las dependencias de la Alcaldía Local de Sumapaz, en lo referente a fotocopiado, 
scaner y localización de archivos físicos o en magnético que así se requiera. 
4. Participar en la elaboración de informes, planillas y/o registros de constancia de entrega y 
salida de correspondencia, organización y archivo de los mismos, así mismo deberá guardar estricta reserva sobre los documentos a la cual tiene acceso por los asuntos de 
su competencia. 
5. Manejar el aplicativo de gestión documental de la entidad (ORFEO), realizando el 
seguimiento de la correspondencia, manteniéndolo actualizado en forma diaria, así como 
también revisión de los correos institucionales. 
6. Manejar el correo institucional, que ha sido asignado para el trámite de la correspondencia, 
manteniéndolo actualizado, durante el tiempo que sea necesario para apoyar el trabajo 
virtual.
7. Las demás que demande la Administración Local que corresponda a la naturaleza del 
contrato y que sean necesarias para la consecución del fin del objeto contractual.
</t>
  </si>
  <si>
    <t>FDRS-CD-161-2023</t>
  </si>
  <si>
    <t>CPS-225-2023</t>
  </si>
  <si>
    <t>YAZMIN ANDREA CIFUENTES</t>
  </si>
  <si>
    <t>https://community.secop.gov.co/Public/Tendering/OpportunityDetail/Index?noticeUID=CO1.NTC.4077103&amp;isFromPublicArea=True&amp;isModal=False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</si>
  <si>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 PROYECTO 1583.</t>
  </si>
  <si>
    <t>andreinac23@hotmail.com</t>
  </si>
  <si>
    <t>CL 168 A N 58 A 16</t>
  </si>
  <si>
    <t>1. Implementar los procesos y procedimientos oficiales para la operación y prestación del 
servicio como (Identificación, ingreso, prestación, seguimiento y egreso), atendiendo las orientaciones de la 
Política Pública Social para el Envejecimiento y la Vejez en el Distrito Capital, el Modelo de Atención integral 
para las personas mayores2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las 
visitas de validación de condiciones de las personas mayores que presentan novedades por los cruces de bases 
de datos o en procedimiento de seguimiento y control que adelanta la Subdirección para la Vejez y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Subdirección Local. 12. Las demás inherentes a sus obligaciones 
contractuales y que se requieran para el cabal cumplimiento del contrato</t>
  </si>
  <si>
    <t>FDRS-CD-162-2023</t>
  </si>
  <si>
    <t>CPS-226-2023</t>
  </si>
  <si>
    <t>https://community.secop.gov.co/Public/Tendering/OpportunityDetail/Index?noticeUID=CO1.NTC.4087537&amp;isFromPublicArea=True&amp;isModal=False</t>
  </si>
  <si>
    <t>PRESTAR SUS SERVICIOS DE APOYO TÉCNICOADMINISTRATIVO AL ÁREA DE GESTIÓN DE DESARROLLO LOCAL, EN LOS TEMAS RELACIONADOS CON LA INFRAESTRUCTURA VIAL DE LA ALCALDÍA LOCAL DE SUMAPAZ</t>
  </si>
  <si>
    <t>ADICIÓN Y PRORROGA NÚMERO 1° AL CONTRATO DE PRESTACIÓN DE SERVICIOS
No. CPS-226-2023 CELEBRADO ENTRE EL FONDO DE DESARROLLO RURAL DE
SUMAPAZ Y LIZETH PATRICIA PEREZ GARCIA ADICIONAR el Contrato De Prestación De Servicios No. CPS-226-2023 en la suma de OCHO MILLONES DE PESOS M/CTE ($ 8.000.000) M/CTE, de conformidad con las consideraciones aquí señaladas, para un total del contrato de CUARENTA Y OCHO MILLONES DE PESOS M/CTE ($48.000.000) M/CTE. CLÁUSULA SEGUNDA. - PRORROGAR el plazo de ejecución del Contrato De Prestación De Servicios No. CPS-226-2023, por el término de DOS (02) MESES a partir del siete (07) de enero de 2024 y hasta el seis (06) de marzo de 2024</t>
  </si>
  <si>
    <t>1. Brindar apoyo técnico a los profesionales de infraestructura y Malla vial en la elaboración de 
informes, proyección de respuestas y demás documentos que le sean indicados por el apoyo a la supervisión. 2. 
Apoyar a los profesionales de Infraestructura y Malla Vial, en la formulación de los procesos contractuales que 
requiera la alcaldía Local. 3. Brindar apoyo en el manejo del aplicativo de correspondencia institucional (ORFEO) 
del apoyo a la supervisión y llevar un estricto control y seguimiento de los requerimientos realizados a través de este, 
así como, el correo electrónico y demás. 4. Apoyar la verificación técnica de contratos de vigencias anteriores que se 
le asignen a los profesionales de infraestructura y que se encuentren en proceso de terminación para su respectiva 
liquidación. 5. Apoyar en la asistencia a comités y elaboración de actas y demás documentos que se requieran actas 
de reunión, memorandos, oficios, minutas, derechos de petición, proposiciones, entre otros que le sean designados. 
6. Las demás que demande la administración local que correspondan a la naturaleza del contrato y quesean 
necesarias para la consecución del fin del objeto contractual.</t>
  </si>
  <si>
    <t>FDRS-CD-163-2023</t>
  </si>
  <si>
    <t>CPS-227-2023</t>
  </si>
  <si>
    <t>NIXON ENRIQUE PARRA MUÑOZ</t>
  </si>
  <si>
    <t>https://community.secop.gov.co/Public/Tendering/OpportunityDetail/Index?noticeUID=CO1.NTC.4089859&amp;isFromPublicArea=True&amp;isModal=False</t>
  </si>
  <si>
    <t>PRESTAR LOS SERVICIOS PROFESIONALES PARA APOYAR EL SEGUIMIENTO Y LA EJECUCIÓN DE CONVENIOS SUSCRITOS CON RECURSOS DE LOS PROYECTOS DE INVERSIÓN DEL FONDO DE DESARROLLO RURAL DE SUMAPAZ</t>
  </si>
  <si>
    <t>mediante oficio del veintiocho (28) de junio del 2023, solicitó a EL FONDO la terminación anticipada del CONTRATO DE PRESTACIÓN DE SERVICIOS No. CPS-227- 2023, argumentando: “motivos personales”. Lo anterior para realizar dicha terminación a partir del día veintinueve (29) de junio de 2023. Solicitud que fue avalada por el Alcalde Local de Sumapaz. QUINTA: Que ELFONDO aceptó la solicitud y procede a realizar la TERMINACIÓN BILATERAL del CONTRATO DE PRESTACIÓN DE SERVICIOS No. CPS-227-2023, con fundamento en la cláusula décima primera literal a del clausulado complementario del contrato de prestación de servicios SECOP II CPS-227-2023. SEXTA: Que por lo anterior las partes de común acuerdo, deciden dar por terminada la ejecución del CONTRATO DE PRESTACIÓN DE SERVICIOS No. CPS-227-2023, dejando como fecha determinación el día veintinueve (29) de junio de 2023</t>
  </si>
  <si>
    <t>1. Apoyar las actividades. A realizar por los ejecutores de los convenios, verificando que se dé
cumplimiento a los requisitos y requerimientos señalados en los términos de referencia y de conformidad con las 
obligaciones de los mismos. 4. Apoyar el seguimiento correspondiente en las etapas de planeación y ejecución para
que el convenio suscrito entre la Alcaldía Local de Sumapaz se ejecute en los términos, condiciones y plazos 
establecidos, informando al despacho y a los convenientes las observaciones necesarias con las recomendaciones 
pertinentes para el adecuado desarrollo del convenio. 3. Apoyar la verificación de las hojas de vida del equipo
humano ofrecido para que se cumplan con los perfiles requeridos para el desarrollo de los procesos de formación, 
capacitación y logística. 5. Velar porque los elementos que sean adquiridos por el conveniente cumplan con las 
especificaciones técnicas requeridas y con los valores establecidos en los estudios previos. Así mismo, velar porque 
se realicen oportunamente los ingresos al almacén de los elementos que así lo señalen los convenios. 6. Apoyar la 
programación de la realización de los Comités Técnicos correspondientes y asistir a todas las reuniones, eventos y 
actividades que se realicen con ocasión de la ejecución de los convenios. 7. Apoyar en la revisión de los documentos 
para programar los pagos de conformidad con la forma de pago establecida y que estén acordes con los valores 
pactados dentro de los convenios. 8. Las demás que demande la administración local que corresponda a la naturaleza 
del contrato y que sean necesarias para la consecución del fin del objeto contractual.</t>
  </si>
  <si>
    <t>FDRS-CD-164-2023</t>
  </si>
  <si>
    <t>CPS-228-2023</t>
  </si>
  <si>
    <t xml:space="preserve">CARLOS ANDRES AMEZQUITA ANGULO </t>
  </si>
  <si>
    <t>https://community.secop.gov.co/Public/Tendering/OpportunityDetail/Index?noticeUID=CO1.NTC.4097930&amp;isFromPublicArea=True&amp;isModal=False</t>
  </si>
  <si>
    <t>CAMILO USSA</t>
  </si>
  <si>
    <t>PRESTAR LOS SERVICIOS PROFESIONALES PARA APOYAR LA REVISIÓN JURÍDICA DE LOS INFORMES DE EJECUCIÓN DE LOS CONTRATOS CELEBRADOS POR EL FONDO DE DESARROLLO RURAL DE SUMAPAZ. PROYECTO 1696. DE ACUERDO CON LO CONTEMPLADO EN EL(LOS)PROYECTO(S) 1696</t>
  </si>
  <si>
    <t>andrez.k92@hotmail.com</t>
  </si>
  <si>
    <t>CRA 81 C N 11 D 38</t>
  </si>
  <si>
    <t xml:space="preserve">ADICIÓN Y PRORROGA NÚMERO 1° AL CONTRATO DE PRESTACIÓN DE SERVICIOS No. CPS-228-2023 CELEBRADO ENTRE EL FONDO DE DESARROLLO RURAL DE SUMAPAZ Y CARLOS ANDRÉS AMÉZQUITA ANGULO ESTACIÓN DE SERVICIOS No. CPS-228-2023 que se regirá por las siguientes cláusulas: CLÁUSULA PRIMERA. – ADICIONAR el Contrato De Prestación De Servicios No. CPS-228-2023 en la suma de ONCE MILLONES DE PESOS M/Cte ($ 11.000.000) M/CTE, de conformidad con las consideraciones aquí señaladas, para un total del contrato de SESENTA MILLONES QUINIENTOS MIL PESOS M/CTE ($60.500.000). CLÁUSULA SEGUNDA. - PRORROGAR el plazo de ejecución del Contrato De Prestación De Servicios No. CPS-228-2023, por el término de DOS (02) meses calendario a partir del seis (06) de diciembre de 2023 y hasta el cinco (05) de febrero de 2024. </t>
  </si>
  <si>
    <t>1. Brindar apoyo al despacho del alcalde Local de Sumapaz en el análisis y verificación de los
informes o documentos que se presenten por parte de los ejecutores que entregan los bienes y servicios a la
comunidad de Sumapaz, para acceder a los pagos 2. Apoyar en la consolidación y diligenciamiento de la información de las bases de datos que se han diseñado para este fin, con los documentos de los contratos que se le asignen para
la verificación, a fin de mantener el control de los pagos y saldo de estos. 3. Apoyar en el seguimiento efectivo y
trámite de las liquidaciones que se realicen y que por competencia el ordenador del gasto le asigne, garantizando la
correcta aplicación de normas y procedimientos técnicos, administrativos y legales vigentes, sobre los contratos que
se suscriban con recursos del Fondo de Desarrollo Rural de Sumapaz. 4. Apoyar en la revisión de los documentos
que deba suscribir el Alcalde dentro de los procesos precontractuales, contractuales y post contractuales que se
adelanten en el FDRS, aplicando los principios que regulan la contratación estatal y la función administrativa
contemplados en la Constitución Política y en la Ley. 5. Asistir a las reuniones de comités de contratación, comités
de seguimiento a la ejecución contractual, capacitaciones entre otros que le designe el despacho del Alcalde Local. 6.
Las demás que sean inherentes al cumplimiento del objeto contractual y/o que le sean asignadas por el Alcalde
Local.</t>
  </si>
  <si>
    <t>Abogado. TOTAL EXPERIENCIA PROFESIONAL
VALORADA: DOS (2) AÑOS, CINCO (5)
MESES Y DOS (2) DÍAS.</t>
  </si>
  <si>
    <t>FDRS-CD-165-2023</t>
  </si>
  <si>
    <t>CPS-229-2023</t>
  </si>
  <si>
    <t>ALEJANDRO GARZON CABANILLAS</t>
  </si>
  <si>
    <t>https://community.secop.gov.co/Public/Tendering/OpportunityDetail/Index?noticeUID=CO1.NTC.4098602&amp;isFromPublicArea=True&amp;isModal=False</t>
  </si>
  <si>
    <t>alejandrogarzoncabanillas@gmail.com</t>
  </si>
  <si>
    <t>CRA 136 A N 145 30</t>
  </si>
  <si>
    <t>ADICIÓN Y PRORROGA NÚMERO 1° AL CONTRATO DE PRESTACIÓN DE SERVICIOS
No. CPS-229-2023 CELEBRADO ENTRE EL FONDO DE DESARROLLO RURAL DE
SUMAPAZ Y ALEJANDRO GARZON CABANILLAS  ADICIONAR el Contrato De Prestación De Servicios No. CPS229-2023 en la suma de NUEVE MILLONES DOSCIENTOS MIL PESOS M/CTE ($9.200.000) M/CTE, de conformidad con las consideraciones aquí señaladas, para un total del contrato de CINCUENTA Y CINCO MILLONES DOSCIENTOS MIL PESOS M/CTE ($55.200.000) M/CTE. CLÁUSULA SEGUNDA. - PRORROGAR el plazo de ejecución del Contrato De Prestación De Servicios No. CPS-229-2023, por el término de SESENTA (60) DIAS a partir del tres (03) de enero de 2024 y hasta el dos (02) de marzo de 2024</t>
  </si>
  <si>
    <t>1. Apoyar la actualización de los Documentos Técnicos de Soporte (DTS) y la actualización de 
las Fichas EBI, así como en la elaboración de los estudios previos y la gestión contractual de los proyectos de acceso a la educación superior que le sean designados, (Especificaciones técnicas, estudios de mercado, análisis del sector, 
criterios de verificación y calificación, condiciones del contrato, entre otros). 2. Asistir, a las reuniones, comités y 
capacitaciones, entre otros, representar a la Administración en los espacios del sector y hacer parte de los comités que 
le sean designados. 3.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4. Realizar el seguimiento a la ejecución 
de los contratos (Apoyo a la supervisión, revisión de informes, modificaciones contractuales, programación de PAC), 
que le sean designados en temas de acceso a la educación superior 5. Las demás que demande la administración local 
que corresponda a la naturaleza del contrato y que sean necesarias para la consecución del fin del objeto contractual</t>
  </si>
  <si>
    <t>FDRS-CD-166-2023</t>
  </si>
  <si>
    <t>CPS-230-2023</t>
  </si>
  <si>
    <t>YESID AFRANIO AMARIS OSPINO</t>
  </si>
  <si>
    <t>https://community.secop.gov.co/Public/Tendering/OpportunityDetail/Index?noticeUID=CO1.NTC.4097886&amp;isFromPublicArea=True&amp;isModal=False</t>
  </si>
  <si>
    <t>O23011605540000001692</t>
  </si>
  <si>
    <t>PRESTAR SUS SERVICIOS PROFESIONALES PARA APOYAR EL PROYECTO DE INVERSIÓN " CONECTIVIDAD Y REDES DE COMUNICACIÓN. PROYECTO 1692</t>
  </si>
  <si>
    <t>yesidamaris@gmail.com</t>
  </si>
  <si>
    <t>CRA 4 ESTE N 30 100 APTO 301 INT 2</t>
  </si>
  <si>
    <t>1. Realizar las etapas de formulación y elaboración de estudios previos de los proyectos de inversión que le sean 
designados para operativizar los portales interactivos: Actualizar los Documentos Técnicos de Soporte y las Fichas 
EBI, definir Especificaciones técnicas, realizar estudios de mercado, elaborar análisis del sector, definir criterios 
de verificación y calificación y condiciones del contrato, entre otros.
2. Elaborar las fichas técnicas sobre los Estudios Previos de los proyectos designados y presentarlas ante el Comité 
de Contratación, para sus observaciones y recomendaciones. Así mismo, atender y/o acatar las recomendaciones 
y sugerencias pertinentes.
3. Apoyar los procesos contractuales de los estudios previos elaborados para operativizar los portales interactivos, 
(Responder las observaciones en cada etapa, proyectar adendas, verificar y calificar propuestas).
4. Realizar el seguimiento a la ejecución de los contratos (Apoyo a la supervisión, revisión de informes, 
modificaciones contractuales, programación de PAC), que le sean designados para operativizar los portales 
interactivos.
5. Realizar actividades de apoyo a los servicios y necesidades informáticas del Fondo de Desarrollo Local y dar 
conceptos técnicos sobre el estado de los equipos y los aplicativos, según las solicitudes que le sean asignadas.
6. Asistir, a las reuniones, comités y capacitaciones, entre otros, representar a la Administración en los espacios del 
sector y hacer parte de los comités que le sean designados.
7. Realizar la verificación técnica, administrativa y financiera de contratos de vigencias anteriores que se le asignen y 
que se encuentren en proceso de terminación para su respectiva liquidación.
8. Las demás que le sean asignadas o delegadas y que correspondan a la naturaleza del objeto.</t>
  </si>
  <si>
    <t>FDRS-CD-167-2023</t>
  </si>
  <si>
    <t>CPS-231-2023</t>
  </si>
  <si>
    <t>JHON EDISON PARDO</t>
  </si>
  <si>
    <t>https://community.secop.gov.co/Public/Tendering/OpportunityDetail/Index?noticeUID=CO1.NTC.4110271&amp;isFromPublicArea=True&amp;isModal=False</t>
  </si>
  <si>
    <t>jhonpardoh@gmail.com</t>
  </si>
  <si>
    <t>CRA 81 D BIS 11 D 08 PISO 3</t>
  </si>
  <si>
    <t>1. Verificar, actualizar, acompañar en los trámites necesarios y hacer seguimiento a los casos 
que se presenten frente a los procesos de legalización de predios en la Localidad de Sumapaz. 2. Realizar atención 
presencial a la comunidad, en aras de orientar a los usuarios frente a los requisitos, procedimientos y gestiones que 
requieran, en relación con el proceso de legalización de predios en la Localidad. 3. Previa delegación del alcalde local 
(e) participar en las reuniones, las mesas de trabajo, los eventos y/o actividades en las que se aborde el tema 
titularización y legalización de tierras, predios, entre otros, convocadas por las diferentes entidades y sectores. 4. 
Apoyar al área de gestión policivo-jurídica, en la proyección y elaboración de documentos e informes solicitados por 
los entes de control, entidades públicas y/o privadas, de conformidad con la normatividad existente para la materia y 
dentro de los plazos y términos establecidos por la misma. 5. Realizar el acompañamiento en la formulación y 
seguimiento de las acciones generadas en los planes de mejora internos y externo, relacionada con los temas de 
justicia comunitaria, sobre el tema de legalización y titularización de predios. 6. Tramitar y proyectar las respuestas a 
las acciones de Tutela, Derechos de petición, Memorandos, Proposiciones y demás requerimientos sobre asuntos de 
competencia del Área de Gestión PolicivoJurídica de la Alcaldía local de Sumapaz. 7. Las demás que le sean 
asignadas por la supervisión y que estén relacionadas con el objeto del presente contrato_x000D_</t>
  </si>
  <si>
    <t>FDRS-CD-168-2023</t>
  </si>
  <si>
    <t>CPS-232-2023</t>
  </si>
  <si>
    <t>JOHANA NATALY CASTAÑEDA ROMERO</t>
  </si>
  <si>
    <t>https://community.secop.gov.co/Public/Tendering/OpportunityDetail/Index?noticeUID=CO1.NTC.4123669&amp;isFromPublicArea=True&amp;isModal=False</t>
  </si>
  <si>
    <t>PRESTAR LOS SERVICIOS PROFESIONALES PARA APOYAR LAS ACCIONES DE EDUCACIÓN AMBIENTAL QUE DEBE ATENDER EL DESPACHO DE LA ALCALDÍA LOCAL DE SUMAPAZ. PROYECTO 1648</t>
  </si>
  <si>
    <t>ing.jncastanedar22@outlook.com</t>
  </si>
  <si>
    <t>CL 95 N 68 D 20</t>
  </si>
  <si>
    <t>se hizo el requerimiento del 9/11/2023 Solicitó el favor se elimine la designación de apoyo a la supervisión que esta del alcalde para el alcalde de los siguientes contratos: CPS-142, CPS-170, CPS-188, CPS-232 y CPS-241-2023  ADICIÓN Y PRÓRROGA NÚMERO 1 AL CONTRATO DE PRESTACIÓN DE SERVICIOS
No. CPS-232-2023 CELEBRADO ENTRE EL FONDO DE DESARROLLO RURAL DE
SUMAPAZ Y JOHANA NATALY CASTAÑEDA ROMERO. ADICIONAR AL CONTRATO DE
PRESTACIÓN DE SERVICIOS No. CPS-232-2023 en la suma de DIEZ MILLONES DE PESOS M/CTE
($10.000.000), de conformidad con las consideraciones aquí señaladas, para un valor total del contrato de SESENTA
MILLONES DE PESOS M/CTE ($60.000.000). CLÁUSULA SEGUNDA. - PRORROGAR el plazo de ejecución
del CONTRATO DE PRESTACIÓN DE SERVICIOS No. CPS-232-2023, por el término de DOS (02) meses, hasta
el DIECISÉIS (16) de marzo de 2024</t>
  </si>
  <si>
    <t xml:space="preserve"> 1. Brindar apoyo al despacho del FDRS en las solicitudes que se reciban relacionadas con la 
gestión ambiental y el seguimiento a las respuestas dadas mediante oficios, memorandos, actos administrativos, 
conceptos que deban ser suscritos por el señor alcalde local de Sumapaz. 2. Ejecutar acompañamiento técnico 
oportuno a los requerimientos, solicitudes, y reportes de información de gestión ambiental externa solicitados por 
entidades distritales, nacionales, entes de control y comunidad en general allegados de manera directa o por el 
aplicativo de Gestión Documental de la entidad. 3. Prestar apoyo al despacho en el seguimiento y trámite de los 
documentos presentados por los contratistas para los pagos que correspondan a la ejecución de los contratos 
relacionados con la atención de los temas ambientales. 4. Acompañar las acciones de articulación, comunicación 
y seguimiento de trámites y gestiones entre la administración local, la Secretaria Distrital de Gobierno y demás 
instancias del sector ambiental 1. Asistir a las reuniones concertadas, citadas y/o designadas para la atención de 
temas relacionados con la gestión ambiental y el desarrollo sostenible con entidades locales, distritales, nacionales, 
organizaciones ambientales y/o sociales. 5. Las demás que demande la administración local que correspondan a 
la naturaleza del contrato y que sean necesarias para la consecución del objeto contractual.</t>
  </si>
  <si>
    <t>FDRS-CD-169-2023</t>
  </si>
  <si>
    <t>CAR-233-2023</t>
  </si>
  <si>
    <t>ELSA FANORE VILLALOBOS CHINGATE</t>
  </si>
  <si>
    <t>https://community.secop.gov.co/Public/Tendering/OpportunityDetail/Index?noticeUID=CO1.NTC.4114560&amp;isFromPublicArea=True&amp;isModal=False</t>
  </si>
  <si>
    <t>CONTRATAR EN ARRIENDO UN LOCAL EN LA VEREDA BETANIA DE LA LOCALIDAD DE SUMAPAZ, PARA LA OPERACIÓN, GUARDA Y FUNCIONAMIENTO DEL CENTRO DE CONECTIVIDAD EN EL MARCO DEL PROYECTO DE CONECTIVIDAD Y REDES DE COMUNICACIÓN OPERATIVIZAR 10 CENTROS DE ACCESO COMUNITARIO EN ZONAS RURALES Y/O APARTADAS. GARANTIZANDO ACCESO DIGITAL EN LA RURALIDAD. PROYECTO 1692.</t>
  </si>
  <si>
    <t>VILLALOBOS CHINGATE ELSA FANORE</t>
  </si>
  <si>
    <t>1. Suscribir oportunamente el acta de entrega y el acta de liquidación del contrato, conjuntamente con el 
supervisor del mismo, cuando corresponda.
2. Cumplir el contrato teniendo en cuenta las condiciones económicas contenidas en la propuesta pre_x0002_sentada por el arrendador.
3. Entregar a la Alcaldía de Sumapaz, el bien inmueble en condiciones de funcionamiento y a paz y 
salvo por concepto de servicios públicos, al momento de la suscripción del acta de entrega del in_x0002_mueble/local. 
4. Mantener en buen estado el inmueble y servicios conexos para el fin convenido en el contrato, razón 
por la cual debe garantizar durante todo el término del contrato el uso, goce exclusivo y pacífico del 
inmueble al Fondo de Desarrollo Rural de Sumapaz.
5. Liberar a la Alcaldía de Sumapaz de toda perturbación o impedimento en el goce del inmueble arren_x0002_dado.
6. Presentar los cinco (5) primeros días del mes la cuenta de cobro debidamente firmada con la carta 
dirigida al Alcalde Local de Sumapaz.
7. Permitir a la Alcaldía Local de Sumapaz, realizar las adecuaciones necesarias para el debido funcio_x0002_namiento del Centro de Conectividad Campesina.
8. Efectuar las reparaciones locativas solicitadas por la Alcaldía Local de Sumapaz, cuando los deterio_x0002_ros las hagan necesarias o provengan de causa mayor o caso fortuito.
9. Atender las peticiones de la Alcaldía Local de Sumapaz, respecto del mantenimiento físico del in_x0002_mueble cuando éste así lo requiera, siempre y cuando se trate de reparaciones necesarias para mante_x0002_ner el buen estado del espacio arrendada, y no hayan sido ocasionados por los usuarios y/o funciona_x0002_rios encargados de la operación del Centro de Conectividad Campesina.
10. Otorgar consentimiento para que la Alcaldía Local de Sumapaz realice las adecuaciones necesarias 
para el debido funcionamiento, las cuales no afectaran la estabilidad ni estructura de la edificación.
11. Las demás que se consideren necesarias para el debido cumplimiento del objeto del contrato.</t>
  </si>
  <si>
    <t>FDRS-CD-170-2023</t>
  </si>
  <si>
    <t>CAR-234-2023</t>
  </si>
  <si>
    <t>MILLER BUITRAGO TORRES</t>
  </si>
  <si>
    <t>https://community.secop.gov.co/Public/Tendering/OpportunityDetail/Index?noticeUID=CO1.NTC.4115630&amp;isFromPublicArea=True&amp;isModal=False</t>
  </si>
  <si>
    <t>CONTRATAR EN ARRIENDO UN LOCAL EN LA VEREDA LA UNIÓN DE LA LOCALIDAD DE SUMAPAZ, PARA LA OPERACIÓN, GUARDA Y FUNCIONAMIENTO DEL CENTRO DE CONECTIVIDAD EN EL MARCO DEL PROYECTO DE CONECTIVIDAD Y REDES DE COMUNICACIÓN OPERATIVIZAR 10 CENTROS DE ACCESO COMUNITARIO EN ZONAS RURALES Y/O APARTADAS. GARANTIZANDO ACCESO DIGITAL EN LA RURALIDAD. PROYECTO 1692.</t>
  </si>
  <si>
    <t>BUITRAGO TORRES MILLER</t>
  </si>
  <si>
    <t>millerbuitragotorres@gmail.com</t>
  </si>
  <si>
    <t>CL 74 B SUR N 12 15</t>
  </si>
  <si>
    <t xml:space="preserve"> $45 </t>
  </si>
  <si>
    <t>CLÁUSULA PRIMERA: Adicionar el contrato arrendamiento CAR-234-2023, en la suma de UN MILLÓN QUINIENTOS TREINTA MIL PESOS M/CTE. ($1.530.000)  Que el valor del
contrato se pactó en la suma de TRES MILLONES SESENTA MIL PESOS M/CTE. ($3.060.000),
servicios públicos incluidos y demás impuestos o erogaciones de la vigencia fiscal 2023, amparado con el CDP
795 del 2 de marzo de 2023, con cargo al rubro presupuestal O23011605540000001692, conectividad y redes
de comunicación. 3) Que el plazo de ejecución del contrato se pactó en tres (3) meses, contados a partir de
la celebración del acta de inicio, hecho que se llevó a cabo el 24 de junio de 2023, estableciéndose como fecha
de terminación el 23 de julio  El valor total del contrato es por la suma de CUATRO MILLONES
QUINIENTOS NOVENTA MIL PESOS M/CTE. ($4.590.000). CLÁUSULA TERCERA: El valor de la
presente adición se cancelará en la misma forma y términos previstos en la cláusula quinta del documento general
clausulado complementario del contrato CAR-234-2023. CLÁUSULA CUARTA: Prorrogar el plazo de ejecución
en UN (1) MES Y QUINCE (15) DÍAS MÁS. CLÁUSULA QUINTA: El plazo total del contrato es por
CUATRO (4) MESES Y QUINCE (15) DÍAS. C</t>
  </si>
  <si>
    <t>FDRS-CD-171-2023</t>
  </si>
  <si>
    <t>CAR-235-2023</t>
  </si>
  <si>
    <t>LUZ MIRYAM MORALES ORJUELA</t>
  </si>
  <si>
    <t>https://community.secop.gov.co/Public/Tendering/OpportunityDetail/Index?noticeUID=CO1.NTC.4116870&amp;isFromPublicArea=True&amp;isModal=False</t>
  </si>
  <si>
    <t>CONTRATAR EN ARRIENDO UN LOCAL EN LA VEREDA NUEVA GRANADA DE LA LOCALIDAD DE SUMAPAZ, PARA LA OPERACIÓN, GUARDA Y FUNCIONAMIENTO DEL CENTRO DE CONECTIVIDAD EN EL MARCO DEL PROYECTO DE CONECTIVIDAD Y REDES DE COMUNICACIÓN OPERATIVIZAR 10 CENTROS DE ACCESO COMUNITARIO EN ZONAS RURALES Y/O APARTADAS GARANTIZANDO ACCESO DIGITAL EN LA RURALIDAD. PROYECTO 1692.</t>
  </si>
  <si>
    <t>LUZ MIRYAM ORJUELA MORALES</t>
  </si>
  <si>
    <t>ADICIÓN Y PRORROGA AL CONTRATO DE ARRENDAMIENTO No. CAR-235-2023 CELEBRADO ENTRE EL FONDO DE DESARROLLO RURAL DE SUMAPAZ Y LUZ MIRYAM MORALES ORJUELA Que mediante solicitud de modificación contractual del cuatro (4) de septiembre
de 2023, el Apoyo a la Supervisión deprecó gestionar prórroga y adición del Contrato de arrendamiento CAR-235-
2023, por un término de UN (01) MES y QUINCE (15) DÍAS, a partir del 14 de septiembre y hasta el 28 de
octubre de 2023 y adición por valor de NOVECIENTOS NOVENTA Y SIETE MIL QUINIENTOS
PESOS M/CTE ($997.500). previa aprobación del Alcalde Local de Sumapaz</t>
  </si>
  <si>
    <t xml:space="preserve">1. Suscribir oportunamente el acta de entrega y el acta de liquidación del contrato, conjuntamente con 
el supervisor del mismo, cuando corresponda.
2. Cumplir el contrato teniendo en cuenta las condiciones económicas contenidas en la propuesta 
presentada por el arrendador.
3. Entregar a la Alcaldía de Sumapaz, el bien inmueble en condiciones de funcionamiento y a paz y salvo por concepto de servicios públicos, al momento de la suscripción del acta de entrega del in_x0002_mueble/local. 
4. Mantener en buen estado el inmueble y servicios conexos para el fin convenido en el contrato, ra_x0002_zón por la cual debe garantizar durante todo el término del contrato el uso, goce exclusivo y pacífi_x0002_co del inmueble al Fondo de Desarrollo Rural de Sumapaz.
5. Liberar a la Alcaldía de Sumapaz de toda perturbación o impedimento en el goce del inmueble 
arrendado.
6. Presentar los cinco (5) primeros días del mes la cuenta de cobro debidamente firmada con la carta 
dirigida al Alcalde Local de Sumapaz.
7. Permitir a la Alcaldía Local de Sumapaz, realizar las adecuaciones necesarias para el debido funcio_x0002_namiento del Centro de Conectividad Campesina.
8. Efectuar las reparaciones locativas solicitadas por la Alcaldía Local de Sumapaz, cuando los deterio_x0002_ros las hagan necesarias o provengan de causa mayor o caso fortuito.
9. Atender las peticiones de la Alcaldía Local de Sumapaz, respecto del mantenimiento físico del in_x0002_mueble cuando éste así lo requiera, siempre y cuando se trate de reparaciones necesarias para man_x0002_tener el buen estado del espacio arrendado, y no hayan sido ocasionados por los usuarios y/o fun_x0002_cionarios encargados de la operación del Centro de Conectividad Campesina.
10. Otorgar consentimiento para que la Alcaldía Local de Sumapaz realice las adecuaciones necesarias 
para el debido funcionamiento, las cuales no afectaran la estabilidad ni estructura de la edificación.
11. Las demás que se consideren necesarias para el debido cumplimiento del objeto del contrato.
</t>
  </si>
  <si>
    <t>FDRS-CD-172-2023</t>
  </si>
  <si>
    <t>CAR-236-2023</t>
  </si>
  <si>
    <t>LA JUNTA DE ACCIÓN COMUNAL DE LA VEREDA CORREGIMIENTO DE NAZARETH DE L A LOCALIDAD 20 SUMAPAZ</t>
  </si>
  <si>
    <t>https://community.secop.gov.co/Public/Tendering/OpportunityDetail/Index?noticeUID=CO1.NTC.4174059&amp;isFromPublicArea=True&amp;isModal=False</t>
  </si>
  <si>
    <t>CONTRATAR EN ARRIENDO UN LOCAL EN LA VEREDA NAZARETH DE LA LOCALIDAD DE SUMAPAZ, PARA LA OPERACION, GUARDA Y FUNCIONAMIENTO DEL CENTRO DE CONECTIVIDAD EN EL MARCO DEL PROYECTO DE CONECTIVIDAD Y REDES DE COMUNICACION OPERATIVIZAR 10 CENTROS DE ACCESO COMUNITARIO EN ZONAS RURALES Y/O APARTADAS . GARANTIZANDO ACCESO DIGITAL EN LA RURALIDAD.</t>
  </si>
  <si>
    <t>LA JUNTA DE ACCION COMUNAL DE LA VERDA CORREGIMIENTO DE NAZARETH DE LA LOCALIDAD 20 SUMAPAZ     /    HERIBERTO BERNAL MUÑOZ</t>
  </si>
  <si>
    <t>830061092-1     /      80,469,004</t>
  </si>
  <si>
    <t>jacveredanazareth2022@gmail.com</t>
  </si>
  <si>
    <t>COR DE NAZARETH</t>
  </si>
  <si>
    <t>1. Suscribir oportunamente el acta de entrega y el acta de liquidación del contrato, conjuntamente con 
el supervisor del mismo, cuando corresponda.
2. Cumplir el contrato teniendo en cuenta las condiciones económicas contenidas en la propuesta 
presentada por el arrendador.
3. Entregar a la Alcaldía de Sumapaz, el bien inmueble en condiciones de funcionamiento y a paz y salvo por concepto de servicios públicos, al momento de la suscripción del acta de entrega del in_x0002_mueble/local. 
4. Mantener en buen estado el inmueble y servicios conexos para el fin convenido en el contrato, ra_x0002_zón por la cual debe garantizar durante todo el término del contrato el uso, goce exclusivo y pacífi_x0002_co del inmueble al Fondo de Desarrollo Rural de Sumapaz.
5. Liberar a la Alcaldía de Sumapaz de toda perturbación o impedimento en el goce del inmueble 
arrendado.
6. Presentar los cinco (5) primeros días del mes la cuenta de cobro debidamente firmada con la carta 
dirigida al Alcalde Local de Sumapaz.
7. Permitir a la Alcaldía Local de Sumapaz, realizar las adecuaciones necesarias para el debido funcio_x0002_namiento del Centro de Conectividad Campesina.
8. Efectuar las reparaciones locativas solicitadas por la Alcaldía Local de Sumapaz, cuando los deterio_x0002_ros las hagan necesarias o provengan de causa mayor o caso fortuito.
9. Atender las peticiones de la Alcaldía Local de Sumapaz, respecto del mantenimiento físico del in_x0002_mueble cuando éste así lo requiera, siempre y cuando se trate de reparaciones necesarias para man_x0002_tener el buen estado del espacio arrendada, y no hayan sido ocasionados por los usuarios y/o fun_x0002_cionarios encargados de la operación del Centro de Conectividad Campesina.
10. Otorgar consentimiento para que la Alcaldía Local de Sumapaz realice las adecuaciones necesarias 
para el debido funcionamiento, las cuales no afectaran la estabilidad ni estructura de la edificación.
11. Las demás que se consideren necesarias para el debido cumplimiento del objeto del contrato.</t>
  </si>
  <si>
    <t>FDRS-CD-173-2023</t>
  </si>
  <si>
    <t>CPS-237-2023</t>
  </si>
  <si>
    <t>https://community.secop.gov.co/Public/Tendering/OpportunityDetail/Index?noticeUID=CO1.NTC.4118044&amp;isFromPublicArea=True&amp;isModal=False</t>
  </si>
  <si>
    <t>PRESTAR SUS SERVICIOS PARA APOYAR OPERATIVAMENTE LA GESTIÓN CULTURAL DE LA LOCALIDAD DE SUMAPAZ. PROYECTO 1633</t>
  </si>
  <si>
    <t xml:space="preserve">CRA 73 A N 56 A 39 SUR </t>
  </si>
  <si>
    <t>ADICIÓN Y PRORROGA NÚMERO 1° AL CONTRATO DE PRESTACIÓN DE SERVICIOS
NO. CPS-237-2023 CELEBRADO ENTRE EL FONDO DE DESARROLLO RURAL DE
SUMAPAZ Y NOHELY SANTANA SANCHEZ – ADICIONAR el
Contrato De Prestación De Servicios No. CPS-237-2023 en la suma de DOS MILLONES DE PESOS M/CTE ($2.000.000),
de conformidad con las consideraciones aquí señaladas, para un total del contrato de VEINTIDOS MILLONES DE
PESOS M/CTE ($22.000.000). CLÁUSULA SEGUNDA. – PRORROGAR el plazo de ejecución del Contrato De Prestación
De Servicios No. CPS-237-2023, por el término de TRENTA (30) DIAS a partir del TRECE (13) DE ENERO DE 2024 y
hasta el DOCE (12) DE FEBRERO de 2024</t>
  </si>
  <si>
    <t>1. Apoyar la planeación quincenal y propuesta metodológica de las habilidades en la 
formación en tejido de los niños, niñas, jóvenes y adultos de la localidad de Sumapaz.
2. Apoyar el registro y control de los elementos que se usan para las sesiones de clases de 
los niños, niñas, jóvenes y adultos que participan en las escuelas de formación de tejido.
3. Colaborar con las sesiones de clase con los niños, niñas, jóvenes y adultos, cumpliendo 
con los horarios, lugares acordados con la comunidad y demás requerimientos realizados 
por el FDRS, hacer entrega de las listas de asistencia de los participantes.
4. Hacer el seguimiento y evaluación de los estudiantes inscritos en las escuelas de 
formación, informando el estado de avance de los participantes, número total de inscritos, 
deserciones, cupos disponibles y cualquier situación que se presente dentro del 
desarrollo de las actividades.
5. Asistir, a las reuniones, comités y capacitaciones, entre otros, representar a la 
Administración en los espacios del sector y hacer parte de los comités que le sean 
designados.
6. Las demás que demande la administración local que corresponda a la naturaleza del 
contrato y que sean necesarias para la consecución del fin del objeto contractual.</t>
  </si>
  <si>
    <t>FDRS-CD-174-2023</t>
  </si>
  <si>
    <t>CPS-238-2023</t>
  </si>
  <si>
    <t>EDISON FERNEY MARTINEZ MOLINA</t>
  </si>
  <si>
    <t>https://community.secop.gov.co/Public/Tendering/OpportunityDetail/Index?noticeUID=CO1.NTC.4131389&amp;isFromPublicArea=True&amp;isModal=False</t>
  </si>
  <si>
    <t>BRINDAR APOYO TÉCNICO Y ADMINISTRATIVO EN EL DESARROLLO DE LAS ACTIVIDADES QUE SE EJECUTAN DENTRO DE LA ASISTENCIA TÉCNICA AGROPECUARIA EN LA LOCALIDAD DE SUMAPAZ. PROYECTO 1634</t>
  </si>
  <si>
    <t>ferney_05@hotmail.com</t>
  </si>
  <si>
    <t>KM 6 VEREDA LAS AURAS CORREGIMIENTO NAZARETH</t>
  </si>
  <si>
    <t>ADICIÓN Y PRORROGA NÚMERO 1° AL CONTRATO DE PRESTACIÓN DE SERVICIOS No. CPS-238-2023 CELEBRADO ENTRE EL FONDO DE DESARROLLO RURAL DE SUMAPAZ Y EDISON FERNEY MARTINEZ MOLINA ADICIONAR el Contrato De Prestación De Servicios No. CPS-238-2023 en la suma de SEIS MILLONES DOSCIENTOS MIL PESOS M/CTE ($6.200.000) M/CTE, de conformidad con las consideraciones aquí señaladas, para un total del contrato de TREINTA Y SIETE MILLONES DOSCIENTOS MIL PESOS M/CTE ($37.200.000) M/CTE. CLÁUSULA SEGUNDA. - PRORROGAR el plazo de ejecución del Contrato De Prestación De Servicios No. CPS238-2023, por el término de SESENTA (60) DIAS a partir del diez (10) de enero de 2024 y hasta el nueve (09) de marzo de 2024</t>
  </si>
  <si>
    <t>1. Apoyar el desarrollo de las actividades de asistencia técnica requeridas por los productores y 
asignadas por los veterinarios en el marco del servicio de asistencia técnica pecuaria en la localidad de Sumapaz. 2. 
Apoyar en el seguimiento efectivo de la ejecución de los contratos que se suscriban para el servicio de Asistencia 
Técnica Agropecuaria, conforme a los lineamientos institucionales definidos. 3. Brindar su apoyo en la consolidación 
de información de los pagos que se realicen sobre los contratos que se suscriben con cargo al proyecto de inversión 
1634, manteniendo actualizada la base de datos que se diseñe para este fin 4. Facilitar y mantener la comunicación 
en cuanto a peticiones de asistencia, de manera constante entre la comunidad y el equipo de profesionales, para 
lograr la mayor cobertura en el servicio de asistencia de la localidad de Sumapaz. 5. Asistir a las reuniones, 
capacitaciones que sea convocadas y apoyar las convocatorias y logística requerida por los profesionales 
agropecuarios para el servicio de asistencia técnica pecuaria. 6. Las demás que demande la administración local que 
corresponda a la naturaleza del contrato y que sean necesarias para la consecución del fin del objeto contractual.</t>
  </si>
  <si>
    <t>FDRS-CD-175-2023</t>
  </si>
  <si>
    <t>CPS-239-2023</t>
  </si>
  <si>
    <t>ALEXANDRA CORTES LOPEZ</t>
  </si>
  <si>
    <t>https://community.secop.gov.co/Public/Tendering/OpportunityDetail/Index?noticeUID=CO1.NTC.4134778&amp;isFromPublicArea=True&amp;isModal=False</t>
  </si>
  <si>
    <t>O23011602340000001666</t>
  </si>
  <si>
    <t>PRESTAR LOS SERVICIOS PROFESIONALES VETERINARIOS PARA EL FORTALECIMIENTO DE LAS ACTIVIDADES DE BIENESTAR Y PROTECCIÓN ANIMAL EN LA LOCALIDAD DE SUMAPAZ. PROYECTO 1666.</t>
  </si>
  <si>
    <t>asacortes@gmail.com</t>
  </si>
  <si>
    <t>VEREDA EL DESTINO KM 8 VIA SAN JUAN DEL SUMAPAZ</t>
  </si>
  <si>
    <t>ADICIÓN Y PRORROGA NÚMERO 1° AL CONTRATO DE PRESTACIÓN DE SERVICIOS No. CPS-239-2023 CELEBRADO ENTRE EL FONDO DE DESARROLLO RURAL DE
SUMAPAZ Y ALEXANDRA CORTES LOPEZ  ADICIONAR el Contrato De Prestación De Servicios No. CPS-239-2023 en la suma de CINCO MILLONES DE PESOS M/CTE ($5.000.000) M/CTE, de conformidad con las consideraciones aquí señaladas, para un total del contrato de CINCUENTA Y CINCO MILLONES DE PESOS M/CTE ($55.000.000) M/CTE. CLÁUSULA SEGUNDA. - PRORROGAR el plazo de ejecución del Contrato De Prestación De Servicios No. CPS-239-2023, por el término de TREINTA (30) DIAS a partir del catorce (14) de enero de 2024 y hasta el trece (13) de febrero de 2024.</t>
  </si>
  <si>
    <t>1. Apoyar el proceso de convocatoria del Consejo Local de Bienestar y Protección 
Animal, dinamizando su desarrollo y efectuando el seguimiento y articulación interinstitucional 
requerido para su fortalecimiento. 2. Realizar la atención de urgencias médicos veterinarias, las jornadas 
de educación y sensibilización sobre la protección y el bienestar animal y las jornadas de adopción de 
animales de compañía, presentándose soportes y evidencia del servicio. 3. Realizar apoyo a las 
actividades médico-veterinarias que se demanden en los animales de granja en la localidad de Sumapaz.
4. Realizar apoyo a las actividades médico-veterinarias que se demanden en los animales de granja en la 
localidad de Sumapaz. 5. Apoyar las etapas de formulación y elaboración de estudios previos de los 
proyectos de inversión que le sea requeridos: Actualizando los Documentos Técnicos de Soporte y las 
Fichas EBI, definir Especificaciones técnicas, realizar estudios de mercado, elaborar análisis del sector, 
definir criterios de verificación y calificación y condiciones del contrato, entre otros. 6. Atender de 
manera oportuna los requerimientos y reportes de información solicitados por interesados, entidades 
distritales, nacionales y entes de control que se alleguen por el Aplicativo de Gestión Documental – AGD_x0002_de la Secretaria Distrital de Gobierno, referente a temas de bienestar animal, tenencia responsables y 
sanidad aminal. 7. Asistir a las reuniones concertadas, citadas y/o designadas para la atención de temas 
relacionados con el desarrollo rural sostenible con entidades locales, distritales, nacionales, 
organizaciones ambientales y/o sociales. 8. Las demás que demande la administración local que 
corresponda a la naturaleza del contrato y que sean necesarias para la consecución del fin del objeto 
contractual.</t>
  </si>
  <si>
    <t>FDRS-CD-176-2023</t>
  </si>
  <si>
    <t>CPS-240-2023</t>
  </si>
  <si>
    <t>https://community.secop.gov.co/Public/Tendering/OpportunityDetail/Index?noticeUID=CO1.NTC.4135047&amp;isFromPublicArea=True&amp;isModal=False</t>
  </si>
  <si>
    <t>PRESTAR LOS SERVICIOS DE APOYO ADMINISTRATIVO AL PARQUE AUTOMOTOR PESADO Y MAQUINARIA, DE PROPIEDAD DEL FONDO DE DESARROLLO RURAL DE SUMAPAZ. PROYECTO 1696</t>
  </si>
  <si>
    <t>CRA 53 C N 131 A 69</t>
  </si>
  <si>
    <t>DISNEY POVEDA BUSTOS</t>
  </si>
  <si>
    <t xml:space="preserve">1. Apoyar la gestión del Parque automotor de propiedad del FDRS, en la solicitud de cotizaciones, 
elaboración de cuadros de costos y demás actividades requeridas para la formulación de los proyectos de inversión y gastos de funcionamiento. 2 apoyar la realización reuniones, comités de contratación, capacitaciones, comités de 
seguimiento entre otros que deba adelantar el área y elaboración de actas y demás documentos que se requieran. 3 
Apoyar en la verificación de los repuestos, insumos y demás procedimientos que se le realicen al parque automotor 
pesado y maquinaria de propiedad del FDRS con el fin de garantizar el correcto funcionamiento de estos. 4 Hacer 
seguimiento a los vehículos que están en el taller pendientes por repuestos y generar informes estadísticos de la gestión y 
de la rotación del trabajo dentro del taller. 5 Apoyar la elaboración y actualización de manera permanente de la base 
de datos históricos de mantenimiento de cada uno de las máquinas y vehículos pesados que conforman el parque 
automotor propiedad del FDRS. 6 Apoyar en la programación de mantenimiento preventivo y correctivo de la 
maquinaria y vehículos pesados de acuerdo con el cronograma mensual de actividades de estos. 7 Apoyar al área de parque 
automotor en la verificación de los informes para la programación de PAC de los contratos que le sean designados, dando 
cumplimiento al Manual de Procesos y Procedimientos para tal fin. 8 Las demás que demande la administración local que 
correspondan a la naturaleza del contrato y quesean necesarias para la consecución del fin del objeto contractual.
</t>
  </si>
  <si>
    <t>FDRS-CD-177-2023</t>
  </si>
  <si>
    <t>CPS-241-2023</t>
  </si>
  <si>
    <t>HERNAN ALFONSO GONZALEZ</t>
  </si>
  <si>
    <t>https://community.secop.gov.co/Public/Tendering/OpportunityDetail/Index?noticeUID=CO1.NTC.4134151&amp;isFromPublicArea=True&amp;isModal=False</t>
  </si>
  <si>
    <t>PRESTAR LOS SERVICIOS PROFESIONALES PARA APOYAR JURÍDICAMENTE LAS RESPUESTAS A LAS INVESTIGACIONES PRELIMINARES Y LOS HALLAZGOS DE TODO TIPO QUE RESULTEN EN CONTRA DE LA ALCALDÍA LOCAL DE SUMAPAZ. PROYECTO 1696.</t>
  </si>
  <si>
    <t>hernan.gonzalez@gmestudiolegal.com</t>
  </si>
  <si>
    <t>CRA 70 B BIS 120 03</t>
  </si>
  <si>
    <t>se hizo el requerimiento del 9/11/2023 Solicitó el favor se elimine la designación de apoyo a la supervisión que esta del alcalde para el alcalde de los siguientes contratos: CPS-142, CPS-170, CPS-188, CPS-232 y CPS-241-2023  ADICIÓN Y PRORROGA NÚMERO 1° AL CONTRATO DE PRESTACIÓN DE SERVICIOS
NO. CPS-241-2023 CELEBRADO ENTRE EL FONDO DE DESARROLLO RURAL DE
SUMAPAZ Y HERNAN ALFONSO GONZALEZ MORENO ADICIONAR el Contrato De Prestación De Servicios No. CPS-241-
2023 en la suma de SEIS MILLONES DE PESOS M/CTE ($6.000.000), de conformidad con las consideraciones aquí
señaladas, para un total del contrato de SESENTA MILLONES DE PESOS M/CTE ($60.000.000). CLÁUSULA
SEGUNDA. – PRORROGAR el plazo de ejecución del Contrato De Prestación De Servicios No. CPS-241-2023, por el
término de un (1) mes a partir del catorce (14) de diciembre de 2023 y hasta el trece (13) de enero de 2024</t>
  </si>
  <si>
    <t>1. Apoyar al Despacho del alcalde Local de Sumapaz en el análisis elaboración, aval, 
respuesta y seguimiento de la información o documentación solicitada por los entes de control, entidades públicas y/o privadas de conformidad con la normatividad existente para la materia y dentro de los plazos y términos 
establecidos por la misma. 2. Acompañar las visitas administrativas realizadas por los Entes de Control, realizando 
las acciones que sean necesarias para suministrar las respuestas en el marco del objeto para las cuales fueron 
convocadas. 3. Apoyar en la revisión de los documentos que deba suscribir el alcalde dentro de los procesos de toda
índole que se adelanten en contra del FDLS, aplicando los principios que regulan la función administrativa
contemplados en la Constitución Política y en la Ley. 4. Emitir los conceptos y respuestas sobre las solicitudes y 
peticiones que le sean asignados y/o requeridos. 5. Las demás que demande la administración local que corresponda 
a la naturaleza del contrato y que sean necesarias para la consecución del fin del objeto contractual.</t>
  </si>
  <si>
    <t>FDRS-CD-178-2023</t>
  </si>
  <si>
    <t>CPS-242-2023</t>
  </si>
  <si>
    <t>https://community.secop.gov.co/Public/Tendering/OpportunityDetail/Index?noticeUID=CO1.NTC.4126303&amp;isFromPublicArea=True&amp;isModal=False</t>
  </si>
  <si>
    <t>PRESTAR LOS SERVICIOS PROFESIONALES AL ÁREA DE GESTIÓN DE DESARROLLO LOCAL BRINDANDO APOYO TÉCNICO EN LA PLANEACIÓN, EJECUCIÓN Y SEGUIMIENTO DEL PROYECTO DE INVERSIÓN DE CONSTRUCCIÓN DE SEDES. PROYECTO 1693</t>
  </si>
  <si>
    <t>lizbethmp1282@gmail.com</t>
  </si>
  <si>
    <t>CL 138 B SUR N 3 54</t>
  </si>
  <si>
    <t>DIANA LORENA HILARION</t>
  </si>
  <si>
    <t>ADICIÓN Y PRORROGA NÚMERO 1° AL CONTRATO DE PRESTACIÓN DE SERVICIOS NO. CPS-242-2023 CELEBRADO ENTRE EL FONDO DE DESARROLLO RURAL DE SUMAPAZ Y DIANA LIZBETH MARTINEZ PALACIOS QUINTO: Que la Adición
cuenta con el Certificado de Disponibilidad Presupuestal No. 1039 del 1 de noviembre de 2023, por la suma de TRECE
MILLONES DE PESOS M/CTE ($ 13.000.000) del rubro O23011605560000001693 “terminación de infraestructuras
(sedes administrativas locales)”, expedido por el responsable del Presupuesto del FDRS. SEXTA: Que por lo anterior las
partes acuerdan suscribir la ADICIÓN Y PRORROGA AL CONTRATO DE PRESTACIÓN DE SERVICIOS NO.
CPS-242-2023 que se regirá por las siguientes cláusulas: CLÁUSULA PRIMERA. – ADICIONAR el Contrato De
Prestación De Servicios No. CPS-242-2023 en la suma de TRECE MILLONES DE PESOS M/CTE ($ 13.000.000), de
conformidad con las consideraciones aquí señaladas, para un total del contrato de CINCUENTA Y TRES MILLONES
DE PESOS M/CTE ($53.000.000). CLÁUSULA SEGUNDA. - PRORROGAR el plazo de ejecución del Contrato De
Prestación De Servicios No. CPS-242-2023, por el término de de DOS (2) meses y DIECIOCHO (18) días calendario a
partir del trece (13) de noviembre de 2023 y hasta el primero (01) de febrero de 2024</t>
  </si>
  <si>
    <t>1. Realizar el apoyo para la estructuración de estudios de mercado, estudios previos en la parte técnica específica a su
condición profesional y demás trámites precontractuales de los contratos referentes a construcción de sedes requeridos
por la administración local. (responder las observaciones en cada etapa, proyectar adendas, verificar y calificar
propuestas).
2. Apoyar en el control y seguimiento de los contratos que se encuentren en proceso de ejecución y/o liquidación de
mantenimiento y de obra, así como en la elaboración de actas de inicio, terminación y suspensión, justificaciones de
prórrogas y/o adiciones, apoyando al supervisor designado por el supervisor.
3. Participar en el diseño de esquemas arquitectónicos y desarrollo de proyectos nuevos o de modificaciones requeridas
en las sedes o inmuebles de propiedad del Fondo de Desarrollo Rural de Sumapaz.
4. Realizar a través de herramientas informáticas el apoyo en la realización de planos arquitectónicos 2d y 3d de
diferentes tipos de presentaciones de proyectos, requeridas por la administración local.
5.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6. Realizar la verificación técnica, administrativa y financiera de contratos de vigencias anteriores que se le asignen y
que se encuentren en proceso de terminación para su respectiva liquidación.
7.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8. Las demás que demande la administración local que corresponda a la naturaleza del contrato y que sean necesarias
para la consecución del fin del objeto contractual.</t>
  </si>
  <si>
    <t>Profesional en Arquitectura. TOTAL EXPERIENCIA: 1 años, 3 meses, 22
días.</t>
  </si>
  <si>
    <t>FDRS-CD-179-2023</t>
  </si>
  <si>
    <t>CPS-243-2023</t>
  </si>
  <si>
    <t>KATHERIN TATIANA RUIZ TOLOZA CEDIDO A DANIELA ALEJANDRA CLAVIJO HERNANDEZ</t>
  </si>
  <si>
    <t>https://community.secop.gov.co/Public/Tendering/OpportunityDetail/Index?noticeUID=CO1.NTC.4134665&amp;isFromPublicArea=True&amp;isModal=False</t>
  </si>
  <si>
    <t>PRESTAR LOS SERVICIOS PROFESIONALES PARA ORIENTAR JURÍDICAMENTE A LAS VÍCTIMAS DEL CONFLICTO ARMADO DE LA LOCALIDAD DE SUMAPAZ EN EL MARCO DEL SIVJRNR</t>
  </si>
  <si>
    <t>PLANEACIÓN</t>
  </si>
  <si>
    <t xml:space="preserve">1026581759   //   1.026.306.666 </t>
  </si>
  <si>
    <t>kateruiz0220@hotmail.com</t>
  </si>
  <si>
    <t xml:space="preserve">CRA 69 N 12 70 </t>
  </si>
  <si>
    <t>CESIÓN Y CLAUSULADO DEL CONTRATO DE PRESTACIÓN DE SERVICIOS
NÚMERO CPS-243- 2023 CELEBRADO ENTRE EL FONDO DE DESARROLLO
RURAL DE SUMAPAZ, KATHERIN TATIANA RUIZ TOLOZA Y DANIELA
ALEJANDRA CLAVIJO HERNANDEZO iniciará la ejecución del CONTRATO DE PRESTACIÓN DE SERVICIOS No CPS-243-2023, a partir del treinta (30) de junio de 2023 hasta el quince (15) de enero de 2024. CUARTA: A EL CESIONARIO se le cancelará la suma de TREINTA Y CUATRO MILLONES QUINIENTOS MIL PESOS M/CTE. ($30.206.668,00) deducibles del primer contratista pagados conforme los pagos establecidos en la forma prevista en el CONTRATO ELECTRÓNICO DE PRESTACIÓN DE SERVICIOS No. CPS-243-2023 ADICIÓN Y PRÓRROGA NÚMERO 1 AL CONTRATO DE PRESTACIÓN DE SERVICIOS
No. CPS-243-2023 CELEBRADO ENTRE EL FONDO DE DESARROLLO RURAL DE
SUMAPAZ Y DANIELA ALEJANDRA CLAVIJO HERNÁNDEZ ADICIONAR AL CONTRATO DE PRESTACIÓN DE SERVICIOS
No. CPS-243-2023 en la suma de cuatro millones seiscientos mil pesos M/CTE ($4.600.000) de conformidad con las
consideraciones aquí señaladas, para un valor total del contrato de cincuentamillones seiscientos milpesos m/cte ($50.600.000,00)
M/CTE. CLÁUSULA SEGUNDA.- PRORROGAR el plazo de ejecución del CONTRATO DE PRESTACIÓN DE
SERVICIOS No. CPS-243-2023, por el término de un (01) mes, hasta el quince (15) de febrero de 2024</t>
  </si>
  <si>
    <t>1. Apoyar y orientar a las víctimas del conflicto armado en su derecho a ser reparadas tanto en la 
dimensión individual como colectiva.
2. Apoyar y orientar a las víctimas del conflicto armado y/o sus organizaciones sobre las medidas de 
indemnización, restitución, satisfacción, reconocimiento y rehabilitación comunitaria y garantías de no 
repetición, de acuerdo con los daños individuales y colectivos sufridos en el marco del conflicto 
armado.
3. Orientar a las organizaciones en los procesos y procedimientos de reconocimiento como sujeto 
colectivo y su inclusión en el Plan Integral de Reparación Colectiva.
4. Apoyar a las víctimas en todas las acciones de reconocimiento de responsabilidad y solicitudes de perdón 
público como propósito de enaltecer la memoria de las víctimas, de conocer públicamente la 
responsabilidad en la comisión de violaciones a los derechos humanos e infracciones al Derecho 
Internacional Humanitario por parte de los victimarios. 
5. Asistir y representar a la Administración Local en los espacios de participación en temas relacionado con 
la garantía de los derechos humanos en la localidad de Sumapaz.
6. Apoyar la respuesta a las diferentes solicitudes, derechos de petición y requerimientos en los tiempos 
establecidos por la Ley realizados por los diferentes órganos de control y comunidad en general.
7. Las demás que le sean asignadas por la supervisión y que estén relacionadas con el objeto del presente.</t>
  </si>
  <si>
    <t>FDRS-CD-180-2023</t>
  </si>
  <si>
    <t>CPS-244-2023</t>
  </si>
  <si>
    <t>MARLON RAMIREZ ROMAN</t>
  </si>
  <si>
    <t>https://community.secop.gov.co/Public/Tendering/OpportunityDetail/Index?noticeUID=CO1.NTC.4147362&amp;isFromPublicArea=True&amp;isModal=False</t>
  </si>
  <si>
    <t>PRESTAR LOS SERVICIOS COMO CONDUCTOR DE VOLQUETAS (VEHÍCULOS PESADOS) DE PROPIEDAD O TENENCIA DEL FONDO DE DESARROLLO LOCAL DE SUMAPAZ. PROYECTO 1688</t>
  </si>
  <si>
    <t>granodeoro@hotmail.com</t>
  </si>
  <si>
    <t>VEREDA EL CARMEN LOCALIDAD 20</t>
  </si>
  <si>
    <t>Que el plazo inicial de ejecución del contrato se pactó en CUATRO (04) MESES, contados a partir de la suscripción del acta de inicio del contrato, previo cumplimiento de los requisitos de perfeccionamiento y ejecución, lo cual se surtió el día catorce (14) de marzo de 2023, con fecha de terminación el trece (13) de julio 2023. CUARTA: Que EL CONTRATISTA, mediante radicado No. 20237010011022 del veintidós (22) de junio del 2023, solicitó a EL FONDO la terminación anticipada del CONTRATO DE PRESTACIÓN DE SERVICIOS No. CPS-244-2023, argumentando: “motivos personales”. Lo anterior para realizar dicha terminación a partir del día veintidós (22) de junio de 2023.</t>
  </si>
  <si>
    <t xml:space="preserve">1. Conducir, responder y velar por el mantenimiento y adecuada utilización del vehículo 
asignado, de propiedad del FDLS. Absteniéndose de transportar personal no autorizado por la Alcaldía Local de 
Sumapaz. 2. Apoyar el proceso de mantenimiento y recuperación de los corredores viales, según las indicaciones 
impartidas por inspector encargado de la zona, apoyar el proceso de atención de las emergencias viales que surjan en 
la localidad, acorde con la programación establecida. 3. Prestar labores de apoyo para el mantenimiento, limpieza y 
buen estado del vehículo, equipo y herramientas. que se le hayan asignado. Estar presente en el taller de 
mantenimiento cuando se desarrollen los mantenimientos del vehículo asignado, pero de no ser necesario (por
indicación del supervisor), deberá realizar acompañamiento durante la jornada laboral en la frente de trabajo en 
condición de disponibilidad para para conducir otro vehículo o adelantar otra actividad de apoyo. 4. Cumplir con las 
normas de tránsito y seguridad vigentes y prestar atención al cuidado de los vehículos y maquinaria. Mantenerse a 
paz y salvo por concepto de multas y comparendos durante la ejecución del contrato. 5. No exponer el vehículo a 
situaciones de inseguridad y peligro. 6. Informar oportunamente al supervisor del contrato cualquier irregularidad 
que se presente durante el desarrollo de las actividades, así como del estado en que se encuentren los vehículos para 
iniciar las acciones correctivas y/o preventivas del caso. En dado caso de presentarse una novedad durante la 
operación del vehículo debe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7. 
Responder por el vehículo, maquinaria, herramientas y demás elementos a su cargo dando estricto cumplimiento y 
aplicación al instructivo del parque automotor del FDLS. 8. Responder pecuniariamente por los daños causados al 
automotor asignado, cuando la entidad a través del supervisor determine la responsabilidad del conductor por 
negligencia, falta de pericia en el manejo o cuidado de este. 9. Hacer uso adecuado y permanente de las prendas y 
elementos de protección necesarias para el desarrollo de sus actividades, en cumplimiento de la normatividad 
relacionada con el sistema de gestión de seguridad y salud en el trabajo. 
10. Cumplir con las demás funciones que correspondan con la naturaleza de las actividades objeto del contrato y/o 
que le sean Asignadas. </t>
  </si>
  <si>
    <t>FDRS-CD-181-2023</t>
  </si>
  <si>
    <t>CPS-245-2023</t>
  </si>
  <si>
    <t>https://community.secop.gov.co/Public/Tendering/OpportunityDetail/Index?noticeUID=CO1.NTC.4161164&amp;isFromPublicArea=True&amp;isModal=False</t>
  </si>
  <si>
    <t>PRESTAR SUS SERVICIOS COMO DOCENTE DEPORTIVO PROFESIONAL PARA LA FORMACIÓN INTEGRAL Y DEPORTIVA DE LAS NIÑAS, NIÑOS Y ADOLESCENTES Y APOYAR LOS TEMAS DE RECREACIÓN Y DEPORTE QUE EJECUTE EL FONDO DE DESARROLLO DE SUMAPAZ PROYECTO 1590</t>
  </si>
  <si>
    <t xml:space="preserve">SI </t>
  </si>
  <si>
    <t>JENNY MARCELA GONZALEZ</t>
  </si>
  <si>
    <t>ACTA DE TERMINACIÓN BILATERAL DEL CONTRATO DE PRESTACIÓN DE SERVICIOS NÚMERO CPS-245-2023 CELEBRADO ENTRE EL FONDO DE DESARROLLO RURAL DE SUMAPAZ Y MILLER BUITRAGO TORRES la terminación anticipada del CONTRATO DE PRESTACIÓN
DE SERVICIOS No. CPS-245-2023,solicito: “terminación anticipada del contrato”. Lo anterior para realizar dicha
terminación a partir del día treinta (30) de noviembre de 2023. Solicitud que fue avalada por el Alcalde Local de
Sumapaz. QUINTA: Que EL FONDO aceptó la solicitud y procede a realizar la TERMINACIÓN
BILATERAL del CONTRATO DE PRESTACIÓN DE SERVICIOS No. CPS-245-2023, con fundamento en
la cláusula décima primera literal a del clausulado complementario del contrato de prestación de servicios SECOP
IICPS-245-2023. SEXTA: Que por lo anterior las partes de común acuerdo, deciden dar por terminada la ejecución
del CONTRATO DE PRESTACIÓN DE SERVICIOS No. CPS-245-2023, dejando como fecha de terminación
el día treinta (30) de noviembre de 2023. S</t>
  </si>
  <si>
    <t xml:space="preserve">1. Elaborar un diagnóstico sobre los antecedentes, condiciones médicas, habilidades y 
formación Deportiva de los niños, niñas y jóvenes deportistas de la localidad de Sumapaz, así como 
realizar la planeación quincenal de las actividades a desarrollar, sistematizar la información. 2. Elaborar y 
ejecutar el Plan de Trabajo para la ejecución de las metas de Capacitar 600 Personas en Los Campos 
deportivos y Vincular 500 personas en actividades recreo-deportivas comunitarias de acuerdo con las 
diferentes iniciativas comunitarias, así como realizar la reactivación de los comités deportivos veredales. 3. 
Diseñar e implementar herramientas para la formación y capacitación (formatos de asistencia, guías, test 
deportivos, entre otros) en temas deportivos, dirigido a los niños, niñas y jóvenes de la localidad de 
Sumapaz. 4. Desarrollar las sesiones de clase con los niños, niñas y jóvenes de conformidad con las 
habilidades y necesidades establecidas en el diagnóstico, respetando los parámetros, horarios, intensidad, 
lugares y demás requerimientos realizados por el FDRS, entregando las listas de asistencia de los 
participantes, evaluación de conocimientos y habilidades adquiridas entre otras. 5. Hacer el seguimiento y 
evaluación de los estudiantes inscritos en las escuelas informando el estado de avance de los participantes, 
número total de inscritos, deserciones, cupos disponibles y cualquier situación que se presente dentro del 
desarrollo de las actividades. 6. Asistir, a las reuniones, comités y capacitaciones, entre otros, representar a 
la Administración en los espacios del sector y hacer parte de los comités que le sean designados. 7. Las 
demás que demande la administración local que corresponda a la naturaleza del contrato y que sean 
necesarias para la consecución del fin del objeto contractual. </t>
  </si>
  <si>
    <t>FDRS-CD-182-2023</t>
  </si>
  <si>
    <t>CPS-246-2023</t>
  </si>
  <si>
    <t xml:space="preserve">YEISON MAURICIO RICO PALACIOS  </t>
  </si>
  <si>
    <t>https://community.secop.gov.co/Public/Tendering/OpportunityDetail/Index?noticeUID=CO1.NTC.4161658&amp;isFromPublicArea=True&amp;isModal=False</t>
  </si>
  <si>
    <t>PRESTAR SUS SERVICIOS COMO TÉCNICO DEPORTIVO DE APOYO EN LOS TEMAS DE RECREACIÓN Y DEPORTE PARA LA FORMACIÓN INTEGRAL Y DEPORTIVA DE LAS NIÑAS, NIÑOS Y ADOLESCENTES DE LA LOCALIDAD DE SUMAPAZ PROYECTO 1590.</t>
  </si>
  <si>
    <t>wilsonricopalacios@outlook.es</t>
  </si>
  <si>
    <t xml:space="preserve">FCA LA ESPERANZA SUMAPAZ </t>
  </si>
  <si>
    <t>se realizo la modificacion y se cargo en el secop la hoja de vida de Yeison Palacios</t>
  </si>
  <si>
    <t xml:space="preserve">1.Apoyar la Elaboración de un diagnóstico sobre los antecedentes, condiciones médicas, 
habilidades y formación Deportiva de los niños, niñas y jóvenes deportistas de la localidad de Sumapaz, 
así como colaborar con la planeación quincenal de las actividades a desarrollar, sistematizar la 
información. 2. Acompañar la elaboración y ejecución del Plan de Trabajo para la ejecución de las metas 
de Capacitar 600 Personas en Los Campos deportivos y Vincular 500 personas en actividades recreo_x0002_deportivas comunitarias de acuerdo con las diferentes iniciativas comunitarias, así como realizar la 
reactivación de los comités deportivos veredales. 3. Colaborar en el diseño e implementación de 
herramientas para la formación y capacitación (formatos de asistencia, guías, test deportivos, entre otros) 
en temas deportivos, dirigido a los niños, niñas y jóvenes de la localidad de Sumapaz. 4. brindar apoyo en 
el desarrollo de las sesiones de clase con los niños, niñas y jóvenes de conformidad con las habilidades y 
necesidades establecidas en el diagnóstico, respetando los parámetros, horarios, intensidad, lugares y 
demás requerimientos realizados por el FDRS, entregando las listas de asistencia de los participantes, 
evaluación de conocimientos y habilidades adquiridas entre otras. 5. Ayudar en la realización del 
seguimiento y evaluación de los estudiantes inscritos en las escuelas informando el estado de avance de los 
participantes, número total de inscritos, deserciones, cupos disponibles y cualquier situación que se 
presente dentro del desarrollo de las actividades. 6. Las demás que demande la administración local que 
corresponda a la naturaleza del contrato y que sean necesarias para la consecución del fin del objeto 
contractual. </t>
  </si>
  <si>
    <t>FDRS-CD-183-2023</t>
  </si>
  <si>
    <t>CPS-247-2023</t>
  </si>
  <si>
    <t>HERLY NATALY HERNANDEZ QUINTERO</t>
  </si>
  <si>
    <t>https://community.secop.gov.co/Public/Tendering/OpportunityDetail/Index?noticeUID=CO1.NTC.4167989&amp;isFromPublicArea=True&amp;isModal=False</t>
  </si>
  <si>
    <t>PRESTAR LOS SERVICIOS PROFESIONALES ESPECIALIZADOS PARA APOYAR EL PROCESO DE PLANEACIÓN Y SEGUIMIENTO DE LOS PLANES, PROGRAMAS Y PROYECTOS DE INVERSIÓN DEL FONDO DE DESARROLLO RURAL DE SUMAPAZ. PROYECTO 1696</t>
  </si>
  <si>
    <t>natalyhernandezquintero@gmail.com</t>
  </si>
  <si>
    <t>CRA 73 BIS N 49 A 11</t>
  </si>
  <si>
    <t>ACTA DE SUSPENSIÓN I CONTRATO DE PRESTACIÓN DE SERVICIOS CPS-247-2023 En Bogotá D.C., el día veintidós (22) de diciembre de 2023, se reunieron el Contratista HERLY NATALY
HERNÁNDEZ QUINTERO y el Alcalde Local de Sumapaz, SEBASTIÁN SALDARRIAGA RIVERA, con el fin de suscribir el ACTA DE SUSPENSIÓN del CONTRATO DE PRESTACIÓN DE
SERVICIOS No. CPS-247-2023, celebrado entre las partes, a partir de la presente fecha, con reinicio aún por definir, en atención a la comunicación enviada por el contratista, mediante la cual solicitó la suspensión del contrato por término de 40 dias, por motivos personales que dificultan la ejecución del contrato. FECHA DE SUSCRIPCIÓN 14 de marzo de 2023
FECHA DE INICIACIÓN 23 de marzo de 2023 PLAZO DE EJECUCIÓN Diez (10) meses VENCIMIENTO INICIAL DEL PLAZO 22 de enero 2024
FECHA SUSPENSIÓN 19 de diciembre de 2023 PLAZO DE SUSPENSIÓN I 1 mes, 10 días (Del 22/12/2023 al 31/01/2024)
FECHA DE REINICIACIÓN I 1 de febrero 2024
NUEVA FECHA DE
TERMINACIÓN 02 de marzo de 2024
VALOR DEL CONTRATO OCHENTA MILLONES DE PESOS M/CTE ($80.000.000)
CONTRATISTA Herly Nataly Hernández Quintero
C.C. N° 1.014.285.963                                                                                                                                                                                                                                                                                                                el día uno (01) de febrero de 2024, se reunieron el Contratista HERLY NATALY HERNÁNDEZ QUINTERO y el Alcalde Local de Sumapaz, SEBASTIÁN SALDARRIAGA
RIVERA, con el fin de suscribir el ACTA DE REINICIO del CONTRATO DE PRESTACIÓN DE SERVICIOS No. CPS-247-2023, celebrado entre las partes, a partir de la presente fecha, con
terminación el día dos (02) de marzo de 2024.</t>
  </si>
  <si>
    <t xml:space="preserve"> 1. Apoyar y evaluar técnicamente las gestiones de los profesionales que realizan la formulación y
seguimiento de planes, programas y proyectos que componen el Plan de Desarrollo Local, así como en la elaboración 
y revisión de documentos, informes y demás acciones requeridas para la adecuada gestión. 2. Apoyar el seguimiento a
la ejecución de los contratos (Apoyo a la supervisión, revisión de informes, modificaciones contractuales, 
programación de PAC), que le sean designados. 3. Asistir, a las reuniones, comités y capacitaciones, entre otros, 
representar a la Administración en los espacios requeridos y hacer parte de los comités que le sean designados. 4. 
Apoyar la verificación técnica, administrativa y financiera de contratos de vigencias anteriores que se le asignen y que 
se encuentren en proceso de terminación para su respectiva liquidación. 5.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contractual._x000D_</t>
  </si>
  <si>
    <t>FDRS-CD-184-2023</t>
  </si>
  <si>
    <t>CPS-248-2023</t>
  </si>
  <si>
    <t>https://community.secop.gov.co/Public/Tendering/OpportunityDetail/Index?noticeUID=CO1.NTC.4170030&amp;isFromPublicArea=True&amp;isModal=False</t>
  </si>
  <si>
    <t>PRESTAR LOS SERVICIOS DE APOYO ADMINISTRATIVO Y TÉCNICO AL DESPACHO DE LA ALCALDÍA LOCAL DE SUMAPAZ. PROYECTO 1696.</t>
  </si>
  <si>
    <t>ADICIÓN Y PRORROGA NÚMERO 1° AL CONTRATO DE PRESTACIÓN DE SERVICIOS No. CPS-248-2023 CELEBRADO ENTRE EL FONDO DE DESARROLLO RURAL DE
SUMAPAZ Y CARLA NIAMED LOZANO TAUTIVA ADICIONAR el Contrato De Prestación De Servicios No. CPS-248-2023 en la suma de OCHO MILLONES DOSCIENTOS MIL PESOS M/CTE ($ 8.200.000) M/CTE, de conformidad con las consideraciones aquí señaladas, para un total del contrato de CUARENTA Y CINCO MILLONES CIEN MIL PESOS M/CTE ($45.100.000) M/CTE. CLÁUSULA SEGUNDA. - PRORROGAR el plazo de ejecución del Contrato De Prestación De Servicios No. CPS-248-2023, por el término de DOS (02) meses calendario a partir del dieciséis (16) de diciembre de 2023 y hasta el quince (15) de febrero de 2024.</t>
  </si>
  <si>
    <t>1. Brindar apoyo al despacho del FDRS en el seguimiento a las respuestas dadas mediante 
oficios, memorandos, actos administrativos, conceptos que deban ser suscritos por el señor alcalde local de 
Sumapaz. 2. Prestar apoyo al despacho en el seguimiento y trámite de los documentos presentados por los 
contratistas para los pagos que correspondan en lo que requiera aprobación y suscripción del alcalde local. 3. 
Mantener actualizada la base de datos de los contratistas y proveedores de la alcaldía, informando mensualmente el 
estado actual de cada uno de ellos y generar alerta si existen retrasos en la ejecución o finalización de estos. 4. 
Manejar el sistema de correspondencia institucional (ORFEO), así como el correo electrónico y demás aplicativos 
que sean designados. 5. Asistir a las reuniones y capacitaciones que le sean señalados por el supervisor y/o el apoyo 
a la supervisión. 6. Las demás que demande la administración local que correspondan a la naturaleza del contrato y 
que sean necesarias para la consecución del objeto contractual._x000D_</t>
  </si>
  <si>
    <t>FDRS-CD-185-2023</t>
  </si>
  <si>
    <t>CPS-249-2023</t>
  </si>
  <si>
    <t>AIDA LORENA TORRES GUZMAN</t>
  </si>
  <si>
    <t>https://community.secop.gov.co/Public/Tendering/OpportunityDetail/Index?noticeUID=CO1.NTC.4169802&amp;isFromPublicArea=True&amp;isModal=False</t>
  </si>
  <si>
    <t>PRESTAR LOS SERVICIOS PROFESIONALES PARA ORIENTAR JURÍDICAMENTE A LAS VÍCTIMAS DEL CONFLICTO ARMADO DE LA LOCALIDAD DE SUMAPAZ EN EL MARCO DEL SIVJRNR. PROYECTO 1672.</t>
  </si>
  <si>
    <t>lorena994@hotmail.com</t>
  </si>
  <si>
    <t xml:space="preserve">VEREDA LA UNION </t>
  </si>
  <si>
    <t>ACTA DE TERMINACIÓN BILATERAL DEL CONTRATO DE PRESTACIÓN DE
SERVICIOS NÚMERO CPS-249-2023 CELEBRADO ENTRE EL FONDO DE
DESARROLLO RURAL DE SUMAPAZ Y AIDA LORENA TORRES GUZMAN : Que ELCONTRATISTA, mediante
oficio del veintinueve (29) de diciembre del 2023, solicitó a EL FONDO la terminación anticipada del
CONTRATO DE PRESTACIÓN DE SERVICIOS No. CPS-249-2023, argumentando: “situación personal que
me impide continuar con el cumplimiento de mis obligaciones contractuales. Por lo tanto, solicito que la fecha de terminación sea el
día 29 de diciembre de 2023.”. Lo anterior para realizar dicha terminación a partir del día veintinueve (29) de
diciembre de 2023. Solicitud que fue avalada por el Alcalde Local de Sumapaz</t>
  </si>
  <si>
    <t>1. Apoyar y orientar a las víctimas del conflicto armado en su derecho a ser reparadas tanto en la 
dimensión individual como colectiva.
2. Apoyar y orientar a las víctimas del conflicto armado y/o sus organizaciones sobre las medidas de 
indemnización, restitución, satisfacción, reconocimiento y rehabilitación comunitaria y garantías de no 
repetición, de acuerdo con los daños individuales y colectivos sufridos en el marco del conflicto 
armado.
3. Orientar a las organizaciones en los procesos y procedimientos de reconocimiento como sujeto 
colectivo y su inclusión en el Plan Integral de Reparación Colectiva.
4. Apoyar a las víctimas en todas las acciones de reconocimiento de responsabilidad y solicitudes de perdón 
público como propósito de enaltecer la memoria de las víctimas, de conocer públicamente la 
responsabilidad en la comisión de violaciones a los derechos humanos e infracciones al Derecho 
Internacional Humanitario por parte de los victimarios. 
5. Asistir y representar a la Administración Local en los espacios de participación en temas relacionado con 
la garantía de los derechos humanos en la localidad de Sumapaz.
6. Apoyar la respuesta a las diferentes solicitudes, derechos de petición y requerimientos en los tiempos 
establecidos por la Ley realizados por los diferentes órganos de control y comunidad en general.
7. Las demás que le sean asignadas por la supervisión y que estén relacionadas con el objeto del presente._x000D_</t>
  </si>
  <si>
    <t>FDRS-CD-187-2023</t>
  </si>
  <si>
    <t>CPS-250-2023</t>
  </si>
  <si>
    <t>EDGAR ALONSO RUBIANO NARANJO CEDIDO A NEIDER JULIAN LOPEZ HERRERA</t>
  </si>
  <si>
    <t>https://community.secop.gov.co/Public/Tendering/OpportunityDetail/Index?noticeUID=CO1.NTC.4172327&amp;isFromPublicArea=True&amp;isModal=False</t>
  </si>
  <si>
    <t>YAMILE MARTINEZ</t>
  </si>
  <si>
    <t>PRESTAR LOS SERVICIOS COMO AUXILIAR ADMINISTRATIVO PARA EL ÁREA DE GESTIÓN DE DESARROLLO LOCAL, EN LOS TEMAS DE INFRAESTRUCTURA, DE LA ALCALDÍA LOCAL DE SUMAPAZ. PROYECTO 1688</t>
  </si>
  <si>
    <t>alesiskp@gmail.com</t>
  </si>
  <si>
    <t>CRA 1 BIS N 70 B 74 SUR</t>
  </si>
  <si>
    <t>09 DÍAS CALENDARIO DEL 14/08/2023 AL 23/08/2023</t>
  </si>
  <si>
    <t>CONTRATO CEDIDO, EDGAR ALONSO RUBIANO NARANJO A NEIDER JULIAN LOPEZ HERERRA a partir del veintitrés (23) de agosto de 2023 hasta el primero (01) de enero de 2024</t>
  </si>
  <si>
    <t>1. Apoyar administrativamente al Área de Gestión de Desarrollo Local para los temas de
infraestructura y los demás que se asignen. 2. Manejar el aplicativo de gestión documental de la entidad (ORFEO), 
realizando el seguimiento de la correspondencia, manteniéndolo actualizado en forma diaria, así como también 
revisión de los correos institucionales. 3. Elaborar, alimentar y actualizar de manera periódica una matriz que 
contenga la información, modificaciones, entre otros, de los contratos que se deriven del área de Gestión de 
Desarrollo Local para los temas de infraestructura y los demás que se asignen. 4. Realizar el proceso de gestión 
documental en la revisión técnica y administrativa de los informes producto de los contratos suscritos entre el FDLS 
y particulares, el apoyo será en la revisión técnica documental, foliación, programación en el PAC, radicación y 
seguimiento al mismo. 5. Realizar el acopio de la información requerida para la respuesta a los derechos de petición 
y demás requerimientos de la comunidad y de las diferentes entidades, así como también apoyar la elaboración de 
informes que le sean solicitados. 6. Las demás que demande la administración local que corresponda a la naturaleza 
del contrato y que sean necesarias para la consecución del fin del objeto contractual.</t>
  </si>
  <si>
    <t>CPS-255-2023</t>
  </si>
  <si>
    <t>DEISY KATHERIN PULIDO</t>
  </si>
  <si>
    <t>PRESTAR LOS SERVICIOS COMO AUXILIAR ADMINISTRATIVO PARA EL ÁREA DE GESTIÓN DE DESARROLLO LOCAL, EN LOS TEMAS DE INFRAESTRUCTURA, DE LA ALCALDÍA LOCAL DE SUMAPAZ. PROYECTO 1688.</t>
  </si>
  <si>
    <t>1. Apoyar administrativamente al Área de Gestión de Desarrollo Local para los temas de
infraestructura y los demás que se asignen. 2. Manejar el aplicativo de gestión documental de la entidad (ORFEO), 
realizando el seguimiento de la correspondencia, manteniéndolo actualizado en forma diaria, así como también 
revisión de los correos institucionales. 3. Elaborar, alimentar y actualizar de manera periódica una matriz que contenga 
la información, modificaciones, entre otros, de los contratos que se deriven del área de Gestión de Desarrollo Local 
para los temas de infraestructura y los demás que se asignen. 4. Realizar el proceso de gestión documental en la revisión 
técnica y administrativa de los informes producto de los contratos suscritos entre el FDLS y particulares, el apoyo será 
en la revisión técnica documental, foliación, programación en el PAC, radicación y seguimiento al mismo. 5. Realizar 
el acopio de la información requerida para la respuesta a los derechos de petición y demás requerimientos de la 
comunidad y de las diferentes entidades, así como también apoyar la elaboración de informes que le sean solicitados.
6. Las demás que demande la administración local que corresponda a la naturaleza del contrato y que sean necesarias 
para la consecución del fin del objeto contractual.</t>
  </si>
  <si>
    <t>FDRS-CD-188-2023</t>
  </si>
  <si>
    <t>CPS-251-2023</t>
  </si>
  <si>
    <t>ROSA UMAIRA CASTRO MORALES</t>
  </si>
  <si>
    <t>https://community.secop.gov.co/Public/Tendering/OpportunityDetail/Index?noticeUID=CO1.NTC.4189720&amp;isFromPublicArea=True&amp;isModal=False</t>
  </si>
  <si>
    <t>PRESTAR SUS SERVICIOS COMO AUXILIAR PARA APOYAR EL DESARROLLO DE LAS ACTIVIDADES DE CAMPO REQUERIDAS EN LOS PROYECTOS DE RESTAURACIÓN ECOLÓGICA DE LOCALIDAD DE SUMAPAZ. PROYECTO 1651.</t>
  </si>
  <si>
    <t>rosacm-2012@hotmail.com</t>
  </si>
  <si>
    <t>ADICIÓN Y PRORROGA NÚMERO 1° AL CONTRATO DE PRESTACIÓN DE SERVICIOS
No. CPS-251-2023 CELEBRADO ENTRE EL FONDO DE DESARROLLO RURAL DE
SUMAPAZ Y ROSA UMAIRA CASTRO MORALES  ADICIONAR el Contrato De Prestación De Servicios No. CPS-251-2023 en la suma de DOS MILLONES CUATROCIENTOS MIL PESOS M/CTE ($2.400.000) M/CTE, de conformidad con las consideraciones aquí señaladas, para un total del contrato de VEINTE MILLONES CUATROCIENTOS MIL PESOS M/CTE ($20.400.000) M/CTE. CLÁUSULA SEGUNDA. - PRORROGAR el plazo de ejecución del Contrato De Prestación De Servicios No. CPS-251-2023, por el término de CUARENTA (40) DIAS a partir del veinticuatro (24) de enero de 2024 y hasta el cuatro (04) de marzo de 2024.</t>
  </si>
  <si>
    <t>1. Realizar actividades de trazado, ahoyado y, plantación de árboles en los predios concertados 
por la alcaldía local de Sumapaz y según diseño florísticos establecidos. 2. Ejecutar actividades de mantenimiento 
integral a los árboles establecidos, a fin de mantener el recurso forestal plantados por la alcaldía local de Sumapaz, 
en cumplimiento de las metas PDL. 3. Establecer y mantener cercas de aislamiento en las áreas a intervenir o 
intervenidas en los proyectos de restauración ecológica. 4. Acompañar, asistir y apoyar logísticamente las actividades 
requeridas para la adecuada implementación en campo de los proyectos ambientales locales. 5. Asistir a las reuniones, 
capacitaciones que sea convocadas y apoyar las convocatorias y logística requerida por los profesionales ambientales 
del FDRS para el cumplimiento de la gestión ambiental local externa. 6. Las demás que demande la administración 
local que corresponda a la naturaleza del contrato y que sean necesarias para la consecución del fin del objeto 
contractual._x000D_</t>
  </si>
  <si>
    <t>CPS-252-2023</t>
  </si>
  <si>
    <t>BLANCA LIBIA PORRAS</t>
  </si>
  <si>
    <t>paparota01@gmail.com</t>
  </si>
  <si>
    <t>VEREDA SANTO DOMINGO</t>
  </si>
  <si>
    <t xml:space="preserve">ADICIÓN Y PRORROGA NÚMERO 1° AL CONTRATO DE PRESTACIÓN DE SERVICIOS
No. CPS-252-2023 CELEBRADO ENTRE EL FONDO DE DESARROLLO RURAL DE
SUMAPAZ Y BLANCA LIBIA PORRAS LOPEZ  ADICIONAR el Contrato De Prestación De Servicios No. CPS-252-2023 en la suma de DOS MILLONES CUATROCIENTOS MIL PESOS M/CTE ($2.400.000) M/CTE, de conformidad con las consideraciones aquí señaladas, para un total del contrato de VEINTE MILLONES CUATROCIENTOS MIL PESOS M/CTE ($20.400.000) M/CTE. CLÁUSULA SEGUNDA. - PRORROGAR el plazo de ejecución del Contrato De Prestación De Servicios No. CPS-252-2023, por el término de CUARENTA (40) DIAS a partir del veinticuatro (24) de enero de 2024 y hasta el tres (03) de marzo de 2024. </t>
  </si>
  <si>
    <t>CPS-253-2023</t>
  </si>
  <si>
    <t>FABIOLA TORRES DIMATE</t>
  </si>
  <si>
    <t>torresdimate19982007@gmail.com</t>
  </si>
  <si>
    <t>CL 117 F N 0 SUR 48 CA</t>
  </si>
  <si>
    <t>ADICIÓN Y PRORROGA NÚMERO 1° AL CONTRATO DE PRESTACIÓN DE SERVICIOS
No. CPS-253-2023 CELEBRADO ENTRE EL FONDO DE DESARROLLO RURAL DE
SUMAPAZ Y FABIOLA TORRES DIMATE ADICIONAR el Contrato De Prestación De Servicios No. CPS-253-2023 en la suma de DOS MILLONES SETECIENTOS MIL PESOS M/CTE ($2.700.000) M/CTE, de conformidad con las consideraciones aquí señaladas, para un total del contrato de VEINTE MILLONES SETECIENTOS MIL PESOS M/CTE ($20.700.000) M/CTE. CLÁUSULA SEGUNDA. - PRORROGAR el plazo de ejecución del Contrato De Prestación De Servicios No. CPS-253-2023, por el término de CUARENTA Y CINCO (45) DIAS a partir del veinticuatro (24) de enero de 2024 y hasta el ocho (08) de marzo de 2024</t>
  </si>
  <si>
    <t>FDRS-CD-189-2023</t>
  </si>
  <si>
    <t>CPS-254-2023</t>
  </si>
  <si>
    <t>EDILSON ARGEMIRO PORRAS</t>
  </si>
  <si>
    <t>https://community.secop.gov.co/Public/Tendering/OpportunityDetail/Index?noticeUID=CO1.NTC.4204976&amp;isFromPublicArea=True&amp;isModal=False</t>
  </si>
  <si>
    <t>PRESTAR LOS SERVICIOS PROFESIONALES AL ÁREA DE GESTIÓN DE DESARROLLO LOCAL, PARA ADELANTAR LA PLANEACIÓN, ESTRUCTURACIÓN Y SEGUIMIENTO AL PROYECTO DE INVERSIÓN RELACIONADO CON EL PARQUE AUTOMOTOR (MAQUINARIA PESADA) DE PROPIEDAD DEL FONDO DE DESARROLLO RURAL DE SUMAPAZ. PROYECTO 1688</t>
  </si>
  <si>
    <t>edilsonporras@hotmail.com</t>
  </si>
  <si>
    <t>CRA 78 A N 6 B 28 T 18 APT 502</t>
  </si>
  <si>
    <t>1. Realizar la actualización de los Documentos Técnicos de Soporte (DTS) y solicitar la actualización de las 
Fichas EBI, así como elaborar los estudios previos y apoyar la gestión contractual de los proyectos del Sector que 
le sean designados, (Especificaciones técnicas, estudios de mercado, análisis del sector, criterios de verificación y 
calificación, condiciones del contrato, respuestas a observaciones, proyectar adendas, verificar u calificar 
propuestas técnicas)
2. Asistir y representar a la Administración Local en los espacios de participación del Sector, en las reuniones, 
comités y capacitaciones, entre otros y, hacer parte de los comités que le sean designados.
3. Realizar el seguimiento a la ejecución, a través del apoyo a la supervisión contractual (Verificación técnica, 
administrativa y financiera) tanto de los contratos de la vigencia actual como de vigencias anteriores que se le 
asignen.
4. Apoyar técnicamente las gestiones de los profesionales en las actividades de manejo y control del parque 
automotor, así como en la elaboración y revisión de documentos, informes y demás acciones requeridas para la 
adecuada gestión y conservación del mismo.
5. Brindar apoyo en la elaboración de informes, respuestas a derechos de petición y demás requerimientos, 
solicitados por los órganos de control, entidades y comunidad en general, de conformidad con la normatividad 
vigente y dentro de los plazos y términos establecidos por ley.
6. Las demás que demande la administración local que corresponda a la naturaleza del contrato y que sean 
necesarias para la consecución del fin del objeto contractual.</t>
  </si>
  <si>
    <t>FDRS-CD-191-2023</t>
  </si>
  <si>
    <t>CPS-256-2023</t>
  </si>
  <si>
    <t>JOSE ROBERTO MORENO MORENO</t>
  </si>
  <si>
    <t>https://community.secop.gov.co/Public/Tendering/OpportunityDetail/Index?noticeUID=CO1.NTC.4200347&amp;isFromPublicArea=True&amp;isModal=False</t>
  </si>
  <si>
    <t>PRESTAR LOS SERVICIOS COMO AYUDANTES DE MAQUINARIA PESADA DE PROPIEDAD O TENENCIA DEL FONDO DE DESARROLLO LOCAL DE SUMAPAZ. PROYECTO 1688.</t>
  </si>
  <si>
    <t>robert_santafe@hotmail.com</t>
  </si>
  <si>
    <t>TV 85 N 65 A 16</t>
  </si>
  <si>
    <t>: Que EL FONDO aceptó la solicitud y procede a realizar la TERMINACIÓN BILATERAL del CONTRATO DE PRESTACIÓN DE SERVICIOS No. CPS-256-2023, con fundamento en la cláusula décima primera literal a del clausulado complementario del contrato de prestación de servicios SECOP II CPS-256-2023. SEXTA: Que por lo anterior las partes de común acuerdo, deciden dar por terminada la ejecución del CONTRATO DE PRESTACIÓN DE SERVICIOS No. CPS-256-2023, dejando como fecha de terminación el día veintitrés (23) de junio de 2023</t>
  </si>
  <si>
    <t>1. Apoyar la actividad de engrase, tanqueo y limpieza de la maquinaria y vehículos pesados del 
FDLS. 2. Realizar actividades inherentes al mantenimiento de las vías y atención de emergencias, tales como: 
rocería, retiro de obstáculos, limpieza de alcantarillas, limpieza de cunetas, remoción de derrumbes menores, 
función de paleteros en los cierres parciales de vías y aquellas que se consideren necesarias para garantizar la 
movilidad. 3. Apoyar la recolección de material aprovechable en los corregimientos de Nazareth, Betania y San 
Juan. 4. Apoyar la limpieza y adecuación de los pozos sépticos localizados en los corregimientos de Nazareth, 
Betania y San Juan de la Localidad. 5. Hacer uso adecuado y permanente de las prendas y elementos de 
protección necesarias para el desarrollo de sus actividades, en cumplimiento de la normatividad relacionada con 
el sistema de gestión de seguridad y salud en el trabajo. 6. Ejecutar las demás actividades que le sean asignadas 
por el supervisor o apoyo a la supervisión</t>
  </si>
  <si>
    <t>CPS-258-2023</t>
  </si>
  <si>
    <t>LUIS ERNESTO GOMEZ HERRERA</t>
  </si>
  <si>
    <t>arteycolor73@gmail.com</t>
  </si>
  <si>
    <t>CL 25 G N 74 B 50</t>
  </si>
  <si>
    <t>Que el plazo inicial de ejecución del contrato se pactó en CUATRO (04) MESES, contados a partir de la suscripción del acta de inicio del contrato, previo cumplimiento de los requisitos de perfeccionamiento y ejecución, lo cual se surtió el día veinticuatro (24) de marzo de 2023, con fecha de terminación el veintitrés (23) de julio 2023. CUARTA: Que EL CONTRATISTA, mediante oficio del veintiuno (21) de junio del 2023, solicitó a EL FONDO la terminación anticipada del CONTRATO DE PRESTACIÓN DE SERVICIOS No. CPS-258-2023, argumentando: “motivos personales”. Lo anterior para realizar dicha terminación a partir del día veintitrés (23) de junio de 2023. Solicitud que fue avalada por el Alcalde Local de Sumapaz</t>
  </si>
  <si>
    <t>CPS-265-2023</t>
  </si>
  <si>
    <t>MARLON STEVEN ADAMS GUTIERREZ</t>
  </si>
  <si>
    <t>marlonblue@outlook.com</t>
  </si>
  <si>
    <t>CL 17 BIS SUR N 5 25</t>
  </si>
  <si>
    <t>: Que EL FONDO aceptó la solicitud y procede a realizar la TERMINACIÓN BILATERAL del CONTRATO DE PRESTACIÓN DE SERVICIOS No. CPS-265-2023, con fundamento en la cláusula décima primera literal a del clausulado complementario del contrato de prestación de servicios SECOP II CPS-265-2023. SEXTA: Que por lo anterior las partes de común acuerdo, deciden dar por terminada la ejecución del CONTRATO DE PRESTACIÓN DE SERVICIOS No. CPS-265-2023, dejando como fecha de terminación el día veintisiete (27) de junio de 2023</t>
  </si>
  <si>
    <t>FDRS-CD-192-2023</t>
  </si>
  <si>
    <t>CPS-257-2023</t>
  </si>
  <si>
    <t>LINA MARIA ECHEVERRY LOMBANA</t>
  </si>
  <si>
    <t>https://community.secop.gov.co/Public/Tendering/OpportunityDetail/Index?noticeUID=CO1.NTC.4198372&amp;isFromPublicArea=True&amp;isModal=False</t>
  </si>
  <si>
    <t>PRESTAR LOS SERVICIOS PROFESIONALES JURÍDICOS PARA APOYAR LOS ASUNTOS PRECONTRACTUALES, CONTRACTUALES Y POST-CONTRACTUALES DEL ÁREA DE GESTIÓN DE DESARROLLO LOCAL DE LA ALCALDÍA LOCAL DE SUMAPAZ. PROYECTO 1696</t>
  </si>
  <si>
    <t>linaecheverrylombana@hotmail.com</t>
  </si>
  <si>
    <t>CRA 66 C N 42 37</t>
  </si>
  <si>
    <t>1. Asistir a la Alcaldía local en temas de planeación, coordinación, ejecución, evaluación y 
control sobre los procesos de contratación que se adelantan por la entidad de los proyectos de inversión y/o gastos 
de funcionamiento que le sean asignados 2. Apoyar a las diferentes áreas de la Administración local en la elaboración 
de estudios previos y demás documentos precontractuales, así como atender las solicitudes de modificación 
contractual y demás requerimientos que se le asigne, entregando al apoyo a la supervisión y al promotor de calidad, 
el cuadro de reporte mensual (según modelo). 3. Verificar que los documentos que se tramitan dentro de los 
procesos de contratación que le sean asignados, queden publicados de manera correcta y oportuna, efectuando el 
correspondiente seguimiento en la plataforma que se ha implementado para tal fin (Secop 2), evidenciando así 
mismo, el cumplimiento de la norma en lo referente a los términos de publicidad. 4. Entregar de manera oportuna, 
completa y conforme a los procedimientos de gestión del patrimonio documental, los expedientes contractuales 
(virtual y/o físico) al archivo del FDRS local, de la etapa precontractual y perfeccionado el respectivo contrato a 
gestión documental. 5. Elaborar los proyectos de actos administrativos que se le asignen y/o conceptuar sobre la 
juridicidad de los que le sean designados. 6. Apoyar a la Alcaldía Local en la definición del monto y cubrimiento de 
riesgos de la póliza única de cumplimiento exigida en la Ley, para garantizar la ejecución de los contratos. 7. Asistir a 
las reuniones, comités de contratación, capacitaciones, comités de seguimiento a la ejecución contractual entre otros 
y hacer partes de los comités que delegue el alcalde. 8. Las demás que sean inherentes al cumplimiento del objeto 
contractual y/o que le sean asignadas por el Alcalde Local.</t>
  </si>
  <si>
    <t>FDRS-CD-193-2023</t>
  </si>
  <si>
    <t>CPS-259-2023</t>
  </si>
  <si>
    <t>ANDRES DAVID OCHOA MORENO</t>
  </si>
  <si>
    <t>https://community.secop.gov.co/Public/Tendering/OpportunityDetail/Index?noticeUID=CO1.NTC.4201837&amp;isFromPublicArea=True&amp;isModal=False</t>
  </si>
  <si>
    <t>PRESTAR LOS SERVICIOS PROFESIONALES PARA APOYAR LA PLANEACIÓN, SEGUIMIENTO, EJECUCIÓN Y CONTROL DE LOS PROYECTOS AMBIENTALES Y DE DESARROLLO RURAL SOSTENIBLE, DEL FONDO DE DESARROLLO RURAL DE SUMAPAZ.PROYECTO 1634</t>
  </si>
  <si>
    <t>andresdochoa22@gmail.com</t>
  </si>
  <si>
    <t>CRA 25 N 34 - 53 SUR</t>
  </si>
  <si>
    <t>ADICIÓN Y PRORROGA NÚMERO 1° AL CONTRATO DE PRESTACIÓN DE SERVICIOS
NO. CPS-259-2023 CELEBRADO ENTRE EL FONDO DE DESARROLLO RURAL DE
SUMAPAZ Y ANDRES DAVID OCHOA MORENO ADICIONAR el
Contrato De Prestación De Servicios No. CPS-259-2023 en la suma de SEIS MILLONES DE PESOS M/Cte ($ 6.000.000)
M/CTE, de conformidad con las consideraciones aquí señaladas, para un total del contrato de SESENTA MILLONES
DE PESOS M/CTE ($60.000.000). CLÁUSULA SEGUNDA. – PRORROGAR el plazo de ejecución del Contrato De
Prestación De Servicios No. CPS-259-2023, por el término de un (1) mes calendario a partir del veinticuatro (24) de diciembre
de 2024 y hasta el veintitrés (23) de enero de 2024.</t>
  </si>
  <si>
    <t>1. Apoyar técnicamente la elaboración de los estudios previos relacionados con temas de 
Gestión Ambiental y Desarrollo rural Sostenible, asignados y responder las observaciones en cada etapa del proceso 
contractual, proyectar adendas, verificar y calificar propuestas a fin de apoyar el proceso contractual y Entregar de 
manera mensual la información documental (Estudios previos, anexo técnico, estudios de mercado y demás que 
correspondan) de los procesos o proyectos asignados. 2. Apoyar las gestiones que los profesionales deben realizar 
ante las entidades ambientales distritales, regionales y nacionales, así como en la elaboración y estudio de 
documentos, informes y demás acciones requeridas para la adecuada gestión ambiental local. 3. Asistir a los espacios 
de participación del sector que le sean designados, a las reuniones, comités de contratación, capacitaciones, comités 
de seguimiento entre otros y hacer parte de los comités que le delegue el Alcalde Local o quien haga sus veces. 4. 
Realizar el seguimiento a la ejecución de los contratos (Apoyo a la supervisión, análisis de informes, modificaciones 
contractuales, programación de PAC), que le sean designados del Sector Ambienta y la verificación técnica, 
administrativa y financiera de contratos de vigencias anteriores que se le asignen y que se encuentren en proceso de
terminación para su respectiva liquidación. 5. Brindar apoyo en la elaboración de informes y dar respuesta de forma
y de fondo cuando se requiera a las diferentes solicitudes, derechos de petición y demás requerimientos, realizados 
por los diferentes órganos de control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</si>
  <si>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88432 quedo en sipse como contrato 26</t>
  </si>
  <si>
    <t>FDRS-CD-194-2023</t>
  </si>
  <si>
    <t>CPS-260-2023</t>
  </si>
  <si>
    <t>ZAIRA LILIANA JIMENEZ CHILITO</t>
  </si>
  <si>
    <t>https://community.secop.gov.co/Public/Tendering/OpportunityDetail/Index?noticeUID=CO1.NTC.4202575&amp;isFromPublicArea=True&amp;isModal=False</t>
  </si>
  <si>
    <t>PRESTAR SUS SERVICIOS PROFESIONALES AL PROYECTO 1583 "MÁS Y MEJORES OPORTUNIDADES PARA LA POBLACIÓN VULNERABLE DEL FONDO DE DESARROLLO RURAL DE SUMAPAZ</t>
  </si>
  <si>
    <t>zairageoambiental97@gmail.com</t>
  </si>
  <si>
    <t>CRA 2 N 2 22</t>
  </si>
  <si>
    <t>1, Apoyar la actualización de los Documentos Técnicos de Soporte (DTS) y la actualización de las 
Fichas EBI, así como en la elaboración de los estudios previos y la gestión contractual de los proyectos de Ingreso 
Mínimo Garantizado que le sean designados, (Especificaciones técnicas, estudios de mercado, análisis del sector, 
criterios de verificación y calificación, condiciones del contrato, respuestas a observaciones, adendas, verificaciones 
técnicas, entre otros). 2. Realizar el seguimiento a la ejecución de los contratos (Apoyo a la supervisión, revisión de 
informes, modificaciones contractuales, programación de PAC), que le sean designados del proyecto Más y Mejores 
Oportunidades para la Población Vulnerable. 3. Asistir, a las reuniones, comités y capacitaciones, entre otros, 
representar a la Administración en los espacios del sector y hacer parte de los comités que le sean designados.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Las demás que demande la administración local que corresponda 
a la naturaleza del contrato y que sean necesarias para la consecución del fin del objeto contractual</t>
  </si>
  <si>
    <t>FDRS-CD-195-2023</t>
  </si>
  <si>
    <t>CPS-261-2023</t>
  </si>
  <si>
    <t>DIANA MARCELA COMETA BOLAÑOS</t>
  </si>
  <si>
    <t>https://community.secop.gov.co/Public/Tendering/OpportunityDetail/Index?noticeUID=CO1.NTC.4207563&amp;isFromPublicArea=True&amp;isModal=False</t>
  </si>
  <si>
    <t>PRESTAR LOS SERVICIOS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 1696.</t>
  </si>
  <si>
    <t>dianamarcelacometica@gmail.com</t>
  </si>
  <si>
    <t>VEREDA BETANIA SUMAPAZ</t>
  </si>
  <si>
    <t>1. Recibir la documentación a intervenir, verificando mediante punteo cajas y carpetas 
entregadas para el proceso técnico. 2. Realizar la intervención de 8 metros lineales de la documentación, aplicando la 
metodología prevista para la organización mediante la clasificación de la misma de acuerdo con los principios 
archivísticos de procedencia y orden original, depuración, limpieza, retiro de material metálico, identificación de 
material afectado por biodeterioro, revisión, foliación, identificación de las unidades documentales y cajas, 
almacenamiento respectivo de la documentación producida por la dependencia y elaboración del inventario 
documental en el formato establecido por la Dirección Administrativa de la SDG 3. Elaborar el plan de trabajo en 
conjunto con el supervisor del contrato pactando según lo establecido en los planes de acción de la dependencia una 
meta adecuada a las necesidades de la entidad y garantizando que el proceso se cumpla de manera idónea. 4. 
Presentar informes mensuales de avance en el que se describa la totalidad de la documentación intervenida, los 
procesos efectuados, el resultado acumulado y el faltante para cumplir la meta. 5. Las demás obligaciones que sean 
asignadas por la Líder de Gestión Documental y de acuerdo con el objeto del contrato</t>
  </si>
  <si>
    <t>FDRS-CD-196-2023</t>
  </si>
  <si>
    <t>CPS-262-2023</t>
  </si>
  <si>
    <t>EDGAR ENRRIQUE RAMIREZ</t>
  </si>
  <si>
    <t>https://community.secop.gov.co/Public/Tendering/OpportunityDetail/Index?noticeUID=CO1.NTC.4208435&amp;isFromPublicArea=True&amp;isModal=False</t>
  </si>
  <si>
    <t>LINA ECHEVERRY</t>
  </si>
  <si>
    <t>PRESTAR LOS SERVICIOS PARA OPERAR Y/O MANEJAR LA MAQUINARIA PESADA QUE LE SEA ASIGNADA, DE PROPIEDAD O TENENCIA DEL FONDO DE DESARROLLO LOCAL DE SUMAPAZ</t>
  </si>
  <si>
    <t>edgarramirez1962@hotmail.com</t>
  </si>
  <si>
    <t>: Que EL CONTRATISTA, mediante oficio del veintitrés (23) de junio del 2023, solicitó a EL FONDO la terminación anticipada del CONTRATO DE PRESTACIÓN DE SERVICIOS No. CPS-262-2023, argumentando: “situaciones sobrevinientes”. Lo anterior para realizar dicha terminación a partir del día veintisiete (27) de junio de 2023. Solicitud que fue avalada por el Alcalde Local de Sumapaz. QUINTA: Que EL FONDO aceptó la solicitud y procede a realizar la TERMINACIÓN BILATERAL del CONTRATO DE PRESTACIÓN DE SERVICIOS No. CPS-262-2023, con fundamento en la cláusula décima primera literal a del clausulado complementario del contrato de prestación de servicios SECOP II CPS-262-2023. SEXTA: Que por lo anterior las partes de común acuerdo, deciden dar por terminada la ejecución del CONTRATO DE PRESTACIÓN DE SERVICIOS No. CPS-262-2023, dejando como fecha determinación el día veintisiete (27) de junio de 2023.</t>
  </si>
  <si>
    <t xml:space="preserve"> 1. Operar, responder y velar por el mantenimiento y adecuada utilización del vehículo de 
propiedad del Fondo de Desarrollo Local. 2. Apoyar las labores de obra identificadas por la administración local e 
indicada por el apoyo a la supervisión.3. Apoyar las emergencias que surjan en la localidad y las cuales necesiten de 
la intervención de la maquinaria. 4. Hacer uso adecuado de la maquinaria y no exponerla a situaciones de 
inseguridad y peligro. 5. Respetar en forma estricta las normas de tránsito. Responder por el pago de las multas o
sanciones que coloquen las autoridades de tránsito y que le sean imputables.6. Velar por el buen estado mecánico y 
estético de la maquina asignada, responder y mantener en perfecto estado el equipo de herramientas, señales y 
repuesto de la misma. 7. Acordar con el Área de Gestión de Desarrollo Local, la realización del mantenimiento 
preventivo de la máquina. 8. No disponer de la maquinaria pesada del FDLS para realizar actividades que no se le 
hayan autorizado por parte del Alcalde Local y/o del Apoyo a la supervisión.9. Hacer uso adecuado y permanente 
de las prendas y elementos de protección requeridas para el desarrollo de sus actividades.10. Ejecutar las demás 
actividades que le sean asignadas por el supervisor o apoyo a la supervisión.</t>
  </si>
  <si>
    <t>CPS-263-2023</t>
  </si>
  <si>
    <t>HECTOR ERNESTO GARCIA GARIBELLO</t>
  </si>
  <si>
    <t>gustavoaborja@gmail.com</t>
  </si>
  <si>
    <t>LOCALIDAD 20 SUMAPAZ</t>
  </si>
  <si>
    <t>Que el plazo inicial de ejecución del contrato se pactó en CUATRO (04) MESES, contados a partir de la suscripción del acta de inicio del contrato, previo cumplimiento de los requisitos deperfeccionamiento y ejecución, lo cual se surtió el día veintiocho (28) de marzo de 2023, con fecha de terminación el veintisiete (27) de julio de 2023. CUARTA: Que EL CONTRATISTA, mediante oficio del veintitrés (23) de junio del 2023, solicitó a EL FONDO la terminación anticipada del CONTRATO DE PRESTACIÓN DE SERVICIOS No. CPS-263-2023, argumentando: “situaciones sobrevinientes”. Lo anterior para realizar dicha terminación a partir del día veintisiete (27) de junio de 2023, Solicitud que fue avalada por el Alcalde Local de Sumapaz</t>
  </si>
  <si>
    <t>CPS-278-2023</t>
  </si>
  <si>
    <t>FABIO MORENO TORRES</t>
  </si>
  <si>
    <t>fabiomorenotorres2015@hotmail.com</t>
  </si>
  <si>
    <t>: Que el plazo inicial de ejecución del contrato se pactó en CUATRO (04) MESES, contados a partir de la suscripción del acta de inicio del contrato, previo cumplimiento de los requisitos de perfeccionamiento y ejecución, lo cual se surtió el día diez (10) de abril de 2023, con fecha de terminación el nueve (9) de agosto2023. CUARTA: Que EL CONTRATISTA, mediante oficio del veintitrés (23) de junio del 2023, solicitó a EL FONDO la terminación anticipada del CONTRATO DE PRESTACIÓN DE SERVICIOS No. CPS-278-2023, argumentando: “situaciones sobrevinientes”. Lo anterior para realizar dicha terminación a partir del día veintisiete (27) de junio de 2023. Solicitud que fue avalada por el Alcalde Local de Sumapaz. QUINTA: Que EL FONDO aceptó la solicitud y procede a realizar la TERMINACIÓN BILATERAL del CONTRATO DE PRESTACIÓN DE SERVICIOS No. CPS-278-2023, con fundamento en la cláusula décima primera literal a del clausulado complementario del contrato de prestación de servicios SECOP IICPS-278-2023. SEXTA: Que por lo anterior las partes de común acuerdo, deciden dar por terminada la ejecución del CONTRATO DE PRESTACIÓN DE SERVICIOS No. CPS-278-2023, dejando como fecha de terminación el día veintisiete (27) de junio de 2023</t>
  </si>
  <si>
    <t>1. Operar, responder y velar por el mantenimiento y adecuada utilización del vehículo de 
propiedad del Fondo de Desarrollo Local. 2. Apoyar las labores de obra identificadas por la administración local e 
indicada por el apoyo a la supervisión.3. Apoyar las emergencias que surjan en la localidad y las cuales necesiten de 
la intervención de la maquinaria. 4. Hacer uso adecuado de la maquinaria y no exponerla a situaciones de 
inseguridad y peligro. 5. Respetar en forma estricta las normas de tránsito. Responder por el pago de las multas o
sanciones que coloquen las autoridades de tránsito y que le sean imputables.6. Velar por el buen estado mecánico y 
estético de la maquina asignada, responder y mantener en perfecto estado el equipo de herramientas, señales y 
repuesto de la misma. 7. Acordar con el Área de Gestión de Desarrollo Local, la realización del mantenimiento 
preventivo de la máquina. 8. No disponer de la maquinaria pesada del FDLS para realizar actividades que no se le 
hayan autorizado por parte del Alcalde Local y/o del Apoyo a la supervisión.9. Hacer uso adecuado y permanente 
de las prendas y elementos de protección requeridas para el desarrollo de sus actividades.10. Ejecutar las demás 
actividades que le sean asignadas por el supervisor o apoyo a la supervisión.</t>
  </si>
  <si>
    <t>CPS-279-2023</t>
  </si>
  <si>
    <t>JOSE JAVIER PORRAS</t>
  </si>
  <si>
    <t>jm3072042@gmail.com</t>
  </si>
  <si>
    <t>LOCALIDAD 20 SUMAPAZ CORREGIMIENTO BETANIA VEREDA ITSMO</t>
  </si>
  <si>
    <t>Que el plazo inicial de ejecución del contrato se pactó en CUATRO (04) MESES, contados a partir de la suscripción del acta de inicio del contrato, previo cumplimiento de los requisitos de perfeccionamiento y ejecución, lo cual se surtió el día diez (10) de abril de 2023, con fecha de terminación el nueve (9) de agosto de 2023. CUARTA: Que EL CONTRATISTA, mediante oficio del veintitrés (23) de junio del 2023, solicitó a EL FONDO la terminación anticipada del CONTRATO DE PRESTACIÓN DE SERVICIOS No. CPS-279-2023, argumentando: “situaciones sobrevinientes”. Lo anterior para realizar dicha terminación a partir del día veintisiete (27) de junio de 2023. Solicitud que fue avalada por el Alcalde Local de Sumapaz. QUINTA: Que EL FONDO aceptó la solicitud y procede a realizar la TERMINACIÓN BILATERAL del CONTRATO DE PRESTACIÓN DE SERVICIOS No. CPS-279-2023, con fundamento en la cláusula décima primera literal a del clausulado complementario del contrato de prestación de servicios SECOP IICPS-279-2023. SEXTA: Que por lo anterior las partes de común acuerdo, deciden dar por terminada la ejecución del CONTRATO DE PRESTACIÓN DE SERVICIOS No. CPS-279-2023, dejando como fecha de terminación el día veintisiete (27) de junio de 2023</t>
  </si>
  <si>
    <t>FDRS-CD-197-2023</t>
  </si>
  <si>
    <t>CPS-264-2023</t>
  </si>
  <si>
    <t>CECILIA EUGENIA ROSANIA ARTEAGA</t>
  </si>
  <si>
    <t>https://community.secop.gov.co/Public/Tendering/OpportunityDetail/Index?noticeUID=CO1.NTC.4208194&amp;isFromPublicArea=True&amp;isModal=False</t>
  </si>
  <si>
    <t>PRESTAR LOS SERVICIOS PROFESIONALES PARA APOYAR AL DESPACHO DE LA ALCALDÍA LOCAL DE SUMAPAZ EN LA PREPARACIÓN, DESARROLLO Y EJECUCIÓN DEL MARCO ESTRATÉGICO EN CUMPLIMIENTO DEL PLAN DE DESARROLLO LOCAL</t>
  </si>
  <si>
    <t>ceciliarosania@yahoo.es</t>
  </si>
  <si>
    <t>CRA 18 N 114 A 10</t>
  </si>
  <si>
    <t>1. Apoyar la estructuración estratégica de los procesos de planeación y de los planes programas 
y proyectos de inversión. 2. Apoyar al despacho en la revisión de los documentos estratégicos que tengan incidencia 
en los procesos misionales de la alcaldía y que le sean requeridos por el supervisor del contrato. 3. Participar como 
apoyo técnico en las diferentes mesas de trabajo que permitan el desarrollo y ejecución de los convenios suscritos 
entre la Alcaldía Local de Sumapaz y demás convenientes. 4. Apoyar las gestiones de los profesionales que realizan 
la formulación y seguimiento de planes, programas y proyectos que componen el Plan de Desarrollo local. 5. Asistir 
a las reuniones, comités y capacitaciones que le sea designado por el Supervisor o el apoyo a la supervisión. 6. 
Brindar orientaciones en la elaboración de informes, respuestas a derechos de petición y demás requerimientos, 
solicitados por los órganos de control, entidades y comunidad en general, de conformidad con la normatividad 
vigente y dentro de los plazos y términos establecidos por la ley. 7. Las demás que demande la administración local 
que corresponda a la naturaleza del contrato y que sean necesarias para la consecución del fin del objeto contractual.</t>
  </si>
  <si>
    <t>FDRS-CD-199-2023</t>
  </si>
  <si>
    <t>CAR-266-2023</t>
  </si>
  <si>
    <t>https://community.secop.gov.co/Public/Tendering/OpportunityDetail/Index?noticeUID=CO1.NTC.4235003&amp;isFromPublicArea=True&amp;isModal=False</t>
  </si>
  <si>
    <t>O21202020070272252</t>
  </si>
  <si>
    <t>ADQUIRIR A TÍTULO DE ARRENDAMIENTO ESPACIO RURAL DE UN PARQUEADERO PARA EL MANTENIMIENTO DE MAQUINARIA DE LA ALCALDÍA LOCAL DE SUMAPAZ</t>
  </si>
  <si>
    <t>CRA 12 92 10 SUR</t>
  </si>
  <si>
    <t>ADICIÓN Y PRORROGA No. 1 AL CONTRATO DE ARRENDAMIENTO No. CAR-266-
2023 CELEBRADO ENTRE EL FONDO DE DESARROLLO RURAL DE SUMAPAZ Y
LUIS GUILLERMO SUAREZ CHINGATE Que la adición cuenta con el certificado de disponibilidad presupuestal No.1029 del 12 de octubre de
2023, por la suma de CUATRO MILLONES DOSCIENTOS MIL PESOS MCTE ($4.200.000,00) con cargo
al rubro O21202020070272252 Servicios de arrendamiento de bienes inmuebles no residenciales (vivienda) a
comisión o por contrato SEXTA: Que por lo anterior las partes acuerdan suscribir PRORROGA y ADICIÓN
No. 1 AL CONTRATO DE ARRENDAMIENTO No.CAR-266-2023 que se regirá por las siguientes cláusulas
CLÁUSULA PRIMERA PRORROGAR Y ADICIONAR al CONTRATO DE ARRENDAMIENTO
No.CAR-266-2023, tres (3) meses a partir del 30 de octubre 2023 y hasta el 29 de enero de 2024 y adición por la
suma de CUATRO MILLONES DOSCIENTOS MIL PESOS MCTE ($4.200.000,00</t>
  </si>
  <si>
    <t>1. Suscribir oportunamente el acta de entrega y el acta de liquidación del contrato, conjuntamente con el/la 
supervisor/a del mismo, cuando corresponda.
2. Cumplir el contrato teniendo en cuenta las condiciones económicas contenidas en la propuesta presentada por el arrendador.
3. Entregar el inmueble con los servicios públicos, impuestos y demás cargos o pagos al día, al momento de 
la suscripción del acta de entrega del inmueble.
4. Mantener en buen estado el inmueble, los bienes y servicios conexos para el fin convenido en el contrato, 
razón por la cual debe garantizar durante todo el término del contrato el uso, goce exclusivo y pacífico 
del inmueble al Fondo de Desarrollo Rural de Sumapaz.
5. Autorizar de ser necesario, mediante acta suscrita con el Arrendatario y previo a la firma del acta de 
entrega, la realización de mejoras, cambios, junto con las adecuaciones técnicas que requiere el Fondo de 
Desarrollo Rural de Sumapaz y se encuentren a cargo de esta, de conformidad con sus estándares 
técnicos, para adaptar el inmueble a sus necesidades del servicio Si (aplica).
6. Efectuar las reparaciones y mantenimientos locativos que se requieran durante la vigencia del contrato, 
que comprometan elementos como cubiertas, red de drenaje, pisos y paredes y las demás que sean 
solicitadas por el Fondo de Desarrollo Rural de Sumapaz, o cuando los deterioros que las hagan 
necesarias provengan de fuerza mayor o caso fortuito.
7. Garantizar el mantenimiento preventivo y correctivo a las redes hidráulicas, sanitarias y eléctricas del 
inmueble.
8. Otorgarle al Fondo de Desarrollo Rural de Sumapaz un plazo de quince (15) días calendario para 
desocupar el inmueble una vez terminado el presente contrato.
9. Dar oportuno cumplimiento a los requerimientos y directrices dadas por el supervisor, dentro del marco 
del contrato suscrito, sin que ello genere un mayor valor del canon de arrendamiento a cargo del Fondo 
de Desarrollo Rural de Sumapaz
10. Efectuar los pagos de impuestos, tasas, contribuciones, valorizaciones por beneficio local y/o general, así 
como cualquier contribución y/o tasa que recaiga sobre el inmueble arrendado, de conformidad con la 
normatividad Distrital y/o Nacional vigente.
11. Recibir directamente mediante acta, el inmueble al vencimiento del término contractual. 
12. Recibir al finalizar el contrato el inmueble, en las condiciones técnicas en las que se encuentre a la fecha 
de la entrega por parte de la SDIS, en buen estado, salvo el deterioro natural causado por el uso y goce 
legítimos, en los términos establecidos en el presente contrato.
13. Cumplir con las demás obligaciones consagradas para los arrendadores en el Capítulo II, Titulo XXVI, 
Libro 4 del Código Civil, art. 1982 y siguientes, y demás normas concordantes._x000D_</t>
  </si>
  <si>
    <t>FDRS-CD-200-2023</t>
  </si>
  <si>
    <t>CPS-267-2023</t>
  </si>
  <si>
    <t>CAMILA ALEJANDRA JIMENEZ DURAN</t>
  </si>
  <si>
    <t>https://community.secop.gov.co/Public/Tendering/OpportunityDetail/Index?noticeUID=CO1.NTC.4223647&amp;isFromPublicArea=True&amp;isModal=False</t>
  </si>
  <si>
    <t>"PRESTAR LOS SERVICIOS PROFESIONALES COMO ENLACE ENTRE LOS PRODUCTORES Y BENEFICIARIOS CON LOS AGENTES EXTERNOS Y GRUPOS DE VALOR EN EL PROCESO DE REACTIVACIÓN, RECUPERACIÓN PRODUCTIVA Y REVITALIZACIÓN ECONÓMICA, CONTEMPLADAS EN EL PROYECTO DE INVERSIÓN DE TRANSFORMACIÓN PRODUCTIVA DEL FONDO DE DESARROLLO RURAL DE SUMAPAZ."</t>
  </si>
  <si>
    <t>CL 50 SUR 34 49</t>
  </si>
  <si>
    <t>CAMBIO DE SUPERVISION A PARTIR DEL 1 DE ABRIL 2023 ADICIÓN Y PRÓRROGA NÚMERO 1 AL CONTRATO DE PRESTACIÓN DE SERVICIOS
No. CPS-267-2023 CELEBRADO ENTRE EL FONDO DE DESARROLLO RURAL DE
SUMAPAZ Y CAMILA ALEJANDRA JIMÉNEZ DURÁN ADICIONAR el CONTRATO DE PRESTACIÓN DE SERVICIOS No. CPS267-2023 en la suma de DIEZ MILLONES CIEN MIL PESOS M/CTE ($10.100.000), de conformidad con las
consideraciones aquí señaladas, para un valor total del contrato de CINCUENTA Y CINCO MILLONES
QUINIENTOS CINCUENTA MIL PESOS M/CTE ($55.550.000), en las que se incluye valor inicial del contrato
y su adición realizadas. CLÁUSULA SEGUNDA. - PRORROGAR el plazo de ejecución del CONTRATO DE
PRESTACIÓN DE SERVICIO No. CPS-267- 2023, por el término de dos (02) meses, a partir del 30 de diciembre
de 2023 hasta el 29 de febrero de 2024</t>
  </si>
  <si>
    <t>1. Consolidar las herramientas de comunicación entre productores y beneficiarios hacia los agentes externos y 
grupos de valor dentro del proyecto de inversión de transformación productiva del FDRS 1637.
2. Articular las acciones en territorio garantizando la puesta a punto de talleres, capacitaciones y otros procesos 
con comunidad relacionados a los proyectos de inversión del FDRS.
3. Promover las iniciativas de productores y beneficiarios en los diferentes canales de promoción y comunicación 
disponibles que permitan un alcance sostenido a los emprendimientos que hacen parte de los proyectos de 
inversión del FDRS.
4. Garantizar cubrimientos y divulgación a los eventos, talleres, capacitaciones que se realicen como parte de los 
proyectos de inversión del FDRS.
5. Incentivar el correcto uso y aplicación de los planes de mercadeo, uso de marca y demás componentes de plan 
de negocios en los diferentes productores y beneficiarios que hacen parte de los proyectos de inversión del 
FDRS.
6. Las demás que demande la administración local que corresponda a la naturaleza del contrato y que sean 
necesarias para la consecución del fin del objeto contractual</t>
  </si>
  <si>
    <t>FDRS-CD-201-2023</t>
  </si>
  <si>
    <t>CPS-268-2023</t>
  </si>
  <si>
    <t>OSMAN GABRIEL BARRERA RAMIREZ</t>
  </si>
  <si>
    <t>https://community.secop.gov.co/Public/Tendering/OpportunityDetail/Index?noticeUID=CO1.NTC.4225504&amp;isFromPublicArea=True&amp;isModal=False</t>
  </si>
  <si>
    <t>PRESTAR SUS SERVICIOS ASISTENCIALES EN LAS OBRAS A EJECUTAR EN EL PROYECTO DE INVERSIÓN DE CONSTRUCCIÓN DE SEDES, DE LA ALCALDÍA LOCAL DE SUMAPAZ</t>
  </si>
  <si>
    <t>VEREDA LUGUNITAS SAN JUAN SUMAPAZ</t>
  </si>
  <si>
    <t>1. Apoyar a los profesionales en la programación de actividades para la ejecución de las obras a 
realizar en cada una de las sedes seleccionadas, de acuerdo con el diagnóstico técnico previamente elaborado. 2. 
Apoyar las visitas a las obras para verificar si hay fallas y trabajar en estrecha colaboración con operarios para la 
ejecución adecuada de las mismas. 3. Reportar oportunamente las fallas o inconsistencias presentadas durante el 
desarrollo de las obras a la Supervisión. 4. Elaborar y entregar informes periódicamente con el seguimiento a la 
ejecución de las obras a la Supervisión 5. Apoyar en la organización y en la recolección de escombros de los espacios 
que se van intervenir con las obras para el mejoramiento de las viviendas, 6. Las demás que demande la 
administración local que corresponda a la naturaleza del contrato y que sean necesarias para la consecución del fin 
del objeto contractual.</t>
  </si>
  <si>
    <t>FDRS-CD-202-2023</t>
  </si>
  <si>
    <t>CPS-269-2023</t>
  </si>
  <si>
    <t>OSCAR JAVIER CEBALLOS CEBALLOS</t>
  </si>
  <si>
    <t>https://community.secop.gov.co/Public/Tendering/OpportunityDetail/Index?noticeUID=CO1.NTC.4235516&amp;isFromPublicArea=True&amp;isModal=False</t>
  </si>
  <si>
    <t>PRESTAR LOS SERVICIOS PROFESIONALES PARA APOYAR LA PLANEACIÓN, EJECUCIÓN Y SEGUIMIENTO DEL PROYECTO DE INVERSIÓN RELACIONADO CON LA CONSTRUCCIÓN E INTERVENCIÓN DE SALONES COMUNALES EN LA LOCALIDAD DE SUMAPAZ</t>
  </si>
  <si>
    <t>oceballos91@hotmail.com</t>
  </si>
  <si>
    <t>CRA 65 N 96 05</t>
  </si>
  <si>
    <t>1. Apoyar tanto en el diseño del proyecto como en la estructuración de 
costos para la construcción y/o intervención de los salones comunales que se prioricen, 
especificando la naturaleza y calidad de los materiales a utilizar para la ejecución del 
proyecto. 2. Realizar la actualización de los Documentos Técnicos de Soporte (DTS) y 
solicitar la actualización de las Fichas EBI, así como elaborar los estudios previos y apoyar 
la gestión contractual de los proyectos que le sean designados, (Especificaciones técnicas, 
estudios de mercado, análisis del sector, criterios de verificación y calificación, condiciones 
del contrato, respuestas a observaciones, proyectar adendas, verificar u calificar propuestas 
técnicas). 3. Realizar el seguimiento a la ejecución, a través del apoyo a la supervisión 
contractual (Verificación técnica, administrativa y financiera) tanto de los contratos de la 
vigencia actual como de vigencias anteriores que se le asignen. 4. Brindar apoyo en la 
elaboración de informes y dar respuesta de forma y de fondo cuando se requiera a las 
diferentes solicitudes, derechos de petición y demás requerimientos, realizados por los 
diferentes órganos de control y comunidad en general, de conformidad con la normatividad 
vigente y dentro de los plazos y términos establecidos por la ley. 5. Asistir, a las reuniones, 
comités y capacitaciones, entre otros, representar a la Administración en los espacios del 
sector y hacer parte de los comités que le sean designados. 6. Las demás que demande la 
administración local que corresponda a la naturaleza del contrato y que sean necesarias para 
la consecución del fin del objeto contractual._x000D_</t>
  </si>
  <si>
    <t>FDRS-CD-203-2023</t>
  </si>
  <si>
    <t>CPS-270-2023</t>
  </si>
  <si>
    <t>YUDY PAOLA VILLALBA VERGARA CEDIDO A JUAN FELIPE RAMIREZ ROJAS</t>
  </si>
  <si>
    <t>https://community.secop.gov.co/Public/Tendering/OpportunityDetail/Index?noticeUID=CO1.NTC.4234330&amp;isFromPublicArea=True&amp;isModal=False</t>
  </si>
  <si>
    <t>HELDER FORERO</t>
  </si>
  <si>
    <t>PRESTAR LOS SERVICIOS PROFESIONALES PARA ATENDER EL PROYECTO DE ATENCIÓN DE VÍCTIMAS Y JUSTICIA RESTAURATIVA, DE LA ALCALDÍA LOCAL DE SUMAPAZ</t>
  </si>
  <si>
    <t>1032656171          //        1032465951</t>
  </si>
  <si>
    <t>paolita.left@hotmail.com</t>
  </si>
  <si>
    <t>CORREGIMIENTO DE SAN JUAN VEREDA SANTO DOMINGO</t>
  </si>
  <si>
    <t>se realizo la desigcion a JUAN FELIPE
RAMIREZ ROJAS el 11/9/2023</t>
  </si>
  <si>
    <t>CESIÓN Y CLAUSULADO DEL CONTRATO DE PRESTACIÓN DE SERVICIOS
NÚMERO CPS-270-2023 CELEBRADO ENTRE EL FONDO DE DESARROLLO
RURAL DE SUMAPAZ, YUDY PAOLA VILLALBA VERGARA Y JUAN FELIPE
RAMIREZ ROJAS iniciará la ejecución del CONTRATO DE PRESTACIÓN DE
SERVICIOS No CPS-270-2023, a partir del ocho (08) de septiembre de 2023 hasta el dos (02) de octubre de
2023. CUARTA: A EL CESIONARIO se le cancelará la suma de CUATRO MILLONES CIENTO
SESENTA Y SEIS MIL SEISCIENTOS SESENTA Y SIETE PESOS M/CTE. ($4.166.667), deducibles
del primer contratista pagados conforme los pagos establecidos en la forma prevista en el CONTRATO
ELECTRÓNICO DE PRESTACIÓN DE SERVICIOS No. CPS-270-2023 publicado en la plataforma SECOP
II, correspondiente al periodo restante de ejecución    ADICIÓN Y PRÓRROGA NÚMERO 1 AL CONTRATO DE PRESTACIÓN DE SERVICIOS
No. CPS-270-2023 CELEBRADO ENTRE EL FONDO DE DESARROLLO RURAL DE
SUMAPAZ Y JUAN FELIPE RAMIREZ ROJAS. ADICIONAR AL CONTRATO DE PRESTACIÓN DE SERVICIOS No. CPS-270-2023
en la suma de DIEZ MILLONES DEPESOS M/CTE ($10.000.000), de conformidad con las consideraciones aquí señaladas,
para un valor total del contrato de CUARENTA MILLONES DE PESOS M/CTE ($40.000.000). CLÁUSULA
SEGUNDA. - PRORROGAR el plazo de ejecución del CONTRATO DE PRESTACIÓN DE SERVICIOS No. CPS-270-
2022, por el término de DOS (02) meses, hasta el DOS (02) de diciembre de 2023  ADICIÓN Y PRORROGA NÚMERO 2° AL CONTRATO DE PRESTACIÓN DE SERVICIOS
No. CPS-270-2023 CELEBRADO ENTRE EL FONDO DE DESARROLLO RURAL DE
SUMAPAZ Y JUAN FELIPE RAMIREZ ROJAS ADICIONAR el Contrato De Prestación De Servicios No. CPS-270-2023 en la suma de CINCO MILLONES DE PESOS M/Cte ($ 5.000.000) M/CTE, de conformidad con las consideraciones aquí señaladas, para un total del contrato de CUARENTA Y CINCO MILLONES DE PESOS M/CTE ($45.000.000). CLÁUSULA SEGUNDA. - PRORROGAR el plazo de ejecución del Contrato De Prestación De Servicios No. CPS-270-2023, por el término de UN (01) mes calendario a partir del tres (03) de diciembre de 2023 y hasta el dos (02) de enero de 2024</t>
  </si>
  <si>
    <t xml:space="preserve">1. Apoyar las etapas de formulación y elaboración de estudios previos de los proyectos de 
inversión enfocados a la construcción de memoria, verdad, reparación integral a víctimas, paz y reconciliación, que le 
sean designados. 2. Asistir y representar a la Administración Local en los espacios de participación en temas 
relacionado con la garantía de los derechos humanos en la localidad de Sumapaz. 3. Apoyar y gestionar las acciones 
necesarias en los procesos de formalización para la construcción de memoria, verdad, reparación integral a víctimas 
en la Localidad de Sumapaz. 4. Asistir a las reuniones, comités de contratación, capacitaciones, comités de seguimiento 
entre otros y hacer parte de los comités que se le deleguen y apoyar, en las reuniones de carácter externo o interno, 
diligencias, visitas y operativos que se requieran. 5. Dar respuesta de forma y de fondo cuando se requiera a las 
diferentes solicitudes, derechos de petición y requerimientos en los tiempos establecidos por la Ley realizados por los 
diferentes órganos de control y comunidad en general. 6. Las demás actividades que demande la administración local 
que corresponda a la naturaleza del contrato y que sean necesarias para la consecución del objeto contractual. </t>
  </si>
  <si>
    <t>FDRS-CD-204-2023</t>
  </si>
  <si>
    <t>CPS-271-2023</t>
  </si>
  <si>
    <t>YULY MARCELA BARAJAS AGUILERA</t>
  </si>
  <si>
    <t>https://community.secop.gov.co/Public/Tendering/OpportunityDetail/Index?noticeUID=CO1.NTC.4232618&amp;isFromPublicArea=True&amp;isModal=False</t>
  </si>
  <si>
    <t>PRESTAR LOS SERVICIOS PROFESIONALES ESPECIALIZADOS, PARA APOYAR LA GESTIÓN DE CONTRATACIÓN PÚBLICA DEL FONDO DESARROLLO RURAL DE SUMAPAZ</t>
  </si>
  <si>
    <t>july.aguilera@hotmail.com</t>
  </si>
  <si>
    <t>ADICIÓN Y PRORROGA NÚMERO 1° AL CONTRATO DE PRESTACIÓN DE SERVICIOS
NO. CPS-271-2023 CELEBRADO ENTRE EL FONDO DE DESARROLLO RURAL DE
SUMAPAZ Y YULY MARCELA BARAJAS AGUILERA – ADICIONAR el Contrato De Prestación De Servicios No. CPS-271-
2023 en la suma de OCHO MILLONES DE PESOS M/CTE ($8.000.000), de conformidad con las consideraciones aquí
señaladas, para un total del contrato de OCHENTA MILLONES DE PESOS M/CTE ($80.000.000). CLÁUSULA
SEGUNDA. – PRORROGAR el plazo de ejecución del Contrato De Prestación De Servicios No. CPS-271-2023, por el
término de un (1) mes a partir del treinta (30) de diciembre de 2023 y hasta el veintinueve (29) de enero de 2024</t>
  </si>
  <si>
    <t>1. Apoyar en temas de planeación, organización, ejecución, evaluación y control de los 
procesos de contratación que se adelantan por la entidad, que surjan de los proyectos de inversión y/o gastos de 
funcionamiento que le sean asignados. 2. Apoyar el análisis y revisión de los Estudios Previos y documentos que se 
generen en los procesos contractuales, así como las liquidaciones, que por competencia el ordenador del gasto le 
asigne, garantizando la correcta aplicación de normas y procedimientos técnicos, administrativos y legales vigentes. 
3. Apoyar en la revisión jurídica de los proyectos de actos administrativos 4. Apoyar a la Alcaldía Local en la 
definición del monto y cubrimiento de riesgos de la póliza única de cumplimiento exigida en la Ley, para garantizar 
la ejecución de los contratos. 5. Apoyar a los diferentes procesos que se ejecutan con recursos del fondo, en la 
elaboración de estudios previos y demás documentos precontractuales, así como atender las solicitudes de 
modificación contractual y cualquier otra solicitud que sea requerida. 6. Asistir a las reuniones, comités de 
contratación, capacitaciones, comités de seguimiento a la ejecución contractual entre otros y hacer partes de los 
comités que delegue el alcalde. 7. Las demás que sean inherentes al cumplimiento del objeto contractual y/o que le 
sean asignadas por el Alcalde Local._x000D_</t>
  </si>
  <si>
    <t>FDRS-CD-205-2023</t>
  </si>
  <si>
    <t>CPS-272-2023</t>
  </si>
  <si>
    <t>BRAYAN LEANDRO TORRES CLAVIJO</t>
  </si>
  <si>
    <t>https://community.secop.gov.co/Public/Tendering/OpportunityDetail/Index?noticeUID=CO1.NTC.4234784&amp;isFromPublicArea=True&amp;isModal=False</t>
  </si>
  <si>
    <t>PRESTAR LOS SERVICIOS PROFESIONALES PARA APOYAR LA EJECUCIÓN DEL PROYECTO POR UNA SUMAPAZ SIN RIESGOS Y QUE LE APORTA Y SE ADAPTA AL CAMBIO CLIMÁTICO, EN LA LOCALIDAD DE SUMAPAZ. PROYECTO</t>
  </si>
  <si>
    <t>leandro50646@gmail.com</t>
  </si>
  <si>
    <t>CRA 79 A 5 27 SUR BL 11 APTO 502</t>
  </si>
  <si>
    <t>ADICIÓN Y PRORROGA NÚMERO 1° AL CONTRATO DE PRESTACIÓN DE SERVICIOS NO. CPS-272-2023 CELEBRADO ENTRE EL FONDO DE DESARROLLO RURAL DE SUMAPAZ Y BRAYAN LEANDRO TORRES CLAVIJO CLÁUSULA PRIMERA. – ADICIONAR el Contrato De
Prestación De Servicios No.CPS-272-2023 en la suma de DIECISEIS MILLONES QUINIENTOS MIL PESOS M/Cte
($16.500.000) M/CTE, de conformidad con las consideraciones aquí señaladas, para un total del contrato de
CINCUENTA Y CINCO MILLONES DE PESOS M/CTE ($55.000.000). CLÁUSULA SEGUNDA. - PRORROGAR
el plazo de ejecución del Contrato De Prestación De Servicios No. CPS-272-2023, por el término de TRES (03) meses
calendario a partir del tres (03) de noviembre de 2023 y hasta el dos (02) de febrero de 2024</t>
  </si>
  <si>
    <t xml:space="preserve">1. Apoyar las etapas de formulación y elaboración de estudios previos, actualizando los DTS
y las Fichas EBI, elaborar las especificaciones técnicas, los estudios de mercado, el 
análisis del sector, definir criterios de verificación y calificación y condiciones del contrato, 
entre otros aspectos, de los proyectos de inversión enfocados a la mitigación y gestión del 
riesgo y la gestión Ambiental local, que le sean designados.
2. Acompañar los operativos, las acciones y estrategias de control ambiental requeridos por 
el Área de Gestión Policiva, en cumplimiento al Código Nacional de Policía y Convivencia.
Así como promover, organizar y atender las visitas técnicas y solicitudes de conceptos al 
IDIGER para mantener actualizada la matriz de puntos críticos de la localidad de Sumapaz, 
socializando resultados y necesidades de intervención con las partes interesadas.
3. Apoyar la atención de las emergencias ambientales locales que se presenten y realizar 
talleres y capacitaciones a la comunidad local en reconocimiento del riesgo, reducción del 
riesgo, manejo de emergencias y desastres y mitigación y adaptación al cambio climático, 
manejo de bosques y manejo de áreas naturales protegidas.
4. Brindar acompañamiento para atender de manera oportuna los requerimientos y reportes 
de información solicitados por entidades distritales, nacionales, entes de control y comunidad en general que se alleguen por el Aplicativo de Gestión Documental de la 
entidad, referente a temas de gestión forestal.
5. Asistir a las reuniones concertadas, citadas y/o designadas para la atención de temas 
relacionados con la gestión ambiental externa y el desarrollo sostenible con entidades 
locales, distritales, nacionales, organizaciones ambientales y/o sociales.
6. Las demás que demande la administración local que corresponda a la naturaleza del 
contrato y que sean necesarias para la consecución del fin del objeto contractual.
</t>
  </si>
  <si>
    <t>FDRS-CD-206-2023</t>
  </si>
  <si>
    <t>CPS-273-2023</t>
  </si>
  <si>
    <t>JULIAN EDUARDO FAJARDO RUIZ</t>
  </si>
  <si>
    <t>https://community.secop.gov.co/Public/Tendering/OpportunityDetail/Index?noticeUID=CO1.NTC.4238847&amp;isFromPublicArea=True&amp;isModal=False</t>
  </si>
  <si>
    <t>PRESTAR SUS SERVICIOS COMO AUXILIAR DE APOYO ADMINISTRATIVO AL ÁREA DE GESTIÓN DE DESARROLLO LOCAL EN LA GESTIÓN CONTRACTUAL, DE LA ALCALDÍA LOCAL DE SUMAPAZ. PROYECTO</t>
  </si>
  <si>
    <t>julian.eduardo.fajado.ruiz@gmail.com</t>
  </si>
  <si>
    <t>CRA 83 23 B 55 IN 1 APTO 501</t>
  </si>
  <si>
    <t>1. Administrar la cuenta, dar accesos, asignar los roles, crear equipos, grupos y flujos de 
aprobación, en los perfiles comprador y proveedor dentro de las plataformas 
correspondientes del Sistema Electrónico de Contratación Pública -SECOP- cuando la 
entidad haga uso de estos mecanismos y cuando el curso del proceso de contratación así 
lo requiera. 
2. Apoyar en la administración, gestión, control, publicación y ejecución en las plataformas 
del Sistema Electrónico de Contratación Pública -SECOP- en las etapas precontractual, 
contractual o post contractual, efectuando la publicación y/o seguimiento de las 
publicaciones de los documentos oportunamente, y realizando las actualizaciones
pertinentes del PAA y sus actividades asociadas. 
3. Efectuar las gestiones ante la mesa de ayuda de Colombia Compra Eficiente para el 
soporte que se requiera en aspectos que se presenten con las plataformas del Sistema 
Electrónico de Contratación Pública -SECOP-.
4. Apoyar la gestión contractual del Fondo de Desarrollo Local en la elaboración y proyección 
de documentos tales como actas de reunión, memorandos, oficios, minutas, derechos de 
petición, proposiciones, entre otros que le sean designados. 
5. Apoyar en el manejo y operación de los aplicativos institucionales diseñados para el 
registro y control de los procesos de contratación (Secop 1, Secop 2, Sivicof, entre otros).
6. Las demás que demande la administración local que corresponda a la naturaleza del 
Contrato y que sean necesarias para la consecución del fin del objeto contractual.</t>
  </si>
  <si>
    <t>FDRS-CD-207-2023</t>
  </si>
  <si>
    <t>CPS-274-2023</t>
  </si>
  <si>
    <t>https://community.secop.gov.co/Public/Tendering/OpportunityDetail/Index?noticeUID=CO1.NTC.4243262&amp;isFromPublicArea=True&amp;isModal=False</t>
  </si>
  <si>
    <t>ROBIDSON NIÑO</t>
  </si>
  <si>
    <t>ADICIÓN Y PRORROGA NÚMERO 1° AL CONTRATO DE PRESTACIÓN DE SERVICIOS No. CPS-274-2023 CELEBRADO ENTRE EL FONDO DE DESARROLLO RURAL DE SUMAPAZ Y VERONICA LUCIA CASTRO CHIGUAZUQUE Que la Adición cuenta con el Certificado de
Disponibilidad Presupuestal No. 1037 del 01 de noviembre de 2023, por la suma de DOCE MILLONES DE PESOS
M/Cte ($ 12.000.000) M/CTE del rubro O23011603480000001683 “Acceso a la justicia”, expedido por el responsable
del Presupuesto del FDRS. SEXTA: Que por lo anterior las partes acuerdan suscribir la ADICIÓN Y PRORROGA AL
CONTRATO DE PRESTACIÓN DE SERVICIOS No. CPS-274-2023 que se regirá por las siguientes cláusulas:
CLÁUSULA PRIMERA. – ADICIONAR el Contrato De Prestación De Servicios No. CPS-274-2023 en la suma de
DOCE MILLONES DE PESOS M/Cte ($ 12.000.000) M/CTE, de conformidad con las consideraciones aquí señaladas,
para un total del contrato de SESENTA Y SEIS MILLONES DE PESOS M/CTE ($66.000.000). CLÁUSULA
SEGUNDA. - PRORROGAR el plazo de ejecución del Contrato De Prestación De Servicios No. CPS-274-2023, por el
término de DOS (02) meses calendario a partir del tres (02) de enero de 2024 y hasta el dos (02) de marzo de 2024.</t>
  </si>
  <si>
    <t>1. Apoyar en el desarrollo y ejecución de estrategias que involucren acciones que permitan 
el fortalecimiento de los mecanismos de justicia comunitaria. 2. Desarrollar procesos de sensibilización y 
socialización de estrategias a través de los cuales se genere un mayor acercamiento de la comunidad con la 
institucionalidad y el mejoramiento de la confianza con la institucional presente en el territorio. 3. Adelantar con 
los principales sectores sociales, procesos que permitan la articulación entre estos sectores y la comunidad 
como estrategia para materializar el derecho de acceso a la justicia. 4. Previa delegación participar en las 
reuniones, las mesas de trabajo, los eventos y/o actividades en las que se aborde el tema de justicia comunitaria, 
justicia en equidad y justicia de paz, convocadas por las diferentes entidades y sectores. 5. Brindar apoyo 
psicosocial en la asignación y el seguimiento a las actividades realizadas por el equipo de empleo de la localidad 
asignado al área de Gestión policivo jurídica de Sumapaz. 6. Manejar el o los aplicativos de gestión documental 
de la entidad y el de seguimiento a las actividades, realizando el correspondiente ingreso y seguimiento de 
correspondencia y actuaciones, de tal forma que se garantice la permanente actualización. 7. Las demás que 
le sean asignadas por la supervisión y que estén relacionadas con el objeto del presente contrato</t>
  </si>
  <si>
    <t>FDRS-CD-208-2023</t>
  </si>
  <si>
    <t>CPS-275-2023</t>
  </si>
  <si>
    <t>ALEXANDRA MARCELA TORRES VELANDIA</t>
  </si>
  <si>
    <t>https://community.secop.gov.co/Public/Tendering/OpportunityDetail/Index?noticeUID=CO1.NTC.4241551&amp;isFromPublicArea=True&amp;isModal=False</t>
  </si>
  <si>
    <t>PRESTAR SUS SERVICIOS ARTÍSTICOS Y ESCÉNICOS PARA APOYAR LA GESTIÓN CULTURAL DE LA LOCALIDAD DE SUMAPAZ.</t>
  </si>
  <si>
    <t>alexapegg012@gmail.com</t>
  </si>
  <si>
    <t>CL 101 N 3 51 ESTE IN 2</t>
  </si>
  <si>
    <t>ACTA DE REINICIO I    En Bogotá D.C, el día veintisiete (27) de septiembre de 2023, se reunieron la Contratista
ALEXANDRA MARCELA TORRES VELANDIA y el Alcalde Local de Sumapaz, SEBASTIAN
SALDARRIAGA RIVERA, con el fin de suscribir el ACTA DE REINICIO I del CONTRATO DE
PRESTACIÓN DE SERVICIOS No. CPS-275-2023, celebrado entre las partes, a partir de la presente
fecha con terminación el día diecinueve (19) de enero de 2024.</t>
  </si>
  <si>
    <t xml:space="preserve">1. Realizar caracterización, propuesta metodológica y planeación mensual de las actividades a desarrollar 
sistematizando la información del proceso de formación escénica y teatral de los niños, niñas, jóvenes y adultos 
de la localidad de Sumapaz. 
2. Realizar la implementación del Plan de Trabajo elaborado para la ejecución de la meta de Capacitar 600 Personas 
en Los Campos Artísticos, Interculturales, Culturales y/o Patrimoniales, desarrollando los talleres escénicos y 
teatrales en los diferentes grupos poblacionales asignados, entregando lista de asistencia de los participantes y 
demás soportes. 
3. Apoyar la difusión de las piezas comunicativas de las actividades y proyectos formativos del área de gestión de 
desarrollo local en los temas de cultura. 
4. Fortalecer las agrupaciones teatrales existentes y emergentes de la localidad, a partir de sus necesidades y 
requerimientos de formación. 
5. Hacer el seguimiento y evaluación de los estudiantes inscritos en los talleres informando el estado de avance de 
los participantes, número total de inscritos, deserciones, cupos disponibles y cualquier situación que se presente 
dentro del desarrollo de las actividades. </t>
  </si>
  <si>
    <t>FDRS-CD-209-2023</t>
  </si>
  <si>
    <t>CPS-276-2023</t>
  </si>
  <si>
    <t>https://community.secop.gov.co/Public/Tendering/OpportunityDetail/Index?noticeUID=CO1.NTC.4243613&amp;isFromPublicArea=True&amp;isModal=False</t>
  </si>
  <si>
    <t>ADICIÓN Y PRÓRROGA NÚMERO 1 AL CONTRATO DE PRESTACIÓN DE SERVICIOS No. CPS-276-2023 CELEBRADO ENTRE EL FONDO DE DESARROLLO RURAL DE SUMAPAZ Y MARIA PILAR CONTRERAS MARTÍNEZ ADICIONAR el CONTRATO DE PRESTACIÓN DE SERVICIOS No. CPS-276-2023 en la
suma de CINCO MILLONES CUATROCIENTOS MIL PESOS M/CTE ($5.400.000) de conformidad con las
consideraciones aquí señaladas, para un valor total del contrato de VEINTINUEVE MILLONES
SETECIENTOS MIL PESOS M/CTE ($29.700.000), en las que se incluye valor inicial del contrato y su adición
realizadas. CLÁUSULA SEGUNDA. - PRORROGAR el plazo de ejecución del CONTRATO DE
PRESTACIÓN DE SERVICIO No. CPS-276- 2023, por el término de dos (02) meses, a partir del 04 de enero
de 2024 hasta el 3 de Marzo de 2024</t>
  </si>
  <si>
    <t>1. Conducir y/o manejar los vehículos de propiedad del Fondo de Desarrollo Rural de 
Sumapaz, de acuerdo con las instrucciones impartidas por el Alcalde Local o funcionario designado para apoyar la 
supervisión del contrato, atendiendo las necesidades de la administración local. Absteniéndose de transportar 
personal no autorizado por la Alcaldía Local de Sumapaz. 2. Velar y prestar labores de apoyo para el 
mantenimiento, limpieza y buen estado del vehículo, equipo y herramientas. que se le hayan asignado. 3. Estar 
presente en el taller de mantenimiento cuando se desarrollen los mantenimientos del vehículo asignado, 
pero de no ser necesario (por indicación del supervisor), deberá permanecer durante la jornada laboral en 
las instalaciones de la entidad en condición de disponibilidad para para conducir otro vehículo o 
adelantar otra actividad de apoyo. 4. Cumplir con las actividades programadas de acuerdo con el 
cronograma establecido por el Alcalde Local de Sumapaz y/o el supervisor del contrato. 5. Cumplir con 
las normas de tránsito y seguridad vigentes y prestar atención al cuidado de los vehículos y maquinaria. 
Mantenerse a paz y salvo por concepto de multas y comparendos durante la ejecución del contrato. 6. 
No exponer el vehículo a situaciones de inseguridad y peligro. 7. Informar oportunamente al supervisor 
del contrato cualquier irregularidad que se presente durante el desarrollo de las actividades, así como del 
estado en que se encuentren los vehículos para iniciar las acciones correctivas y/o preventivas del caso. 
En dado caso de presentarse una novedad durante la operación del vehículo debe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8. Llevar los controles que sobre 
operación del vehículo le indique el supervisor inmediato, tales como tarjetas de consumo, controles de 
mantenimiento, registro de usuarios, etc. 9. Responder por el vehículo, maquinaria, herramientas y demás 
elementos a su cargo dando estricto cumplimiento y aplicación al instructivo del parque automotor del 
FDLS. 10. Responder pecuniariamente por los daños causados al automotor asignado, cuando la entidad 
a través del supervisor determine la responsabilidad del conductor por negligencia, falta de pericia en el 
manejo o cuidado de este 11. Cumplir con las demás funciones que correspondan con la naturaleza de las 
actividades objeto del contrato y/o que le sean Asignadas.</t>
  </si>
  <si>
    <t>CPS-280-2023</t>
  </si>
  <si>
    <t>WILFREDO GUALACO GARZON</t>
  </si>
  <si>
    <t>9/5//1977</t>
  </si>
  <si>
    <t>wilfredogualacogarzon@gmail.com</t>
  </si>
  <si>
    <t>CRA 8 81 89 SUR</t>
  </si>
  <si>
    <t>ADICIÓN Y PRÓRROGA NÚMERO 1 AL CONTRATO DE PRESTACIÓN DE SERVICIOS
No. CPS-280-2023 CELEBRADO ENTRE EL FONDO DE DESARROLLO RURAL DE
SUMAPAZ Y WILFREDO GUALACO GARZON ADICIONAR el
CONTRATO DE PRESTACIÓN DE SERVICIOS No. CPS-280- 2023 en la suma de CINCO MILLONES
CUATROCIENTOS MIL PESOS M/CTE ($5.400.000) de conformidad con las consideraciones aquí señaladas,
para un valor total del contrato de VEINTINUEVE MILLONES SETECIENTOS MIL PESOS M/CTE
($29.700.000), en las que se incluye valor inicial del contrato y su adición realizadas. CLÁUSULA SEGUNDA. -
PRORROGAR el plazo de ejecución del CONTRATO DE PRESTACIÓN DE SERVICIO No. CPS-280- 2023,
por el término de dos (02) meses, a partir del 10 de enero de 2024 hasta el 9 de marzo de 2024</t>
  </si>
  <si>
    <t xml:space="preserve">1. Conducir y/o manejar los vehículos de propiedad del Fondo de Desarrollo Rural de 
Sumapaz, de acuerdo con las instrucciones impartidas por el Alcalde Local o funcionario designado para apoyar la 
supervisión del contrato, atendiendo las necesidades de la administración local. Absteniéndose de transportar 
personal no autorizado por la Alcaldía Local de Sumapaz. 2. Velar y prestar labores de apoyo para el 
mantenimiento, limpieza y buen estado del vehículo, equipo y herramientas. que se le hayan asignado. 3. Estar 
presente en el taller de mantenimiento cuando se desarrollen los mantenimientos del vehículo asignado, 
pero de no ser necesario (por indicación del supervisor), deberá permanecer durante la jornada laboral en 
las instalaciones de la entidad en condición de disponibilidad para para conducir otro vehículo o 
adelantar otra actividad de apoyo. 4. Cumplir con las actividades programadas de acuerdo con el 
cronograma establecido por el Alcalde Local de Sumapaz y/o el supervisor del contrato. 5. Cumplir con 
las normas de tránsito y seguridad vigentes y prestar atención al cuidado de los vehículos y maquinaria. 
Mantenerse a paz y salvo por concepto de multas y comparendos durante la ejecución del contrato. 6. 
No exponer el vehículo a situaciones de inseguridad y peligro. 7. Informar oportunamente al supervisor 
del contrato cualquier irregularidad que se presente durante el desarrollo de las actividades, así como del 
estado en que se encuentren los vehículos para iniciar las acciones correctivas y/o preventivas del caso. 
En dado caso de presentarse una novedad durante la operación del vehículo debe reportar por escrito a 
la supervisión las circunstancias de tiempo, modo y lugar de eventos que generen daños al vehículo o a 
alguno de sus componentes y/o a terceros según los enunciados en el instructivo del parque automotor 
del FDLS, anexando registro fotográfico u otros documentos soporte. 8. Llevar los controles que sobre 
operación del vehículo le indique el supervisor inmediato, tales como tarjetas de consumo, controles de 
mantenimiento, registro de usuarios, etc. 9. Responder por el vehículo, maquinaria, herramientas y demás 
elementos a su cargo dando estricto cumplimiento y aplicación al instructivo del parque automotor del 
FDLS. 10. Responder pecuniariamente por los daños causados al automotor asignado, cuando la entidad 
a través del supervisor determine la responsabilidad del conductor por negligencia, falta de pericia en el 
manejo o cuidado de este 11. Cumplir con las demás funciones que correspondan con la naturaleza de las 
actividades objeto del contrato y/o que le sean Asignadas. </t>
  </si>
  <si>
    <t>FDRS-CD-210-2023</t>
  </si>
  <si>
    <t>CPS-277-2023</t>
  </si>
  <si>
    <t>ANDREA ISABEL ACEVEDO GIRALDO</t>
  </si>
  <si>
    <t>https://community.secop.gov.co/Public/Tendering/OpportunityDetail/Index?noticeUID=CO1.NTC.4245590&amp;isFromPublicArea=True&amp;isModal=False</t>
  </si>
  <si>
    <t>PRESTAR LOS SERVICIOS PROFESIONALES AL DESPACHO DE LA ALCALDÍA LOCAL DE SUMAPAZ EN LOS PROCESOS LEGALES, CONTRACTUALES Y ADMINISTRATIVOS EN CUMPLIMIENTO DEL PLAN DE DESARROLLO LOCAL"</t>
  </si>
  <si>
    <t>andreacvdo@yahoo.com</t>
  </si>
  <si>
    <t>CL 19 N 5 A 64</t>
  </si>
  <si>
    <t>1. Brindar apoyo al Despacho del Alcalde Local de Sumapaz en la revisión de las respuestas, documentación y/o información de las solicitudes y/o peticiones realizadas 
por los entes de control, entidades públicas y/o privadas y comunidad en general, de 
conformidad con la normatividad existente para la materia y dentro de los plazos y términos 
establecidos por la misma. 2. Brindar apoyo en la gestión contractual, que por competencia el 
ordenador del gasto le asigne, garantizando la correcta aplicación de normas y procedimientos 
técnicos, administrativos y legales vigentes. 3. Brindar apoyo y orientación al despacho del alcalde 
en los procesos de liquidaciones contractuales y en los asuntos jurídicos que surjan de la gestión 
contractual que le sean asignados, de conformidad con la normatividad existente para la materia 
y dentro de los plazos y términos establecidos por la misma. 4. Brindar apoyo en la verificación 
de los documentos que deba suscribir el Alcalde dentro de las funciones propias del despacho 
aplicando la Constitución Política y la Ley. 5. Asistir a las reuniones, comités y capacitaciones 
que le sea designado por el Supervisor o el apoyo a la supervisión. 6. Las demás que sean 
inherentes al cumplimiento del objeto contractual y/o que le sean asignadas por el Alcalde Local._x000D_</t>
  </si>
  <si>
    <t>FDRS-CD-211-2023</t>
  </si>
  <si>
    <t>CPS-281-2023</t>
  </si>
  <si>
    <t>HUGO FERNANDO JIMENEZ JIMENEZ</t>
  </si>
  <si>
    <t>https://community.secop.gov.co/Public/Tendering/OpportunityDetail/Index?noticeUID=CO1.NTC.4257529&amp;isFromPublicArea=True&amp;isModal=False</t>
  </si>
  <si>
    <t>HELDER FONSECA</t>
  </si>
  <si>
    <t>PRESTAR LOS SERVICIOS COMO AUXILIAR ADMINISTRATIVO PARA LA GESTIÓN DE LOS PROYECTOS DE INFRAESTRUCTURA DE LA ALCALDÍA LOCAL DE SUMAPAZ .</t>
  </si>
  <si>
    <t>hugofernandojimenezjimenez@gmail.com</t>
  </si>
  <si>
    <t>DIAG 151 N 141 A 55 BL C CA 14</t>
  </si>
  <si>
    <t>1. Apoyar a los profesionales en la gestión de los programas de mantenimiento preventivo y 
correctivo de los vehículos de propiedad o tenencia del FDLS. 2. Apoyar a los profesionales en la verificación de los repuestos, insumos y demás procedimientos que se le realicen a los vehículos del parque automotor de propiedad del 
FDLS con el fin de garantizar el correcto funcionamiento de estos. 3. Apoyar la elaboración, alimentación y 
actualización de manera permanente de la matriz de seguimiento de repuestos, reparaciones y demás de cada uno de 
los vehículos que conforman el parque automotor propiedad del Fondo de Desarrollo Local de Sumapaz. 4. Apoyar 
a los profesionales que manejan el automotor de propiedad del FDLS en la solicitud de cotizaciones, elaboración de 
Estudios del Sector y de mercado, para los procesos de contratación. y demás actividades requeridas. 5. Apoyar en la 
elaboración de los informes solicitados y las respuestas a la comunidad y a las entidades sobre los temas relacionados 
con los proyectos a cargo del área. 6. Las demás que demande la administración local que corresponda a la naturaleza 
del contrato y que sean necesarias para la consecución del fin del objeto contractual._x000D_</t>
  </si>
  <si>
    <t>FDRS-CD-212-2023</t>
  </si>
  <si>
    <t>CPS-282-2023</t>
  </si>
  <si>
    <t>EDWIN ROBERTO QUILAGUY GARZON</t>
  </si>
  <si>
    <t>https://community.secop.gov.co/Public/Tendering/OpportunityDetail/Index?noticeUID=CO1.NTC.4251640&amp;isFromPublicArea=True&amp;isModal=False</t>
  </si>
  <si>
    <t>edwuin1877@gmail.com</t>
  </si>
  <si>
    <t>TV 112 D 64 D 35 IN 3 AP 403</t>
  </si>
  <si>
    <t>ACTA DE SUSPENSIÓN I
CONTRATO DE PRESTACIÓN DE SERVICIOS CPS-282-2023
OBJETO “PRESTAR LOS SERVICIOS PROFESIONALES
VETERINARIOS PARA EL FORTALECIMIENTO
DEL SERVICIO DE ASISTENCIA TECNICA
AGROPECUARIA EN LA LOCALIDAD DE
SUMAPAZ PROYECTO 1634”
FECHA DE SUSCRIPCIÓN 31 de marzo de 2023
FECHA DE INICIACIÓN 11 de abril de 2023
PLAZO DE EJECUCIÓN ocho (8) meses
VENCIMIENTO INICIAL 10 de diciembre de 2023
DEL PLAZO
VENCIMIENTO PRÓRROGA N/A
FECHA SUSPENSIÓN 06 de diciembre de 2023
PLAZO DE SUSPENSIÓN I trece (13) días calendario
FECHA DE REINICIACIÓN I 19 de diciembre 2023
NUEVA FECHA DE 23 de diciembre de 2023  ADICIÓN Y PRORROGA NÚMERO 1° AL CONTRATO DE PRESTACIÓN DE SERVICIOS
No. CPS-282-2023 CELEBRADO ENTRE EL FONDO DE DESARROLLO RURAL DE
SUMAPAZ Y EDWIN ROBERTO QUILAGUY GARZÓN ADICIONAR el
Contrato De Prestación De Servicios No. CPS-282-2023 en la suma de SEIS MILLONES DE PESOS M/Cte
($6.000.000), de conformidad con las consideraciones aquí señaladas, para un total del contrato de CINCUENTA Y
CUATRO MILLONES DE PESOS M/CTE ($54.000.000). CLÁUSULA SEGUNDA. - PRORROGAR el plazo de
ejecución del Contrato De Prestación De Servicios No. CPS-282-2023, por el término de UN (01) MES calendario a partir
del veinticuatro (24) de diciembre de 2023 y hasta el veintitrés (23) de enero de 2024</t>
  </si>
  <si>
    <t>1. Brindar asistencia técnica veterinaria a productores de la localidad de Sumapaz para el
mejoramiento de la sanidad animal, la producción, la transformación y la comercialización, a través del desarrollo de 
las actividades médico-veterinarias requeridas. 2. Atender, hacer seguimiento y reporte de las urgencias médico_x0002_veterinarias que se requieran por parte del FDRS y/o la comunidad; tratando a los animales lesionados o enfermos, 
prescribiendo y administrando medicación, curando heridas, y/o realizando operaciones quirúrgicas de baja 
complejidad. 3. Consolidar la información de los animales atendidos estableciendo la naturaleza de las enfermedades, 
los desórdenes o las lesiones. Realizar la exploración clínica de los animales y elaborar su historial clínico. 4. Asistir a 
los espacios de participación, reuniones, comités de contratación, capacitaciones, comités de seguimiento que sea 
convocado, designados, y/o delegado. 5. Realizar inseminación artificial en caso tal que no se encuentre el técnico 
para no perder la oportunidad de los celos presentados de manera natural y/o implementar sincronización de celos 
en las hembras bovinas que requieran el tratamiento. 6. Prestar apoyo profesional para desarrollar el componente 
pecuario en la línea de ordenamiento de finca y realizar jornadas de capacitación médico veterinarias a los 
productores rurales. 7. Mantener actualizada la base de datos de asistencia técnica, generando análisis de cuáles son 
las principales urgencias, atenciones prioritarias de la asistencia técnica Agropecuaria de la localidad. 8. Realizar la 
toma de muestra serológicas a los animales y con los resultados realizar respectivo análisis generando plan de 
prevención y control. 9. Las demás actividades que demande la administración local que corresponda a la naturaleza 
del contrato y que sean necesarias para la consecución del fin del objeto contractual.</t>
  </si>
  <si>
    <t>FDRS-CD-213-2023</t>
  </si>
  <si>
    <t>CPS-283-2023</t>
  </si>
  <si>
    <t>CINDY HORLEYE GAVIRIA TARAZONA</t>
  </si>
  <si>
    <t>https://community.secop.gov.co/Public/Tendering/OpportunityDetail/Index?noticeUID=CO1.NTC.4263659&amp;isFromPublicArea=True&amp;isModal=False</t>
  </si>
  <si>
    <t>PRESTAR LOS SERVICIOS DE APOYO ADMINISTRATIVO PARA LA GESTIÓN AGROAMBIENTAL DEL ÁREA DE GESTIÓN DE DESARROLLO LOCAL DE LA ALCALDÍA LOCAL DE SUMAPAZ.</t>
  </si>
  <si>
    <t>microgaviria@gmail.com</t>
  </si>
  <si>
    <t>CRA 38 10 A 206 COJ CALA TO 22</t>
  </si>
  <si>
    <t>ADICIÓN Y PRORROGA NÚMERO 1° AL CONTRATO DE PRESTACIÓN DE SERVICIOS
NO. CPS-283-2023 CELEBRADO ENTRE EL FONDO DE DESARROLLO RURAL DE
SUMAPAZ Y CINDY HORLEYE GAVIRIA TARAZONA ADICIONAR el
Contrato De Prestación De Servicios No. CPS-283-2023 en la suma de CINCO MILLONES CUATROCIENTOS MIL PESOS
M/CTE ($5.400.000), de conformidad con las consideraciones aquí señaladas, para un total del contrato de
VEINTINUEVE MILLONES SETECIENTOS MIL PESOS M/CTE ($29.700.000). CLÁUSULA SEGUNDA. –
PRORROGAR el plazo de ejecución del Contrato De Prestación De Servicios No. CPS-283-2023, por el término de dos (2)
meses a partir del once (11) de enero de 2024 y hasta el diez (10) de marzo de 2024.</t>
  </si>
  <si>
    <t>FDRS-CD-214-2023</t>
  </si>
  <si>
    <t>CPS-284-2023</t>
  </si>
  <si>
    <t>DEISY VIVIANA VILLALBA VAQUERO</t>
  </si>
  <si>
    <t>https://community.secop.gov.co/Public/Tendering/OpportunityDetail/Index?noticeUID=CO1.NTC.4266155&amp;isFromPublicArea=True&amp;isModal=False</t>
  </si>
  <si>
    <t>PRESTAR SUS SERVICIOS ARTÍSTICOS Y DE TEJIDO PARA APOYAR OPERATIVAMENTE LA GESTIÓN CULTURAL DE LA LOCALIDAD DE SUMAPAZ</t>
  </si>
  <si>
    <t>villalbavivianade@gmail.com</t>
  </si>
  <si>
    <t>ADICIÓN Y PRORROGA NÚMERO 1° AL CONTRATO DE PRESTACIÓN DE SERVICIOS
NO. CPS-284-2023 CELEBRADO ENTRE EL FONDO DE DESARROLLO RURAL DE
SUMAPAZ Y DEISY VIVIANA VILLALBA BAQUERO ADICIONAR el Contrato De Prestación De Servicios No. CPS-284-2023 en la suma de DOS
MILLONES DE PESOS M/CTE ($2.000.000), de conformidad con las consideraciones aquí señaladas, para un total del
contrato de VEINTE MILLONES DE PESOS M/CTE ($20.000.000). CLÁUSULA SEGUNDA. – PRORROGAR el
plazo de ejecución del Contrato De Prestación De Servicios No. CPS-284-2023, por el término de TRENTA (30) DIAS a partir
del diecisiete(17) DE ENERO DE 2024 y hasta el dieciséis (16) DE FEBRERO de 2024</t>
  </si>
  <si>
    <t xml:space="preserve">1. Apoyar la planeación quincenal y propuesta metodológica de las habilidades en la 
formación en tejido de los niños, niñas, jóvenes y adultos de la localidad de Sumapaz. 2. Apoyar el registro 
y control de los elementos que se usan para las sesiones de clases de los niños, niñas, jóvenes y adultos 
que participan en las escuelas de formación de tejido. 3. Colaborar con las sesiones de clase con los niños, niñas, jóvenes y adultos, cumpliendo con los horarios, lugares acordados con la comunidad y demás 
requerimientos realizados por el FDRS, hacer entrega de las listas de asistencia de los participantes. 4. 
Hacer el seguimiento y evaluación de los estudiantes inscritos en las escuelas de formación, informando 
el estado de avance de los participantes, número total de inscritos, deserciones, cupos disponibles y 
cualquier situación que se presente dentro del desarrollo de las actividades. 5. Asistir, a las reuniones, 
comités y capacitaciones, entre otros, representar a la Administración en los espacios del sector y hacer 
parte de los comités que le sean designados. 6. Las demás que demande la administración local que 
corresponda a la naturaleza del contrato y que sean necesarias para la consecución del fin del objeto 
contractual.
</t>
  </si>
  <si>
    <t>FDRS-CD-215-2023</t>
  </si>
  <si>
    <t>CPS-285-2023</t>
  </si>
  <si>
    <t>GERALDINE YURANI RUBIANO RUBIANO</t>
  </si>
  <si>
    <t>https://community.secop.gov.co/Public/Tendering/OpportunityDetail/Index?noticeUID=CO1.NTC.4263366&amp;isFromPublicArea=True&amp;isModal=False</t>
  </si>
  <si>
    <t>PRESTAR LOS SERVICIOS PROFESIONALES PARA APOYAR JURÍDICAMENTE RESPUESTAS A REQUERIMIENTOS, LA GESTIÓN DE PROYECTOS DE INVERSIÓN Y GASTOS DE FUNCIONAMIENTO</t>
  </si>
  <si>
    <t>geraldinerubiano29@hotmail.com</t>
  </si>
  <si>
    <t>DG 91 SUR 141 55</t>
  </si>
  <si>
    <t>1. Apoyar en la proyección y elaboración de documentos e informes solicitados por los entes 
de control, entidades públicas y/o privadas, de conformidad con la normatividad existente para la materia y dentro 
de los plazos y términos establecidos por la misma. 2. Apoyar y proponer acciones para la actualización de 
documentos de los procesos locales, de acuerdo con los lineamientos que se impartan sobre la materia. 3. 
Acompañar cuando se le designe las visitas administrativas de los Entes de Control, de la oficina de control interno 
o, demás dependencias del nivel central, presentando un informe del resultado de las mismas. 4. Apoyar a los 
profesionales que formulan los estudios previos para los gastos de funcionamiento, en especial los relacionados al 
proceso de almacén (Contratación de seguros, gastos de papelería y artículos similares, servicios de limpieza general, 
de vigilancia y seguridad), que le sean asignados y/o requeridos. 5. Asistir a las reuniones a las que sea citado o 
designado, para la atención de los asuntos relacionados con el objeto contractual. 6. Las demás que demande la 
administración local que corresponda a la naturaleza del contrato y que sean necesarias para la consecución del fin 
del objeto contractual.</t>
  </si>
  <si>
    <t>FDRS-CD-217-2023</t>
  </si>
  <si>
    <t>CPS-287-2023</t>
  </si>
  <si>
    <t>https://community.secop.gov.co/Public/Tendering/OpportunityDetail/Index?noticeUID=CO1.NTC.4281973&amp;isFromPublicArea=True&amp;isModal=False</t>
  </si>
  <si>
    <t>PRESTAR LOS SERVICIOS COMO AUXILIAR ADMINISTRATIVO PARA EL CENTRO DE DOCUMENTACIÓN E INFORMACIÓN C.D.I, DE LA ALCALDÍA LOCAL DE SUMAPAZ</t>
  </si>
  <si>
    <t>1. Apoyar para que se aplique el marco normativo existente para la materia, en lo relacionado 
con la administración adecuada de las comunicaciones oficiales, el servicio de consulta y 
conservación de los documentos, acordes con la misión, visión, funciones y programas de 
la entidad con sujeción a las pautas y principios establecidos en la Ley, normas internas y 
pautas fijadas por el Archivo General de la Nación.
2. Recibir, radicar, registrar, conservar, distribuir, relacionar, clasificar y entregar la 
correspondencia que diariamente entra y sale del centro de correspondencia, para que 
sea distribuida de conformidad con los términos, plazos y condiciones legales y 
reglamentarias de cada documento. 
3. Apoyar, tramitar y dar solución con tiempos de respuesta óptimos a las solicitudes que 
realicen las dependencias de la Alcaldía Local de Sumapaz, en lo referente a fotocopiado, 
scaner y localización de archivos físicos o en magnético que así se requiera. 
4. Participar en la elaboración de informes, planillas y/o registros de constancia de entrega y 
salida de correspondencia, organización y archivo de los mismos, así mismo deberá guardar estricta reserva sobre los documentos a la cual tiene acceso por los asuntos de 
su competencia. 
5. Manejar el aplicativo de gestión documental de la entidad (ORFEO), realizando el 
seguimiento de la correspondencia, manteniéndolo actualizado en forma diaria, así como 
también revisión de los correos institucionales. 
6. Manejar el correo institucional, que ha sido asignado para el trámite de la correspondencia, 
manteniéndolo actualizado, durante el tiempo que sea necesario para apoyar el trabajo 
virtual.
7. Las demás que demande la Administración Local que corresponda a la naturaleza del 
contrato y que sean necesarias para la consecución del fin del objeto contractual</t>
  </si>
  <si>
    <t>FDRS-CD-218-2023</t>
  </si>
  <si>
    <t>CPS-288-2023</t>
  </si>
  <si>
    <t>https://community.secop.gov.co/Public/Tendering/OpportunityDetail/Index?noticeUID=CO1.NTC.4282291&amp;isFromPublicArea=True&amp;isModal=False</t>
  </si>
  <si>
    <t>PRESTAR LOS SERVICIOS TÉCNICOS PARA APOYAR LOS PROCESOS ADMINISTRATIVOS QUE SE ADELANTAN EN EL DESPACHO DE LA ALCALDÍA LOCAL DE SUMAPAZ.</t>
  </si>
  <si>
    <t> 79969813</t>
  </si>
  <si>
    <t xml:space="preserve">CRA 7 A BIS C 80 A 50 </t>
  </si>
  <si>
    <t xml:space="preserve">LEIDY MILENA BAREÑO CASAS </t>
  </si>
  <si>
    <t>ADICIÓN Y PRORROGA NÚMERO 1° AL CONTRATO DE PRESTACIÓN DE SERVICIOS NO. CPS-288-2023 CELEBRADO ENTRE EL FONDO DE DESARROLLO RURAL DE SUMAPAZ Y OSCAR EDILSO MURCIA MARTINEZ – ADICIONAR el
Contrato De Prestación De Servicios No. CPS-288- 2023 en la suma de DOS MILLONES CUATROCIENTOS MIL PESOS
M/Cte ($ 2.400.000) M/CTE, de conformidad con las consideraciones aquí señaladas, para un total del contrato de TREINTA
Y OCHO MILLONES CUATROCIENTOS MIL PESOS/CTE ($38.400.000). CLÁUSULA SEGUNDA. – PRORROGAR el
plazo de ejecución del Contrato De Prestación De Servicios No. CPS-288-2023, por el término de diecinueve (19) dias calendario a
partir del doce (12) de enero de 2024 yhasta el treinta y uno (31) de enero de 2024</t>
  </si>
  <si>
    <t>1. Apoyar en la solicitud, consolidación y reporte de información que sea requerida tanto por el 
nivel central, como demás entidades distritales y nacionales, presentando la proyección de respuestas y revisión de 
todos los documentos que deban ser generados para atender los derechos de petición y demás solicitudes. 2. Apoyar 
al Área de Gestión de Desarrollo Local, en la ejecución y seguimiento de los procesos y procedimientos de gestión 
administrativa, financiera y contable, conforme a los lineamientos distritales definidos y el marco de la normatividad 
vigente. 3. Apoyar en la programación, solicitud de reprogramaciones, consolidación y seguimiento de la 
información del Plan Anualizado de Caja – PAC, manteniendo actualizada la base de datos de los pagos 
correspondientes. 4. Apoyar al Área de Gestión de Desarrollo Local, en la revisión de cuentas de cobro, y el 
seguimiento al proceso de pagos, de acuerdo con los lineamientos e instructivos establecidos por la SDG para dicho 
proceso. 5. Asistir a las reuniones, comités de contratación, capacitaciones, comités de seguimiento a la ejecución 
contractual entre otros y hacer partes de los comités que delegue el alcalde. 6. Las demás que demande la 
administración local que corresponda a la naturaleza._x000D_</t>
  </si>
  <si>
    <t>FDRS-CD-219-2023</t>
  </si>
  <si>
    <t>CPS-289-2023</t>
  </si>
  <si>
    <t>DANIELA FERNANDA VASQUEZ MELO</t>
  </si>
  <si>
    <t>https://community.secop.gov.co/Public/Tendering/OpportunityDetail/Index?noticeUID=CO1.NTC.4292754&amp;isFromPublicArea=True&amp;isModal=False</t>
  </si>
  <si>
    <t>dvasquezmelo@gmail.com</t>
  </si>
  <si>
    <t>CRA 14 L N 76 - 25 SUR INT 1</t>
  </si>
  <si>
    <t>1. Acompañar a las Juntas de Acción Comunal, Instancias de Participación y Organizaciones 
sociales de la Localidad de Sumapaz en el fortalecimiento de sus planes de acción. 2. Brindar orientación y asistencia 
técnica a los dignatarios y afiliados de las JAC, sobre los proyectos liderados por el Fondo de Desarrollo Rural de 
Sumapaz. 3. Liderar acciones encaminadas al fortalecimiento de las JAC, Organizaciones e instancias de 
participación de la Localidad.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Asistir, a las reuniones, 
comités y capacitaciones, entre otros, representar a la Administración en los espacios de participación y hacer parte 
de los comités que le sean designados. 6. Las demás que demande la administración local que corresponda a la 
naturaleza del contrato y que sean necesarias para la consecución del fin del objeto contractual.</t>
  </si>
  <si>
    <t>CPS-297-2023</t>
  </si>
  <si>
    <t>YUVER ANDRÉS MORALES DIAZ</t>
  </si>
  <si>
    <t>TRV 70 G 63 52 SUR TO 5 APTO 1304</t>
  </si>
  <si>
    <t>FDRS-CD-220-2023</t>
  </si>
  <si>
    <t>CPS-290-2023</t>
  </si>
  <si>
    <t>YEFERSON ANDRES SOTO COLLAZOS</t>
  </si>
  <si>
    <t>https://community.secop.gov.co/Public/Tendering/OpportunityDetail/Index?noticeUID=CO1.NTC.4290932&amp;isFromPublicArea=True&amp;isModal=False</t>
  </si>
  <si>
    <t>PRESTAR LOS SERVICIOS COMO AUXILIAR DE APOYO ADMINISTRATIVO AL PROYECTO DE INVERSIÓN DE TRANSFORMACIÓN PRODUCTIVA DEL FONDO DE DESARROLLO RURAL DE SUMAPAZ</t>
  </si>
  <si>
    <t>sotocollazos99@gmail.com</t>
  </si>
  <si>
    <t>CRA 90 N 6 A 47 CA 264</t>
  </si>
  <si>
    <t>1. Apoyar las gestiones de los profesionales que realizan la formulación y seguimiento del 
Proyecto de Inversión 1637, así como en la elaboración y revisión de documentos, informes y demás acciones 
requeridas para la adecuada gestión. 2. Apoyar a los profesionales del área, en la asistencia a comités, mesas de trabajo,
consejos y reuniones que sean convocados y en la elaboración y proyección de documentos tales como actas de 
reunión, memorandos, oficios, derechos de petición, proposiciones, entre otros que le sean designados. 3. Apoyar en 
la gestión documental, manteniendo actualizado el aplicativo de correspondencia Orfeo y en la organización de los 
documentos que se generen y/o lleguen, foliarlos, escanearlos y archivarlos en el respectivo expediente contractual o 
carpeta de gestión correspondiente. 4. Elaborar y alimentar de manera periódica una matriz que contenga la 
información actualizada de los contratos de los proyectos que se manejan en el área, tales como modificaciones, pagos, 
informes, estado actual, entre otros. 5. Asistir a las reuniones y/o capacitaciones que sea convocado, así como en 
representación del Fondo de Desarrollo Rural a las reuniones, encuentros, capacitaciones, comités y demás a los cuales 
sea designado o invitado. 6. Las demás que demande la administración local que corresponda a la naturaleza del 
contrato y que sean necesarias para la consecución del fin del objeto contractual.</t>
  </si>
  <si>
    <t>FDRS-CD-221-2023</t>
  </si>
  <si>
    <t>CPS-291-2023</t>
  </si>
  <si>
    <t xml:space="preserve">JULISSA JULIETTE DOMINGUEZ ARAUJO </t>
  </si>
  <si>
    <t>https://community.secop.gov.co/Public/Tendering/OpportunityDetail/Index?noticeUID=CO1.NTC.4292888&amp;isFromPublicArea=True&amp;isModal=False</t>
  </si>
  <si>
    <t>PRESTAR LOS SERVICIOS PROFESIONALES PARA ADELANTAR ACCIONES DE SENSIBILIZACIÓN EN EL MARCO DEL MEJORAMIENTO DE VIVIENDA Y LA LEGALIZACIÓN DE PREDIOS EN LA ALCALDÍA LOCAL DE SUMAPAZ. PROYECTO</t>
  </si>
  <si>
    <t>juli_don12@hotmail.com</t>
  </si>
  <si>
    <t>CL 141 B 111 A 26</t>
  </si>
  <si>
    <t>1. Verificar, actualizar, acompañar en los trámites necesarios y hacer seguimiento a los
casos que se presenten frente a los procesos de legalización de predios y mejoramiento
de viviendas en la Localidad de Sumapaz.
2. Realizar atención presencial a la comunidad, en aras de orientar a los usuarios frente a los
requisitos, procedimientos y gestiones que requieran, en relación con el proceso de
legalización de predios y mejoramiento de viviendas en la Localidad.
3. Previa delegación del alcalde local (e) participar en las reuniones, las mesas de trabajo,
los eventos y/o actividades en las que se aborde el tema titularización y legalización de
tierras, predios y mejoramiento de viviendas, convocadas por las diferentes entidades y
sectores.
4. Apoyar en la proyección y elaboración de documentos e informes solicitados por los entes
de control, entidades públicas y/o privadas, de conformidad con la normatividad existente
para la materia y dentro de los plazos y términos establecidos por la misma.
5. Realizar el acompañamiento en la formulación y seguimiento de las acciones generadas
en los planes de mejora internos y externo, relacionada con los temas de sanemiento
predial, sobre el tema de legalización y titularización de predios.
6. Las demás que le sean asignadas por la supervisión y que estén relacionadas con el
objeto del presente contrato</t>
  </si>
  <si>
    <t>FDRS-CD-224-2023</t>
  </si>
  <si>
    <t>CPS-292-2023</t>
  </si>
  <si>
    <t xml:space="preserve">MARCO DAVID PARRA PEDREROS     CEDIDO A JOSE FERNANDO CRUZ LOPEZ </t>
  </si>
  <si>
    <t>https://community.secop.gov.co/Public/Tendering/OpportunityDetail/Index?noticeUID=CO1.NTC.4298717&amp;isFromPublicArea=True&amp;isModal=False</t>
  </si>
  <si>
    <t>PRESTAR LOS SERVICIOS PROFESIONALES PARA APOYAR LA DIVULGACIÓN, CAPACITACIÓN A LA COMUNIDAD Y LA CONSECUCIÓN DE RECURSOS PARA LAS ZONAS DE RESERVA CAMPESINA EN LA LOCALIDAD DE SUMAPAZ.</t>
  </si>
  <si>
    <t>1015413772    /          7185329</t>
  </si>
  <si>
    <t>mdavidp@gmail.com</t>
  </si>
  <si>
    <t>CL 66 B N 58 - 39</t>
  </si>
  <si>
    <t>CESIÓN Y CLAUSULADO DEL CONTRATO DE PRESTACIÓN DE SERVICIOS
NÚMERO CPS-292- 2023 CELEBRADO ENTRE EL FONDO DE DESARROLLO
RURAL DE SUMAPAZ, MARCO DAVID PARRA PEDREROS Y JOSE FERNANDO
CRUZ LÓPEZ iniciará la ejecución del CONTRATO DE PRESTACIÓN DE SERVICIOS No CPS-292-2023, a partir del veintinueve (29) de abril de 2023 hasta el diecisiete (17) de agosto de 2023. CUARTA: A EL CESIONARIO se le cancelará la suma de DIECIOCHO MILLONES CIENTO SESENTA Y SEIS SEISCIENTOS SESENTA Y SEIS PESOS M/CTE. ($18.166.666,00)</t>
  </si>
  <si>
    <t>FDRS-CD-225-2023</t>
  </si>
  <si>
    <t>CPS-293-2023</t>
  </si>
  <si>
    <t>https://community.secop.gov.co/Public/Tendering/OpportunityDetail/Index?noticeUID=CO1.NTC.4298513&amp;isFromPublicArea=True&amp;isModal=False</t>
  </si>
  <si>
    <t>PRESTAR LOS SERVICIOS PROFESIONALES PARA APOYAR AL DESPACHO DE LA ALCALDÍA LOCAL DE SUMAPAZ, EN EL ANÁLISIS DE LOS RESULTADOS DE LA EJECUCIÓN DE LOS PLANES, PROGRAMAS Y PROYECTOS DE INVERSIÓN DEL FONDO DE DESARROLLO RURAL DE SUMAPAZ.</t>
  </si>
  <si>
    <t>kalterza@gmail.com</t>
  </si>
  <si>
    <t>CRA 2 A 11 A 106</t>
  </si>
  <si>
    <t>FDRS-CD-226-2023</t>
  </si>
  <si>
    <t>CPS-294-2023</t>
  </si>
  <si>
    <t>https://community.secop.gov.co/Public/Tendering/OpportunityDetail/Index?noticeUID=CO1.NTC.4315174&amp;isFromPublicArea=True&amp;isModal=False</t>
  </si>
  <si>
    <t>CL 81 A N 106 - 38</t>
  </si>
  <si>
    <t>ADICIÓN Y PRÓRROGA NÚMERO 1 AL CONTRATO DE PRESTACIÓN DE SERVICIOS No. CPS-294-2023 CELEBRADO ENTRE EL FONDO DE DESARROLLO RURAL DE SUMAPAZ Y JHOJAN ANDRES CASTAÑEDA SANCHEZ. ADICIONAR AL
CONTRATO DE PRESTACIÓN DE SERVICIOS No. CPS-294-2023 en la suma de DOCE MILLONES DE PESOS
M/CTE ($12.000.000), de conformidad con las consideraciones aquí señaladas, para un valor total del contrato de
SESENTA MILLONES DE PESOS M/CTE ($60.000.000). CLÁUSULA SEGUNDA. - PRORROGAR el plazo de
ejecución del CONTRATO DE PRESTACIÓN DE SERVICIOS No. CPS-294-2023, por el término de DOS (02)
meses, hasta el VEINTE (20) de febrero de 2024.</t>
  </si>
  <si>
    <t>TERMINACIÓN ANTICIPADA</t>
  </si>
  <si>
    <t>FDRS-CD-228-2023</t>
  </si>
  <si>
    <t>CPS-295-2023</t>
  </si>
  <si>
    <t xml:space="preserve">PAULA ANDREA LEMUS MARTINEZ CEDIDO A JUAN DIEGO TORRES TELLO </t>
  </si>
  <si>
    <t>https://community.secop.gov.co/Public/Tendering/OpportunityDetail/Index?noticeUID=CO1.NTC.4332087&amp;isFromPublicArea=True&amp;isModal=False</t>
  </si>
  <si>
    <t>PRESTAR LOS SERVICIOS PROFESIONALES AL AREA DE GESTION DEL DESARROLLO LOCAL, PARA APOYAR LOS ASUNTOS RELATIVOS A LA PLANEACION LOCAL DE LOS PROYECTOS DE INVERSION DEL FONDO DE DESARROLLO RURAL DE SUMAPAZ</t>
  </si>
  <si>
    <t>1053335823      /     1032493669</t>
  </si>
  <si>
    <t>palemus31@gmail.com</t>
  </si>
  <si>
    <t>CL 163 N 73 33</t>
  </si>
  <si>
    <t>CONTRATO DE PRESTACIÓN DE SERVICIOS No CPS-295-2023, a partir del diecisiete (17) de mayo de 2023 hasta el veinticinco (25) de diciembre de 2023. CUARTA: A EL CESIONARIO se le cancelará la suma de TREINTA Y SEIS MILLONES QUINIENTOS MIL PESOS M/CTE. ($36.500.000,00) deducibles del primer contratista pagados conforme los pagos establecidos en la
forma prevista en el CONTRATO ELECTRÓNICO DE PRESTACIÓN DE SERVICIOS No. CPS-295-2023 publicado en la plataforma SECOP II ADICIÓN Y PRORROGA NÚMERO 1° AL CONTRATO DE PRESTACIÓN DE SERVICIOS No. CPS-295-2023 CELEBRADO ENTRE EL FONDO DE DESARROLLO RURAL DE SUMAPAZ Y JUAN DIEGO TORRES TELLO ADICIONAR el Contrato De Prestación De Servicios No. CPS-295-2023 en la suma de DIEZ MILLONES DE PESOS M/CTE ($10.000.000) M/CTE, de conformidad con las consideraciones aquí señaladas, para un total del contrato de CINCUENTA MILLONES DE PESOS M/CTE ($50.000.000) M/CTE. CLÁUSULA SEGUNDA. - PRORROGAR el plazo de ejecución del Contrato De Prestación De Servicios No. CPS-295-2023, por el término de DOS (02) meses calendario a partir del veintiséis (26) de diciembre de 2023 y hasta el veinticinco (25) de febrero de 2024-                                                                                                             ACTA DE TERMINACIÓN ANTICIPADA BILATERAL DEL CONTRATO DE PRESTACIÓN DE SERVICIOS NÚMERO CPS-295- 2023 CELEBRADO ENTRE EL FONDO DE DESARROLLO RURAL DE SUMAPAZ Y JUAN DIEGO TORRES TELLO,TERMINAR ANTICIPADAMENTE EN FORMA BILATERAL el CONTRATO DE PRESTACIÓN DE SERVICIOS No. CPS-295-2023,solicitó se autorizara la Terminación anticipada del contrato mencionado a partir del 6 de febrero de 2024.</t>
  </si>
  <si>
    <t>FDRS-CD-229-2023</t>
  </si>
  <si>
    <t>CPS-296-2023</t>
  </si>
  <si>
    <t>MARISELA GIL RAMIREZ</t>
  </si>
  <si>
    <t>https://community.secop.gov.co/Public/Tendering/OpportunityDetail/Index?noticeUID=CO1.NTC.4334713&amp;isFromPublicArea=True&amp;isModal=False</t>
  </si>
  <si>
    <t>PRESTAR LOS SERVICIOS PROFESIONALES PARA APOYAR LOS PROCESOS ADMINISTRATIVOS, CONTABLES Y FINANCIEROS DEL ÁREA DE GESTIÓN DE DESARROLLO LOCAL, DE LA ALCALDÍA LOCAL DE SUMAPAZ.</t>
  </si>
  <si>
    <t>marisela.gramirez@hotmail.com</t>
  </si>
  <si>
    <t>CRA 36 33 129 TO 5 APTO 404</t>
  </si>
  <si>
    <t xml:space="preserve">ADICIÓN Y PRORROGA NÚMERO 1° AL CONTRATO DE PRESTACIÓN DE SERVICIOS No. CPS-296-2023 CELEBRADO ENTRE EL FONDO DE DESARROLLO RURAL DE SUMAPAZ Y MARISELA GIL RAMIREZ ADICIONAR el Contrato De Prestación De Servicios No. CPS-296-2023 en la suma de TRECE MILLONES OCHOCIENTOS MIL PESOS M/CTE ($ 13.800.000) M/CTE, de conformidad con las consideraciones aquí señaladas, para un total del contrato de CINCUENTA MILLONES SEISCIENTOS MIL PESOS M/CTE ($50.600.000) M/CTE. CLÁUSULA SEGUNDA. - PRORROGAR el plazo de ejecución del Contrato De Prestación De Servicios No. CPS-296-2023, por el término de NOVENTA (90) DIAS a partir del dos (02) de enero de 2024 y hasta el uno (01) de abril de 2024. </t>
  </si>
  <si>
    <t>FDRS-CD-231-2023</t>
  </si>
  <si>
    <t>CPS-300-2023</t>
  </si>
  <si>
    <t>https://community.secop.gov.co/Public/Tendering/OpportunityDetail/Index?noticeUID=CO1.NTC.4355932&amp;isFromPublicArea=True&amp;isModal=False</t>
  </si>
  <si>
    <t>ADICIÓN Y PRORROGA NÚMERO 1° AL CONTRATO DE PRESTACIÓN DE SERVICIOS
No. CPS-300-2023 CELEBRADO ENTRE EL FONDO DE DESARROLLO RURAL DE
SUMAPAZ Y OSCAR ANDRES CONTECHA PANIAGUA ADICIONAR el Contrato De Prestación De Servicios No. CPS-300-2023 en la suma de
CUATRO MILLONES SEISCIENTOS MIL PESOS M/Cte ($4.600.000), de conformidad con las
consideraciones aquí señaladas, para un total del contrato de CUARENTA Y UN MILLONES
CUATROCIENTOS MIL PESOS M/CTE ($41.400.000). CLÁUSULA SEGUNDA. - PRORROGAR el
plazo de ejecución del Contrato De Prestación De Servicios No. CPS-300-2023, por el término de UN (01) mes
calendario a partir del tres (04) de enero de 2024 y hasta el tres (03) de febrero de 2024</t>
  </si>
  <si>
    <t>CPS-301-2023</t>
  </si>
  <si>
    <t>FDRS-CD-232-2023</t>
  </si>
  <si>
    <t>CPS-302-2023</t>
  </si>
  <si>
    <t>https://community.secop.gov.co/Public/Tendering/OpportunityDetail/Index?noticeUID=CO1.NTC.4364873&amp;isFromPublicArea=True&amp;isModal=False</t>
  </si>
  <si>
    <t>LINA ECHEVERRI</t>
  </si>
  <si>
    <t>BRINDAR APOYO TÉCNICO AL DESARROLLO DE LAS ACTIVIDADES DE INSEMINACION, SANIDAD Y PRODUCCION ANIMAL EN EL MARCO DE LA ASISTENCIA TECNICA AGROPECUARIA EN LA LOCALIDAD DE SUMAPAZ.</t>
  </si>
  <si>
    <t>VEREDA LA UNION LOCALIDAD SUMAPAZ</t>
  </si>
  <si>
    <t>ACTA DE SUSPENSIÓN I CONTRATO DE PRESTACIÓN DE SERVICIOS CPS-302-2023 OBJETO “BRINDAR APOYO TÉCNICO AL DESARROLLO DE LAS ACTIVIDADES DE INSEMINACIÓN, SANIDAD Y PRODUCCION ANIMAL EN EL MARCO DE LA ASISTENCIA TECNICA AGROPECUARIA EN LA LOCALIDAD DE SUMAPAZ” FECHA DE SUSCRIPCIÓN 05 de mayo de 2023 FECHA DE INICIACIÓN 11 de mayo de 2023 PLAZO DE EJECUCIÓN siete (7) meses VENCIMIENTO INICIAL 10 de diciembre de 2023 DEL PLAZO VENCIMIENTO PRÓRROGA N/A FECHA SUSPENSIÓN 06 de diciembre de 2023 PLAZO DE SUSPENSIÓN I trece (13) días calendario FECHA DE REINICIACIÓN I 19 de diciembre 2023 NUEVA FECHA DE TERMINACION 23 de diciembre de 2023 ADICIÓN Y PRORROGA NÚMERO 1° AL CONTRATO DE PRESTACIÓN DE SERVICIOS
NO. CPS-302-2023 CELEBRADO ENTRE EL FONDO DE DESARROLLO RURAL DE
SUMAPAZ Y KEVIN SMITH VEGA TAUTIVA ADICIONAR el
Contrato De Prestación De Servicios No. CPS-302-2023 en la suma de TRES MILLONES DE PESOS M/CTE ($3.000.000),
de conformidad con las consideraciones aquí señaladas, para un total del contrato de VEINTICUATRO MILLONES
DE PESOS M/CTE ($24.000.000). CLÁUSULA SEGUNDA. – PRORROGAR el plazo de ejecución del Contrato De
Prestación De Servicios No. CPS-302-2023, por el término de un (1) mes a partir del veinticuatro (24) de diciembre de 2023 y
hasta el veintitrés (23) de enero de 2024.</t>
  </si>
  <si>
    <t>FDRS-CD-233-2023</t>
  </si>
  <si>
    <t>CPS-303-2023</t>
  </si>
  <si>
    <t>JANETH PATRICIA MOLINA</t>
  </si>
  <si>
    <t>https://community.secop.gov.co/Public/Tendering/OpportunityDetail/Index?noticeUID=CO1.NTC.4373734&amp;isFromPublicArea=True&amp;isModal=False</t>
  </si>
  <si>
    <t>PRESTAR LOS SERVICIOS DE APOYO ASISTENCIAL EN LOS PROCESOS ADMINISTRATIVOS, FINANCIEROS Y PRESUPUESTALES DEL FDRS</t>
  </si>
  <si>
    <t>jpmogcinco@gmail.com</t>
  </si>
  <si>
    <t xml:space="preserve">CRA 96 N 85 25 SUR </t>
  </si>
  <si>
    <t>ADICIÓN Y PRORROGA NÚMERO 1° AL CONTRATO DE PRESTACIÓN DE SERVICIOS
No. CPS-303-2023 CELEBRADO ENTRE EL FONDO DE DESARROLLO RURAL DE
SUMAPAZ Y JANETH PATRICIA MOLINA ADICIONAR el Contrato De Prestación De Servicios No. CPS-303-2023 en la
suma de CINCO MILLONES CUATROCIENTOS MIL PESOS M/Cte ($5.400.000), de conformidad con las
consideraciones aquí señaladas, para un total del contrato de VEINTISIETE MILLONES DE PESOS M/CTE
($27.000.000). CLÁUSULA SEGUNDA. - PRORROGAR el plazo de ejecución del Contrato De Prestación
De Servicios No. CPS-303-2023, por el término de DOS (02) MESES calendario a partir del nueve (09) de enero
de 2024 y hasta el ocho (08) de marzo de 2024</t>
  </si>
  <si>
    <t>FDRS-CD-234-2023</t>
  </si>
  <si>
    <t>CPS-304-2023</t>
  </si>
  <si>
    <t>https://community.secop.gov.co/Public/Tendering/OpportunityDetail/Index?noticeUID=CO1.NTC.4376698&amp;isFromPublicArea=True&amp;isModal=False</t>
  </si>
  <si>
    <t>PRESTAR LOS SERVICIOS PROFESIONALES AL ÁREA DE GESTIÓN DE DESARROLLO LOCAL PARA APOYAR LA PLANEACIÓN, EJECUCIÓN Y SEGUIMIENTO A LOS PROYECTOS DE INVERSIÓN QUE LE SEAN DESIGNADOS</t>
  </si>
  <si>
    <t xml:space="preserve">PLANEACION </t>
  </si>
  <si>
    <t>ANDRES FELIPE BENITEZ CASTAÑEDA</t>
  </si>
  <si>
    <t>FDRS-CD-235-2023</t>
  </si>
  <si>
    <t>CPS-306-2023</t>
  </si>
  <si>
    <t>https://community.secop.gov.co/Public/Tendering/OpportunityDetail/Index?noticeUID=CO1.NTC.4392666&amp;isFromPublicArea=True&amp;isModal=False</t>
  </si>
  <si>
    <t>PRESTAR LOS SERVICIOS PROFESIONALES PARA EL FORTALECIMIENTO AMBIENTAL DEL SERVICIO DE ASISTENCIA TECNICA AGROPECUARIA DE LA LOCALIDAD DE SUMAPAZ</t>
  </si>
  <si>
    <t xml:space="preserve">CL 70 B 90 67 </t>
  </si>
  <si>
    <t>ADICIÓN Y PRORROGA NÚMERO 1° AL CONTRATO DE PRESTACIÓN DE SERVICIOS
NO. CPS-306-2023 CELEBRADO ENTRE EL FONDO DE DESARROLLO RURAL DE
SUMAPAZ Y JULIE PAULIN CARO FORERO – ADICIONAR el Contrato De Prestación De Servicios No. CPS-306-2023 en la suma de CUATRO
MILLONES SEISCIENTOS MIL PESOS M/Cte ($4.600.000) M/CTE, de conformidad con las consideraciones aquí
señaladas, para un total del contrato de TREINTA Y SEIS MILLONES OCHOCIENTOS MIL PESOS M/CTE
($36.800.000). CLÁUSULA SEGUNDA. – PRORROGAR el plazo de ejecución del Contrato De Prestación De Servicios
No. CPS-306-2023, por el término de TREINTA (30) dias calendario a partir del doce (12) de diciembre de 2023 y hasta el once
(11) de enero de 2024.</t>
  </si>
  <si>
    <t>FDRS-CD-237-2023</t>
  </si>
  <si>
    <t>CPS-307-2023</t>
  </si>
  <si>
    <t>LEONARDO MARTINEZ VARELA</t>
  </si>
  <si>
    <t>https://community.secop.gov.co/Public/Tendering/OpportunityDetail/Index?noticeUID=CO1.NTC.4405836&amp;isFromPublicArea=True&amp;isModal=False</t>
  </si>
  <si>
    <t>PRESTAR LOS SERVICIOS PROFESIONALES PARA APOYAR LA PLANEACION, EJECUCION Y SEGUIMIENTO DE LOS PROYECTOS DE INVERSION EN LOS TEMAS DE RECREACION Y DEPORTE QUE EJECUTE EL FONDO DE DESARROLLO RURAL DE SUMAPAZ</t>
  </si>
  <si>
    <t xml:space="preserve">CRA 1 N 3 32 </t>
  </si>
  <si>
    <t>FDRS-CD-238-2023</t>
  </si>
  <si>
    <t>CPS-308-2023</t>
  </si>
  <si>
    <t>YOLGUER ALEJANDRO RIVERA CAMACHO</t>
  </si>
  <si>
    <t>https://community.secop.gov.co/Public/Tendering/OpportunityDetail/Index?noticeUID=CO1.NTC.4407906&amp;isFromPublicArea=True&amp;isModal=False</t>
  </si>
  <si>
    <t>PRESTAR LOS SERVICIOS PROFESIONALES PARA EL FORTALECIMIENTO DE LAS ACTIVIDADES DE BIENESTAR Y PROTECCIÓN ANIMAL EN LA LOCALIDAD DE SUMAPAZ</t>
  </si>
  <si>
    <t xml:space="preserve">aphazelus66@hotmail.com </t>
  </si>
  <si>
    <t xml:space="preserve">CL 49 A N 78 G 27 SUR </t>
  </si>
  <si>
    <t>ADICIÓN Y PRORROGA NÚMERO 1° AL CONTRATO DE PRESTACIÓN DE SERVICIOS NO. CPS-308-2023 CELEBRADO ENTRE EL FONDO DE DESARROLLO RURAL DE SUMAPAZ Y YOLGUER ALEJANDRO RIVERA CAMACHO ADICIONAR el Contrato De Prestación De Servicios No. CPS-308-2023 en la suma de CINCO
MILLONES QUINIENTOS MIL PESOS M/CTE (5.500.000), de conformidad con las consideraciones aquí señaladas,
para un total del contrato de CUARENTA Y CUATRO MILLONES PESOS M/CTE ($44.000.000). CLÁUSULA
SEGUNDA. – PRORROGAR el plazo de ejecución del Contrato De Prestación De Servicios No. CPS-308-2023, por el
término de un (1) mes a partir del dieciséis (16) de diciembre de 2023 y hasta el quince (15) de enero de 2024</t>
  </si>
  <si>
    <t>FDRS-CD-239-2023</t>
  </si>
  <si>
    <t>CPS-309-2023</t>
  </si>
  <si>
    <t xml:space="preserve">JUAN SEBASTIAN JARAMILLO CEDIDO A JESSIKA INDYRA VEGA WILCHES </t>
  </si>
  <si>
    <t>https://community.secop.gov.co/Public/Tendering/OpportunityDetail/Index?noticeUID=CO1.NTC.4405720&amp;isFromPublicArea=True&amp;isModal=False</t>
  </si>
  <si>
    <t>PRESTAR LOS SERVICIOS PROFESIONALES AL AREA DE GESTION DE DESARROLLO LOCAL BRINDANDO APOYO TECNICO EN LA PLANEACION, EJECUCION Y SEGUIMIENTO DEL PROYECTO DE INVERSION DE CONSTRUCCION DE SEDES</t>
  </si>
  <si>
    <t>1015443462  //  1.052.409.028</t>
  </si>
  <si>
    <t>juanjaramillo9312@gmail.com / jessikavegaw@gmail.com</t>
  </si>
  <si>
    <t>7599695 /3102662847</t>
  </si>
  <si>
    <t>CL 8 A BIS 79 C 19 / CL 45 13 20</t>
  </si>
  <si>
    <t>Por error involuntario la fecha del acta de inicio quedo errónea, por lo anterior se modifica el acta de inicio del contrato y la fecha de inicio de ejecución del contrato   ACTA DE SUSPENSIÓN I
CONTRATO DE PRESTACIÓN DE SERVICIOS CPS-309-2023
OBJETO “PRESTAR LOS SERVICIOS PROFESIONALES AL
ÁREA DE GESTIÓN DE DESARROLLO LOCAL
BRINDANDO APOYO TÉCNICO EN LA
PLANEACIÓN, EJECUCIÓN Y SEGUIMIENTO DEL
PROYECTO DE INVERSIÓN DE CONSTRUCCIÓN
DE SEDES”
FECHA DE SUSCRIPCIÓN 12 de mayo de 2023
FECHA DE INICIACIÓN 15 de mayo de 2023
PLAZO DE EJECUCIÓN siete (7) meses
VENCIMIENTO INICIAL 14 de diciembre de 2023
DEL PLAZO
VENCIMIENTO PRÓRROGA N/A
FECHA SUSPENSIÓN 03 de noviembre de 2023
PLAZO DE SUSPENSIÓN I veinte (20) días calendario
FECHA DE REINICIACIÓN I 23 de noviembre 2023
NUEVA FECHA DE 3 de enero 2024  ADICIÓN Y PRÓRROGA NÚMERO 1 AL CONTRATO DE PRESTACIÓN DE SERVICIOS No.
CPS-309-2023 CELEBRADO ENTRE EL FONDO DE DESARROLLO RURAL DE SUMAPAZ
Y JUAN SEBASTIAN JARAMILLO.ADICIONAR
AL CONTRATO DE PRESTACIÓN DE SERVICIOS No. CPS-309-2023 en la suma de DIEZ MILLONES DE
PESOS M/CTE ($10.000.000), de conformidad con las consideraciones aquí señaladas, para un valor total del contrato
de CUARENTA Y CINCO MILLONES DE PESOS M/CTE ($45.000.000). CLÁUSULA SEGUNDA. -
PRORROGAR el plazo de ejecución del CONTRATO DE PRESTACIÓN DE SERVICIOS No. CPS-320-2023, por
el término de DOS (02) meses, desde el cuatro (04) de enero de 2024 hasta el TRES (03) de marzo de 2024.  CESIÓN Y CLAUSULADO DEL CONTRATO DE PRESTACIÓN DE SERVICIOS
NÚMERO CPS-309-2023 CELEBRADO ENTRE EL FONDO DE DESARROLLO
RURAL DE SUMAPAZ, JUAN SEBASTIAN JARAMILLO GAITAN Y JESSIKA INDYRA
VEGA WILCHES LA CESIONARIA iniciará la ejecución del CONTRATO
DE PRESTACIÓN DE SERVICIOS No CPS-309-2023, a partir del CINCO (05) de enero de 2024 hasta el
TRES (03) de marzo de 2024</t>
  </si>
  <si>
    <t>FDRS-CD-241-2023</t>
  </si>
  <si>
    <t>CPS-310-2023</t>
  </si>
  <si>
    <t>GINA PAOLA PINILLA MOTIEL</t>
  </si>
  <si>
    <t>https://community.secop.gov.co/Public/Tendering/OpportunityDetail/Index?noticeUID=CO1.NTC.4408056&amp;isFromPublicArea=True&amp;isModal=False</t>
  </si>
  <si>
    <t>PRESTAR SERVICIOS TÉCNICOS DE APOYO ADMINISTRATIVO AL AREA DE GESTION DE DESARROLLO LOCAL EN LOS PROCESOS CONTRACTUALES, DE LA ALCALDIA LOCAL DE SUMAPAZ</t>
  </si>
  <si>
    <t xml:space="preserve">CONTRATACION </t>
  </si>
  <si>
    <t>paola.pinimon04@gmail.com</t>
  </si>
  <si>
    <t>CL 7 C N 32 09</t>
  </si>
  <si>
    <t>ADICIÓN Y PRORROGA NÚMERO 1° AL CONTRATO DE PRESTACIÓN DE SERVICIOS No. CPS-310-2023 CELEBRADO ENTRE EL FONDO DE DESARROLLO RURAL DE SUMAPAZ Y GINA PAOLA PINILLA MONTIEL ADICIONAR el Contrato De Prestación De Servicios No. CPS310-2023 en la suma de CINCO MILLONES TRESCIENTOS CINCUENTA Y CINCO MIL PESOS M/CTE. ($5.355.000) M/CTE, de conformidad con las consideraciones aquí señaladas, para un total del contrato de TREINTA MILLONES QUINIENTOS CINCUENTA Y CINCO MIL PESOS M/CTE ($30.555.000) M/CTE. CLÁUSULA SEGUNDA. - PRORROGAR el plazo de ejecución del Contrato De Prestación De Servicios No. CPS-310-2023, por el término de UN (01) mes y VENTIUN (21) días calendario a partir del dieciséis (16) de enero de 2024 y hasta el siete (07) de marzo de 2024</t>
  </si>
  <si>
    <t>FDRS-CD-242-2023</t>
  </si>
  <si>
    <t>CPS-311-2023</t>
  </si>
  <si>
    <t>https://community.secop.gov.co/Public/Tendering/OpportunityDetail/Index?noticeUID=CO1.NTC.4412586&amp;isFromPublicArea=True&amp;isModal=False</t>
  </si>
  <si>
    <t>PRESTAR LOS SERVICIOS PROFESIONALES PARA APOYAR LOS PROYECTOS ENFOCADOS A LA RESTAURACION ECOLOGICA RURAL Y, ATENDER LA GESTION AMBIENTAL EN LA LOCALIDAD DE SUMAPAZ</t>
  </si>
  <si>
    <t xml:space="preserve">CL 77 A N 86 16 APTO 522 CJ PORTALES DE SAN ANTONIO </t>
  </si>
  <si>
    <t>FDRS-CD-243-2023</t>
  </si>
  <si>
    <t>CPS-312-2023</t>
  </si>
  <si>
    <t>PAOLA MILENA BOLAÑOZ LOPEZ</t>
  </si>
  <si>
    <t>https://community.secop.gov.co/Public/Tendering/OpportunityDetail/Index?noticeUID=CO1.NTC.4414056&amp;isFromPublicArea=True&amp;isModal=False</t>
  </si>
  <si>
    <t>PRESTAR LOS SERVICIOS PROFESIONALES VETERINARIOS PARA EL FORTALECIMIENTO DEL SERVICIO DE ASISTENCIA TECNICA AGROPECUARIA EN LA LOCALIDAD DE SUMAPAZ</t>
  </si>
  <si>
    <t>FDRS-CD-244-2023</t>
  </si>
  <si>
    <t>CPS-313-2023</t>
  </si>
  <si>
    <t>NELSON FERNEY ESTRADA GONZALES</t>
  </si>
  <si>
    <t>https://community.secop.gov.co/Public/Tendering/OpportunityDetail/Index?noticeUID=CO1.NTC.4437117&amp;isFromPublicArea=True&amp;isModal=False</t>
  </si>
  <si>
    <t>CL 76 A 90 34</t>
  </si>
  <si>
    <t>ADICIÓN Y PRORROGA NÚMERO 1° AL CONTRATO DE PRESTACIÓN DE SERVICIOS
NO. CPS-313-2023 CELEBRADO ENTRE EL FONDO DE DESARROLLO RURAL DE
SUMAPAZ Y NELSON FERNEY ESTRADA GONZALEZ – ADICIONAR el Contrato De Prestación De
Servicios No. CPS-313-2023 en la suma de VEINTISIETE MILLONES DE PESOS M/CTE ($27.000.000), de conformidad
con las consideraciones aquí señaladas, para un total del contrato de NOVENTA MILLONES DE PESOS M/CTE
($90.000.000). CLÁUSULA SEGUNDA. – PRORROGAR el plazo de ejecución del Contrato De Prestación De Servicios
No. CPS-313-2023, por el término de tres (3) meses a partir del veinticinco (25) de diciembre de 2023 y hasta el veinticuatro
(24) de marzo de 2024.</t>
  </si>
  <si>
    <t>FDRS-CD-245-2023</t>
  </si>
  <si>
    <t>CIA-317-2023</t>
  </si>
  <si>
    <t xml:space="preserve">AGENCIA DE EDUCACIÓN SUPERIOR, CIENCIA Y TECNOLOGÍA -ATENEA  </t>
  </si>
  <si>
    <t>https://community.secop.gov.co/Public/Tendering/OpportunityDetail/Index?noticeUID=CO1.NTC.4432601&amp;isFromPublicArea=True&amp;isModal=False</t>
  </si>
  <si>
    <t>CONVENIO INTERADMINISTRATIVO DE COOPERACIÓN</t>
  </si>
  <si>
    <t>AUNAR ESFUERZOS TÉCNICOS, ADMINISTRATIVOS, JURÍDICOS Y FINANCIEROS PARA LA IMPLEMENTACIÓN DEL PROGRAMA JÓVENES A LA U, PARA EL ACCESO Y LA PERMANENCIA DE LAS Y LOS JÓVENES, EN LA CIUDAD DE BOGOTÁ, PARTICULARMENTE PARA LOS JÓVENES DE LA LOCALIDAD DE SUMAPAZ</t>
  </si>
  <si>
    <t>CR 10 N  28 - 49 TORRE A PISO 26</t>
  </si>
  <si>
    <t>FDRS-CD-246-2023</t>
  </si>
  <si>
    <t>CPS-316-2023</t>
  </si>
  <si>
    <t xml:space="preserve">EDGAR IVAN SEPULVEDA PARRA </t>
  </si>
  <si>
    <t>https://community.secop.gov.co/Public/Tendering/OpportunityDetail/Index?noticeUID=CO1.NTC.4435478&amp;isFromPublicArea=True&amp;isModal=False</t>
  </si>
  <si>
    <t>PRESTAR LOS SERVICIOS PROFESIONALES ESPECIALIZADOS PARA APOYAR LA EJECUCION DE LOS PROYECTOS DE INVERSION DE INFRAESTRUCTURA LOCAL</t>
  </si>
  <si>
    <t>ADICIÓN Y PRORROGA NÚMERO 1° AL CONTRATO DE PRESTACIÓN DE SERVICIOS
No. CPS-316-2023 CELEBRADO ENTRE EL FONDO DE DESARROLLO RURAL DE
SUMAPAZ Y EDGAR IVAN SEPULVEDA PARRA ADICIÓN Y PRORROGA AL CONTRATO DE PRESTACIÓN DE
SERVICIOS No. CPS-316-2023 que se regirá por las siguientes cláusulas: CLÁUSULA PRIMERA. –
ADICIONAR el Contrato De Prestación De Servicios No. CPS-316-2023 en la suma de VEINTICUATRO
MILLONES DE PESOS M/CTE ($24.000.000) M/CTE, de conformidad con las consideraciones aquí
señaladas, para un total del contrato de OCHENTA MILLONES DE PESOS M/CTE ($80.000.000) M/CTE.
CLÁUSULA SEGUNDA. - PRORROGAR el plazo de ejecución del Contrato De Prestación De Servicios
No. CPS-316-2023, por el término de TRES (03) MESES a partir del veinticinco (25) de diciembre de 2023 y
hasta el veinticuatro (24) de marzo de 2024</t>
  </si>
  <si>
    <t>FDRS-CD-247-2023</t>
  </si>
  <si>
    <t>CPS-318-2023</t>
  </si>
  <si>
    <t>https://community.secop.gov.co/Public/Tendering/OpportunityDetail/Index?noticeUID=CO1.NTC.4449908&amp;isFromPublicArea=True&amp;isModal=</t>
  </si>
  <si>
    <t>ANA ROSA BAUTISTA RINCÓN</t>
  </si>
  <si>
    <t>ADICIÓN Y PRORROGA NÚMERO 1° AL CONTRATO DE PRESTACIÓN DE SERVICIOS
NO. CPS-318-2023 CELEBRADO ENTRE EL FONDO DE DESARROLLO RURAL DE
SUMAPAZ Y ANGIE PAOLA FORERO FONSECA  QUINTO: Que la Adición cuenta con el
Certificado de Disponibilidad Presupuestal No. 1076 del 21 de noviembre de 2023, por la suma de NUEVE MILLONES
DOSCIENTOS MIL PESOS ($ 9.200.000) paraun total del
contrato de TREINTA Y SEIS MILLONES OCHOCIENTOS MIL PESOS M/CTE ($36.800.000)  M/CTE del rubro O23011601060000001641 “Estrategias del cuidadopara
cuidadoras, cuidadores y a personas con discapacidad”, expedido por el responsable del Presupuesto del FDRS PRORROGAR el plazo de ejecución del Contrato De Prestación De Servicios No.
CPS- 318-2023, por el término de DOS (02) meses a partir del veintiséis (26) de noviembre de 2023 y hasta el
veinticinco (25) de enero de 2024</t>
  </si>
  <si>
    <t>FDRS-CD-248-2023</t>
  </si>
  <si>
    <t>CPS-319-2023</t>
  </si>
  <si>
    <t>JOSÉ EDUARDO ZAMBRANO SANTOS</t>
  </si>
  <si>
    <t>https://community.secop.gov.co/Public/Tendering/OpportunityDetail/Index?noticeUID=CO1.NTC.4449423&amp;isFromPublicArea=True&amp;isModal=False</t>
  </si>
  <si>
    <t>PRESTAR LOS SERVICIOS PROFESIONALES PARA APOYAR LOS ASPECTOS DEL SECTOR Y FINANCIEROS DEL PROYECTO DE MEJORAMIENTO DE VIVIENDA, DE LA ALCALDÍA LOCAL DE SUMAPAZ</t>
  </si>
  <si>
    <t>jose_ezs@hotmail.com</t>
  </si>
  <si>
    <t>CL 2 N 20 21</t>
  </si>
  <si>
    <t>ADICIÓN Y PRORROGA NÚMERO 1° AL CONTRATO DE PRESTACIÓN DE SERVICIOS NO. CPS-319-2023 CELEBRADO ENTRE EL FONDO DE DESARROLLO RURAL DE SUMAPAZ Y JOSÉ EDUARDO ZAMBRANO SANTOS – ADICIONAR el Contrato De Prestación De Servicios No. CPS319-2023 en la suma de CINCO MILLONES DE PESOS M/Cte ($5.000.000) M/CTE del rubro
O23011601190000001589 “Vivienda y entornos dignos en el territorio rural”, de conformidad con las consideraciones
aquí señaladas, para un total del contrato de CUARENTA MILLONES DE PESOS ($40.000.000). M/CTE.
CLÁUSULA SEGUNDA. - PRORROGAR el plazo de ejecución del Contrato De Prestación De Servicios No. CPS319-2023, por el término de un (01) mes calendario a partir del veintitrés (23) de diciembre de 2023 y hasta el veintidós
(22) de enero de 2024</t>
  </si>
  <si>
    <t xml:space="preserve">1. Apoyar en el análisis de los estudios previos que se proyecten por los profesionales, en la elaboración del análisi del sector y estudios del mercado, a fin de dar cumplimiento a las normas y procedimientos técnicos, administrativos y legales vigentes. 
2. Apoyar el seguimiento administrativo y financiero de los proyectos de inversión, consolidando la información que surja de la ejecución de los contratos suscritos para estos. 
3. Llevar los registros, archivos y controles necesarios para brindar información oportuna y confiable respecto a los asuntos designados. 
4. Asistir a las reuniones, comités de contratación, comités de seguimiento a la ejecución contractual, capacitaciones, entre otros que le designe el despacho del alcalde Local. 
5. Las de mas que sean inherentes al cumplimiento del objeto contractual y/o que le sean asignadas por el Alcalde Local. </t>
  </si>
  <si>
    <t>CPS-345-2023</t>
  </si>
  <si>
    <t>FREDY ALBERTO BAQUERO MICAN</t>
  </si>
  <si>
    <t>fredy.sumapaz@gmail.com</t>
  </si>
  <si>
    <t>CL 53 A SUR N 31 58</t>
  </si>
  <si>
    <t>ADICIÓN Y PRÓRROGA NÚMERO 1 AL CONTRATO DE PRESTACIÓN DE SERVICIOS
No. CPS-345-2023 CELEBRADO ENTRE EL FONDO DE DESARROLLO RURAL DE
SUMAPAZ Y FREDY ALBERTO BAQUERO MICAN. ADICIONAR AL CONTRATO DE
PRESTACIÓN DE SERVICIOS No. CPS-345-2023 en la suma de DIEZ MILLONES DE PESOS M/CTE
($10.000.000), de conformidad con las consideraciones aquí señaladas, para un valor total del contrato de
CUARENTA Y CINCO MILLONES DE PESOS M/CTE ($45.000.000). CLÁUSULA SEGUNDA. -
PRORROGAR el plazo de ejecución del CONTRATO DE PRESTACIÓN DE SERVICIOS No. CPS-345-2023, por
el término de DOS (02) meses, hasta el DOCE (12) de marzo de 2024</t>
  </si>
  <si>
    <t>FDRS-CD-249-2023</t>
  </si>
  <si>
    <t>CPS-320-2023</t>
  </si>
  <si>
    <t xml:space="preserve">CESAR REY MEDINA </t>
  </si>
  <si>
    <t>https://community.secop.gov.co/Public/Tendering/OpportunityDetail/Index?noticeUID=CO1.NTC.4450134&amp;isFromPublicArea=True&amp;isModal=False</t>
  </si>
  <si>
    <t>PRESTAR SUS SERVICIOS DE APOYO LOGÍSTICO Y OPERATIVO, EN LOS PREDIOS DE LA ALCALDÍA LOCAL DE SUMAPAZ, UBICADOS EN NAZARETH Y BETANIA</t>
  </si>
  <si>
    <t>CRR BETANIA - RURAL SUMAPAZ</t>
  </si>
  <si>
    <t>FDRS-CD-250-2023</t>
  </si>
  <si>
    <t>CPS-321-2023</t>
  </si>
  <si>
    <t>JUAN FELIPE FLOREZ GALENAO</t>
  </si>
  <si>
    <t>https://community.secop.gov.co/Public/Tendering/OpportunityDetail/Index?noticeUID=CO1.NTC.4452312&amp;isFromPublicArea=True&amp;isModal=False</t>
  </si>
  <si>
    <t>9 PRESTAR LOS SERVICIOS PROFESIONALES PARA APOYAR LOS PROCESOS DE PLANEACIÓN, ADMINISTRATIVOS, FINANCIEROS Y PRESUPUESTALES DEL FONDO DE DESARROLLO RURAL DE SUMAPAZ</t>
  </si>
  <si>
    <t>ADICIÓN Y PRÓRROGA NÚMERO 1 AL CONTRATO DE PRESTACIÓN DE SERVICIOS
No. CPS-321-2023 CELEBRADO ENTRE EL FONDO DE DESARROLLO RURAL DE
SUMAPAZ Y JUAN FELIPE FLOREZ GALEANO. ADICIÓN y
PRÓRROGA NÚMERO 1 AL CONTRATO DE PRESTACIÓN DE SERVICIOS No. CPS-321-2023 que se regirá por
las siguientes cláusulas: CLÁUSULA PRIMERA. –ADICIONAR AL CONTRATO DE PRESTACIÓN DE SERVICIOS
No. CPS-321-2023 en la suma de NUEVE MILLONES DOSCIENTOS MIL PESOS M/CTE($9.200.000), de conformidad
con las consideraciones aquí señaladas, para un valor total del contrato de CUARENTA Y UN MILLONES
CUATROCIENTOS MIL PESOS ($41.400.000,00) M/CTE CLÁUSULA SEGUNDA.- PRORROGAR el plazo de
ejecución del CONTRATO DE PRESTACIÓN DE SERVICIOS No. CPS-321-2023, por el término de dos(02) meses, hasta
el veinticinco (25) de febrero de 2024</t>
  </si>
  <si>
    <t>FDRS-CD-251-2023</t>
  </si>
  <si>
    <t>CPS-322-2023</t>
  </si>
  <si>
    <t>DANNA MARCELA FORERO</t>
  </si>
  <si>
    <t>https://community.secop.gov.co/Public/Tendering/OpportunityDetail/Index?noticeUID=CO1.NTC.4471691&amp;isFromPublicArea=True&amp;isModal=False</t>
  </si>
  <si>
    <t>CL 14 SUR N 10 80</t>
  </si>
  <si>
    <t xml:space="preserve">ADICIÓN Y PRORROGA NÚMERO 1° AL CONTRATO DE PRESTACIÓN DE SERVICIOS No. CPS-322-2023 CELEBRADO ENTRE EL FONDO DE DESARROLLO RURAL DE SUMAPAZ Y DANNA MARCELA FORERO RODRIGUEZ ADICIONAR el Contrato De Prestación De Servicios No. CPS322-2023 en la suma de NUEVE MILLONES DOSCIENTOS MIL PESOS M/CTE ($9.200.000) M/CTE, de conformidad con las consideraciones aquí señaladas, para un total del contrato de CUARENTA Y UN MILLONES CUATROCIENTOS MIL PESOS M/CTE ($41.400.000) M/CTE. CLÁUSULA SEGUNDA. - PRORROGAR el plazo de ejecución del Contrato De Prestación De Servicios No. CPS-322-2023, por el término de SESENTA (60) DIAS a partir del uno (01) de enero de 2024 y hasta el veintinueve (29) de febrero de 2024. </t>
  </si>
  <si>
    <t>FDRS-CD-252-2023</t>
  </si>
  <si>
    <t>CPS-323-2023</t>
  </si>
  <si>
    <t>DIANA CAROLINA VASQUEZ PARRA</t>
  </si>
  <si>
    <t>https://community.secop.gov.co/Public/Tendering/OpportunityDetail/Index?noticeUID=CO1.NTC.4479324&amp;isFromPublicArea=True&amp;isModal=False</t>
  </si>
  <si>
    <t>PRESTAR LOS SERVICIOS PROFESIONALES PARA BRINDAR ACOMPAÑAMIENTO JURÍDICO PARA LA CREACIÓN Y CONSTITUCIÓN DE LAS MIPYMES Y EMPRENDIMIENTOS ORGANIZATIVOS EN LA LOCALIDAD DE SUMAPAZ</t>
  </si>
  <si>
    <t>abogadadianacv834@gmail.com</t>
  </si>
  <si>
    <t>CL 6 D N 79 A 56</t>
  </si>
  <si>
    <t>KAROL NATALY PULIDO HERRERA</t>
  </si>
  <si>
    <t>ADICIÓN Y PRORROGA NÚMERO 1° AL CONTRATO DE PRESTACIÓN DE SERVICIOS
No. CPS-323-2023 CELEBRADO ENTRE EL FONDO DE DESARROLLO RURAL DE
SUMAPAZ Y DIANA CAROLINA VASQUEZ PARRA ADICIONAR el Contrato De
Prestación De Servicios No. CPS-323-2023 en la suma de NUEVE MILLONES DOSCIENTOS MIL PESOS
M/Cte ($9.200.000), de conformidad con las consideraciones aquí señaladas, para un total del contrato de
CUARENTA Y UN MILLONES CUATROCIENTOS MIL PESOS M/CTE ($41.400.000). CLÁUSULA
SEGUNDA. - PRORROGAR el plazo de ejecución del Contrato De Prestación De Servicios No. CPS-323-
2023, por el término de DOS (02) MESES calendario a partir del primero (01) de enero de 2024 y hasta el
veintinueve (29) de febrero de 2024</t>
  </si>
  <si>
    <t xml:space="preserve">1. Realizar el acompañamiento en la creación y constitución de las Mypimes y emprendimientos organizativos, a traves de acciones de formación de los grupos o personas que presentan sus iniciatias productivas. 
2. Realizar atención presencial a la comunidad, en aras de orientar jurídicamente a los usuarios frente a los requisitos, procedimientos y gestiones que requieran, para la formalización de las iniciativas productivas. 
3. Participar en las reuniones, mesas de trabajo, los eventos y/o actividades en las que se le designen o sean convocadas por las diferentes entidades y sectores. 
4. Brindar apoyo en la elaboración de informes, respuestas a derechos de petición y demás requerimientos, solicitados por los órganos de control,  entidades y comunidad en general, de conformidad con la normativadad vigente, dentro de los plazos y términos establecidos por la ley. 
5. Las demás que le sean designadas por la supervisión y que esten relacionados con el objeto del presente contrato. </t>
  </si>
  <si>
    <t>FDRS-CD-253-2023</t>
  </si>
  <si>
    <t>CPS-324-2023</t>
  </si>
  <si>
    <t>IVAN CAMILO SANTANA TORRES</t>
  </si>
  <si>
    <t>https://community.secop.gov.co/Public/Tendering/OpportunityDetail/Index?noticeUID=CO1.NTC.4481427&amp;isFromPublicArea=True&amp;isModal=False</t>
  </si>
  <si>
    <t>PRESTAR LOS SERVICIOS PROFESIONALES PARA EL FORTALECIMIENTO DEL SERVICIO DE ASISTENCIA TECNICA AGROPECUARIA Y AMBIENTAL DE LA LOCALIDAD DE SUMAPAZ.</t>
  </si>
  <si>
    <t>camilo9santana@gmail.com</t>
  </si>
  <si>
    <t xml:space="preserve">CL 1 B N 40 D 20 </t>
  </si>
  <si>
    <t>ADICIÓN Y PRORROGA NÚMERO 1° AL CONTRATO DE PRESTACIÓN DE SERVICIOS No. CPS-324-2023 CELEBRADO ENTRE EL FONDO DE DESARROLLO RURAL DE SUMAPAZ Y IVAN CAMILO SANTANA TORRES ADICIONAR el Contrato De Prestación De Servicios No.
CPS-324-2023 en la suma de CUATRO MILLONES SEISCIENTOS MIL PESOS M/Cte ($4.600.000), de
conformidad con las consideraciones aquí señaladas, para un total del contrato de TREINTA Y SEIS
MILLONES OCHOCIENTOS MIL PESOS M/Cte ($36.800.000). CLÁUSULA SEGUNDA. -
PRORROGAR el plazo de ejecución delContrato De Prestación De Servicios No. CPS-324-2023, por el término
de UN (01) MES calendario a partir del cinco (05) de enero de 2024 y hasta el cuatro (04) de febrero de 2024.</t>
  </si>
  <si>
    <t>FDRS-CD-254-2023</t>
  </si>
  <si>
    <t>CPS-325-2023</t>
  </si>
  <si>
    <t>https://community.secop.gov.co/Public/Tendering/OpportunityDetail/Index?noticeUID=CO1.NTC.4482246&amp;isFromPublicArea=True&amp;isModal=False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</si>
  <si>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SUMAPAZ</t>
  </si>
  <si>
    <t>mhilarios@gmail.com</t>
  </si>
  <si>
    <t>FDRS-CD-255-2023</t>
  </si>
  <si>
    <t>CPS-326-2023</t>
  </si>
  <si>
    <t>https://community.secop.gov.co/Public/Tendering/OpportunityDetail/Index?noticeUID=CO1.NTC.4486640&amp;isFromPublicArea=True&amp;isModal=False</t>
  </si>
  <si>
    <t>ACTA DE TERMINACIÓN ANTICIPADA DEL CONTRATO DE PRESTACIÓN DE SERVICIOS NÚMERO CPS-326-2023 CELEBRADO ENTRE EL FONDO DE DESARROLLO RURAL DE SUMAPAZ Y CARLOS JULIO PALACIOS RAMIREZ  e EL
FONDO aceptó la solicitud y procede a realizar la TERMINACIÓN ANTICIPADA del CONTRATO DE
PRESTACIÓN DE SERVICIOS No. CPS-326-2023, con fundamento en la cláusula décima primera literal a
del clausulado complementario del contrato de prestación de servicios SECOP II CPS-326-2023. SEXTA: Que
por lo anterior las partes de común acuerdo, deciden dar por terminada la ejecución del CONTRATO DE
PRESTACIÓN DE SERVICIOS No. CPS-326-2023, dejando como fecha determinación el día treinta y uno
(31) de octubre de 2023</t>
  </si>
  <si>
    <t>FDRS-CD-256-2023</t>
  </si>
  <si>
    <t>CPS-327-2023</t>
  </si>
  <si>
    <t>https://community.secop.gov.co/Public/Tendering/OpportunityDetail/Index?noticeUID=CO1.NTC.4488594&amp;isFromPublicArea=True&amp;isModal=False</t>
  </si>
  <si>
    <t>CL 25 G N 96 78</t>
  </si>
  <si>
    <t>ADICIÓN Y PRORROGA NÚMERO 1° AL CONTRATO DE PRESTACIÓN DE SERVICIOS
No. CPS-327-2023 CELEBRADO ENTRE EL FONDO DE DESARROLLO RURAL DE
SUMAPAZ Y JAIME RODRIGUEZ BAUTISTA ADICIONAR el Contrato De Prestación De Servicios No. CPS-327-2023 en la suma de DIEZ
MILLONES DE PESOS M/Cte ($10.000.000), de conformidad con las consideraciones aquí señaladas, para
un total del contrato de CUARENTA Y CINCO MILLONES DE PESOS M/CTE ($45.000.000).
CLÁUSULA SEGUNDA. - PRORROGAR el plazo de ejecución del Contrato De Prestación De Servicios
No. CPS-327-2023, por el término de DOS (02) MESES CALENDARIO a partir del cinco (05) de enero de
2024 y hasta el cuatro (04) de marzo de 2024</t>
  </si>
  <si>
    <t>FDRS-CD-257-2023</t>
  </si>
  <si>
    <t>CPS-328-2023</t>
  </si>
  <si>
    <t>https://community.secop.gov.co/Public/Tendering/OpportunityDetail/Index?noticeUID=CO1.NTC.4493554&amp;isFromPublicArea=True&amp;isModal=False</t>
  </si>
  <si>
    <t>PRESTAR LOS SERVICIOS COMO CONDUCTOR DE VOLQUETAS (VEHÍCULOS PESADOS) DE PROPIEDAD O TENENCIA DEL FONDO DE DESARROLLO LOCAL DE SUMAPAZ</t>
  </si>
  <si>
    <t>ACTA DE TERMINACIÓN ANTICIPADA DEL CONTRATO DE PRESTACIÓN DE SERVICIOS NÚMERO CPS-328-2023 CELEBRADO ENTRE EL FONDO DE DESARROLLO RURAL DE SUMAPAZ Y ELKIN ANDRES GARCIA CIFUENTES EL
FONDO aceptó la solicitud y procede a realizar la TERMINACIÓN ANTICIPADA del CONTRATO DE
PRESTACIÓN DE SERVICIOS No. CPS-328-2023, con fundamento en la cláusula décima primera literal a
del clausulado complementario del contrato de prestación de servicios SECOP II CPS-328-2023. SEXTA: Que
por lo anterior las partes de común acuerdo, deciden dar por terminada la ejecución del CONTRATO DE
PRESTACIÓN DE SERVICIOS No. CPS-328-2023, dejando como fecha determinación el día treinta y uno
(31) de octubre de 2023</t>
  </si>
  <si>
    <t>CPS-329-2023</t>
  </si>
  <si>
    <t>Se realiza ajuste al año del contrato, debido a que por error de digitalización se ingreso CPS-329-2024, siendo lo correcto CPS-329-2023   ACTA DE TERMINACIÓN ANTICIPADA DEL CONTRATO DE PRESTACIÓN DE
SERVICIOS NÚMERO CPS-329-2023 CELEBRADO ENTRE EL FONDO DE
DESARROLLO RURAL DE SUMAPAZ Y CAMILO ANDRES SUSA CIFUENTES e EL
FONDO aceptó la solicitud y procede a realizar la TERMINACIÓN ANTICIPADA del CONTRATO DE
PRESTACIÓN DE SERVICIOS No. CPS-329-2023, con fundamento en la cláusula décima primera literal a
del clausulado complementario del contrato de prestación de servicios SECOP II CPS-329-2023. SEXTA: Que
por lo anterior las partes de común acuerdo, deciden dar por terminada la ejecución del CONTRATO DE
PRESTACIÓN DE SERVICIOS No. CPS-329-2023, dejando como fecha determinación el día treinta y uno
(31) de octubre de 2023</t>
  </si>
  <si>
    <t>CPS-331-2023</t>
  </si>
  <si>
    <t>https://community.secop.gov.co/Public/Tendering/ContractNoticePhases/View?PPI=CO1.PPI.25250759&amp;isFromPublicArea=True&amp;isModal=False</t>
  </si>
  <si>
    <t>CL 96 A N 58- SUR</t>
  </si>
  <si>
    <t>ACTA DE TERMINACIÓN ANTICIPADA DEL CONTRATO DE PRESTACIÓN DE SERVICIOS NÚMERO CPS-331-2023 CELEBRADO ENTRE EL FONDO DE DESARROLLO RURAL DE SUMAPAZ Y EDUARDO DIMATE RICO EL
FONDO aceptó la solicitud y procede a realizar la TERMINACIÓN ANTICIPADA del CONTRATO DE
PRESTACIÓN DE SERVICIOS No. CPS-331-2023, con fundamento en la cláusula décima primera literal a
del clausulado complementario del contrato de prestación de servicios SECOP II CPS-331-2023. SEXTA: Que
por lo anterior las partes de común acuerdo, deciden dar por terminada la ejecución del CONTRATO DE
PRESTACIÓN DE SERVICIOS No. CPS-331-2023, dejando como fecha determinación el día treinta y uno
(31) de octubre de 2023.</t>
  </si>
  <si>
    <t>CPS-332-2023</t>
  </si>
  <si>
    <t>ACTA DE TERMINACIÓN ANTICIPADA DEL CONTRATO DE PRESTACIÓN DE
SERVICIOS NÚMERO CPS-332-2023 CELEBRADO ENTRE EL FONDO DE
DESARROLLO RURAL DE SUMAPAZ Y MOISES DELGADO VERGARA EL
FONDO aceptó la solicitud y procede a realizar la TERMINACIÓN ANTICIPADA del CONTRATO DE
PRESTACIÓN DE SERVICIOS No. CPS-332-2023, con fundamento en la cláusula décima primera literal a
del clausulado complementario del contrato de prestación de servicios SECOP II CPS-332-2023. SEXTA: Que
por lo anterior las partes de común acuerdo, deciden dar por terminada la ejecución del CONTRATO DE
PRESTACIÓN DE SERVICIOS No. CPS-332-2023, dejando como fecha determinación el día treinta y uno
(31) de octubre de 2023</t>
  </si>
  <si>
    <t>CPS-333-2023</t>
  </si>
  <si>
    <t xml:space="preserve">VEREDA LAS VEGAS FINCA LAS DELICIAS </t>
  </si>
  <si>
    <t>ACTA DE TERMINACIÓN ANTICIPADA DEL CONTRATO DE PRESTACIÓN DE SERVICIOS NÚMERO CPS-333-2023 CELEBRADO ENTRE EL FONDO DE DESARROLLO RURAL DE SUMAPAZ Y HILBER VERGARA ROBAYO ELCONTRATISTA, mediante oficio del
treinta (30) de octubre del 2023, solicitó a EL FONDO la terminación anticipada del CONTRATO DE
PRESTACIÓN DE SERVICIOS No. CPS-333-2023, argumentando: “situaciones sobrevinientes a la firma del
contrato”. Lo anterior para realizar dicha terminación a partir del día treinta y uno (31) de octubre de 2023.
Solicitud que fue avalada por el Alcalde Local de Sumapaz</t>
  </si>
  <si>
    <t>CPS-335-2023</t>
  </si>
  <si>
    <t>VEREDA SANTAROSA CORREGIMIENTO NAZARETH</t>
  </si>
  <si>
    <t>ACTA DE TERMINACIÓN ANTICIPADA DEL CONTRATO DE PRESTACIÓN DE SERVICIOS NÚMERO CPS-335-2023 CELEBRADO ENTRE EL FONDO DE DESARROLLO RURAL DE SUMAPAZ Y AUDER ORLANDO DIAZ RUBIANO EL FONDO
aceptó la solicitud y procede a realizar la TERMINACIÓN ANTICIPADA del CONTRATO DE
PRESTACIÓN DE SERVICIOS No. CPS-335-2023, con fundamento en la cláusula décima primera literal a
del clausulado complementario del contrato de prestación de servicios SECOP II CPS-335-2023. SEXTA: Que
por lo anterior las partes de común acuerdo, deciden dar por terminada la ejecución del CONTRATO DE
PRESTACIÓN DE SERVICIOS No. CPS-335-2023, dejando como fecha determinación el día treinta y uno
(31) de octubre de 2023</t>
  </si>
  <si>
    <t>CPS-336-2023</t>
  </si>
  <si>
    <t>WILIAM SNEIDER CHINGATE PULIDO</t>
  </si>
  <si>
    <t>Se realiza ajuste a la fecha de inicio del contrato CPS-336-2023, debido a que por error de digitalización se ingreso fecha de inicio 06 de junio de 2023, siendo lo correcto el 05 de junio de 2023 según acta de inicio adjunta ACTA DE TERMINACIÓN ANTICIPADA DEL CONTRATO DE PRESTACIÓN DE
SERVICIOS NÚMERO CPS-336-2023 CELEBRADO ENTRE EL FONDO DE
DESARROLLO RURAL DE SUMAPAZ Y WILLIAM ESNEIDER CHINGATE PULIDO EL CONTRATISTA,
mediante oficio del treinta (30) de octubre del 2023, solicitó a EL FONDO la terminación anticipada del
CONTRATO DE PRESTACIÓN DE SERVICIOS No. CPS-336-2023, argumentando: “situaciones
sobrevinientes a la firma del contrato”. Lo anterior para realizar dicha terminación a partir del día treinta y uno (31)
de octubre de 2023. Solicitud que fue avalada por el Alcalde Local de Sumapaz</t>
  </si>
  <si>
    <t>CPS-338-2023</t>
  </si>
  <si>
    <t>ACTA DE TERMINACIÓN ANTICIPADA DEL CONTRATO DE PRESTACIÓN DE SERVICIOS NÚMERO CPS-338-2023 CELEBRADO ENTRE EL FONDO DE DESARROLLO RURAL DE SUMAPAZ Y GERMAN ROMERO ROMAN : Que por lo anterior las partes de común acuerdo,
deciden dar por terminada la ejecución del CONTRATO DE PRESTACIÓN DE SERVICIOS No. CPS-338-
2023, dejando como fecha determinación el día treinta y uno (31) de octubre de 2023</t>
  </si>
  <si>
    <t>CPS-365-2023</t>
  </si>
  <si>
    <t>HECTOR ORLANDO PENAGOS PABON</t>
  </si>
  <si>
    <t>ACTA DE TERMINACIÓN ANTICIPADA DEL CONTRATO DE PRESTACIÓN DE SERVICIOS NÚMERO CPS-365-2023 CELEBRADO ENTRE EL FONDO DE DESARROLLO RURAL DE SUMAPAZ Y HECTOR ORLANDO PENAGOS PABON EL FONDO
aceptó la solicitud y procede a realizar la TERMINACIÓN ANTICIPADA del CONTRATO DE
PRESTACIÓN DE SERVICIOS No. CPS-365-2023, con fundamento en la cláusula décima primera literal a
del clausulado complementario del contrato de prestación de servicios SECOP II CPS-365-2023. SEXTA: Que
por lo anterior las partes de común acuerdo, deciden dar por terminada la ejecución del CONTRATO DE
PRESTACIÓN DE SERVICIOS No. CPS-365-2023, dejando como fecha determinación el día treinta y uno
(31) de octubre de 2023.</t>
  </si>
  <si>
    <t>CPS-370-2023</t>
  </si>
  <si>
    <t>ACTA DE TERMINACIÓN ANTICIPADA DEL CONTRATO DE PRESTACIÓN DE SERVICIOS NÚMERO CPS-370-2023 CELEBRADO ENTRE EL FONDO DE DESARROLLO RURAL DE SUMAPAZ Y MARLON RAMIREZ ROMAN e EL FONDO aceptó la solicitud y
procede a realizar la TERMINACIÓN ANTICIPADA del CONTRATO DE PRESTACIÓN DE
SERVICIOS No. CPS-370-2023, con fundamento en la cláusula décima primera literal a del clausulado
complementario del contrato de prestación de servicios SECOP II CPS-370-2023. SEXTA: Que por lo anterior
las partes de común acuerdo, deciden dar por terminada la ejecución del CONTRATO DE PRESTACIÓN
DE SERVICIOS No. CPS-370-2023, dejando como fecha determinación el día treinta y uno (31) de octubre
de 2023</t>
  </si>
  <si>
    <t>FDRS-CD-258-2023</t>
  </si>
  <si>
    <t>CPS-330-2023</t>
  </si>
  <si>
    <t>JUDY PAOLA DEVIA DÍAZ</t>
  </si>
  <si>
    <t>https://community.secop.gov.co/Public/Tendering/OpportunityDetail/Index?noticeUID=CO1.NTC.4495057&amp;isFromPublicArea=True&amp;isModal=False</t>
  </si>
  <si>
    <t>7 PRESTAR LOS SERVICIOS PROFESIONALES PARA BRINDAR APOYO EN EL SEGUIMIENTO DE LOS RECURSOS INVERTIDOS POR EL SISTEMA GENERAL DE REGALÍAS EN EL TERRITORIO DE SUMAPAZ</t>
  </si>
  <si>
    <t>paola.deviadi@gmail.com</t>
  </si>
  <si>
    <t>CRA 24 N 39 67</t>
  </si>
  <si>
    <t>ADICIÓN Y PRORROGA NÚMERO 1° AL CONTRATO DE PRESTACIÓN DE SERVICIOS
NO. CPS-330-2023 CELEBRADO ENTRE EL FONDO DE DESARROLLO RURAL DE
SUMAPAZ Y JUDY PAOLA DEVIA DIAZ ADICIÓN Y PRORROGA AL CONTRATO DE
PRESTACIÓN DE SERVICIOS NO. 1 al CPS-330-2023 que se regirá por las siguientes cláusulas: CLÁUSULA PRIMERA.
– ADICIONAR el Contrato De Prestación De Servicios No. CPS-330-2023 en la suma de TRECE MILLONES DE PESOS
M/CTE ($13.000.000), de conformidad con las consideraciones aquí señaladas, para un total del contrato de
CINCUENTA Y OCHO MILLONES QUINIENTOS MIL PESOS M/CTE ($58.500.000). CLÁUSULA SEGUNDA.
– PRORROGAR el plazo de ejecución del Contrato De Prestación De Servicios No. CPS-330-2023, por el término de dos (2)
meses a partir del primero (1) de enero de 2024 y hasta el veintinueve (29) de febrero de 2024.</t>
  </si>
  <si>
    <t>FDRS-CD-260-2023</t>
  </si>
  <si>
    <t>CPS-334-2023</t>
  </si>
  <si>
    <t>https://community.secop.gov.co/Public/Tendering/OpportunityDetail/Index?noticeUID=CO1.NTC.4503371&amp;isFromPublicArea=True&amp;isModal=False</t>
  </si>
  <si>
    <t>nilsonlopez20@gmail.com</t>
  </si>
  <si>
    <t>CRA 1 ESTE N 72 - 19 SUR</t>
  </si>
  <si>
    <t>ACTA DE TERMINACIÓN ANTICIPADA DEL CONTRATO DE PRESTACIÓN DE SERVICIOS NÚMERO CPS-334-2023 CELEBRADO ENTRE EL FONDO DE DESARROLLO RURAL DE SUMAPAZ Y NILSON LOPEZ RAMIREZ EL
FONDO la terminación anticipada del CONTRATO DE PRESTACIÓN DE SERVICIOS No. CPS-334-
2023, argumentando: “situaciones sobrevinientes a la firma del contrato”. Lo anterior para realizar dicha terminación a
partir del día treinta y uno (31) de octubre de 2023. Solicitud que fue avalada por el Alcalde Local de Sumapaz.
QUINTA: Que EL FONDO aceptó la solicitud y procede a realizar la TERMINACIÓN ANTICIPADA del
CONTRATO DE PRESTACIÓN DE SERVICIOS No. CPS-334-2023, con fundamento en la cláusula
décima primera literal a del clausulado complementario del contrato de prestación de servicios SECOP II CPS334-2023. SEXTA: Que por lo anterior las partes de común acuerdo, deciden dar por terminada la ejecución
del CONTRATO DE PRESTACIÓN DE SERVICIOS No. CPS-334-2023, dejando como fecha de
terminación el día treinta y uno (31) de octubre de 2023</t>
  </si>
  <si>
    <t>CPS-357-2023</t>
  </si>
  <si>
    <t>PRESTAR LOS SERVICIOS COMO AYUDANTES DE MAQUINARIA PESADA DE PROPIEDAD O TENENCIA DEL FONDO DE DESARROLLO LOCAL DE SUMAPAZ.</t>
  </si>
  <si>
    <t>ACTA DE TERMINACIÓN ANTICIPADA DEL CONTRATO DE PRESTACIÓN DE
SERVICIOS NÚMERO CPS-357-2023 CELEBRADO ENTRE EL FONDO DE
DESARROLLO RURAL DE SUMAPAZ Y EDISON JOAQUIN BECERRA GONZALEZ EL FONDO aceptó la solicitud y procede a realizar la
TERMINACIÓN ANTICIPADA del CONTRATO DE PRESTACIÓN DE SERVICIOS No. CPS-357-
2023, con fundamento en la cláusula décima primera literal a del clausulado complementario del contrato de
prestación de servicios SECOP II CPS-357-2023. SEXTA: Que por lo anterior las partes de común acuerdo,
deciden dar por terminada la ejecución del CONTRATO DE PRESTACIÓN DE SERVICIOS No. CPS-357-
2023, dejando como fecha determinación el día treinta y uno (31) de octubre de 2023</t>
  </si>
  <si>
    <t>CPS-358-2023</t>
  </si>
  <si>
    <t>ACTA DE TERMINACIÓN ANTICIPADA DEL CONTRATO DE PRESTACIÓN DE
SERVICIOS NÚMERO CPS-359-2023 CELEBRADO ENTRE EL FONDO DE
DESARROLLO RURAL DE SUMAPAZ Y JOSE ALFREDO PEÑALOZA MORENO EL FONDO aceptó la solicitud y procede a realizar la
TERMINACIÓN ANTICIPADA del CONTRATO DE PRESTACIÓN DE SERVICIOS No. CPS-359-
2023, con fundamento en la cláusula décima primera literal a del clausulado complementario del contrato de
prestación de servicios SECOP II CPS-359-2023. SEXTA: Que por lo anterior las partes de común acuerdo,
deciden dar por terminada la ejecución del CONTRATO DE PRESTACIÓN DE SERVICIOS No. CPS-359-
2023, dejando como fecha determinación el día treinta y uno (31) de octubre de 2023</t>
  </si>
  <si>
    <t>CPS-359-2023</t>
  </si>
  <si>
    <t>ACTA DE TERMINACIÓN ANTICIPADA DEL CONTRATO DE PRESTACIÓN DE
SERVICIOS NÚMERO CPS-359-2023 CELEBRADO ENTRE EL FONDO DE
DESARROLLO RURAL DE SUMAPAZ Y JOSE ALFREDO PEÑALOZA MORENO EL FONDO aceptó la solicitud y procede a realizar la
TERMINACIÓN ANTICIPADA del CONTRATO DE PRESTACIÓN DE SERVICIOS No. CPS-359-
2023, con fundamento en la cláusula décima primera literal a del clausulado complementario del contrato de
prestación de servicios SECOP II CPS-359-2023. SEXTA: Que por lo anterior las partes de común acuerdo,
deciden dar por terminada la ejecución del CONTRATO DE PRESTACIÓN DE SERVICIOS No. CPS-359-
2023, dejando como fecha determinación el día treinta y uno (31) de octubre de 2023.</t>
  </si>
  <si>
    <t>CPS-360-2023</t>
  </si>
  <si>
    <t>ACTA DE TERMINACIÓN ANTICIPADA DEL CONTRATO DE PRESTACIÓN DE SERVICIOS NÚMERO CPS-360-2023 CELEBRADO ENTRE EL FONDO DE DESARROLLO RURAL DE SUMAPAZ Y ALEXANDER PEREZ MOLINA    EL FONDO aceptó la solicitud y procede a realizar la
TERMINACIÓN ANTICIPADA del CONTRATO DE PRESTACIÓN DE SERVICIOS No. CPS-360-
2023, con fundamento en la cláusula décima primera literal a del clausulado complementario del contrato de
prestación de servicios SECOP II CPS-360-2023. SEXTA: Que por lo anterior las partes de común acuerdo,
deciden dar por terminada la ejecución del CONTRATO DE PRESTACIÓN DE SERVICIOS No. CPS-360-
2023, dejando como fecha determinación el día treinta y uno (31) de octubre de 2023</t>
  </si>
  <si>
    <t>CPS-361-2023</t>
  </si>
  <si>
    <t>ACTA DE TERMINACIÓN ANTICIPADA DEL CONTRATO DE PRESTACIÓN DE SERVICIOS NÚMERO CPS-361-2023 CELEBRADO ENTRE EL FONDO DE DESARROLLO RURAL DE SUMAPAZ Y HECTOR GERARDO IBAÑEZ QUINTERO EL FONDO aceptó la solicitud y procede a realizar la
TERMINACIÓN ANTICIPADA del CONTRATO DE PRESTACIÓN DE SERVICIOS No. CPS-361-
2023, con fundamento en la cláusula décima primera literal a del clausulado complementario del contrato de
prestación de servicios SECOP II CPS-361-2023. SEXTA: Que por lo anterior las partes de común acuerdo,
deciden dar por terminada la ejecución del CONTRATO DE PRESTACIÓN DE SERVICIOS No. CPS-361-
2023, dejando como fecha determinación el día treinta y uno (31) de octubre de 2023.</t>
  </si>
  <si>
    <t>CPS-362-2023</t>
  </si>
  <si>
    <t>PRESTAR LOS SERVICIOS COMO AYUDANTES DE MAQUINARIA PESADA DE PROPIEDAD O TENENCIA DEL FONDO DE DESARROLLO LOCAL DE SUMAPAZ. </t>
  </si>
  <si>
    <t>ACTA DE TERMINACIÓN ANTICIPADA DEL CONTRATO DE PRESTACIÓN DE
SERVICIOS NÚMERO CPS-362-2023 CELEBRADO ENTRE EL FONDO DE
DESARROLLO RURAL DE SUMAPAZ Y RAMIRO CASTELLANOS EL FONDO aceptó la solicitud y procede a realizar la TERMINACIÓN
ANTICIPADA del CONTRATO DE PRESTACIÓN DE SERVICIOS No. CPS-362-2023, con fundamento
en la cláusula décima primera literal a del clausulado complementario del contrato de prestación de servicios
SECOP IICPS-362-2023. SEXTA: Que por lo anterior las partes de común acuerdo, deciden dar por terminada
la ejecución del CONTRATO DE PRESTACIÓN DE SERVICIOS No. CPS-362-2023, dejando como fecha
determinación el día treinta y uno (31) de octubre de 2023</t>
  </si>
  <si>
    <t>CPS-363-2023</t>
  </si>
  <si>
    <t>LUIS ENRIQUE MARTINEZ BENAVIDES</t>
  </si>
  <si>
    <t>ACTA DE TERMINACIÓN ANTICIPADA DEL CONTRATO DE PRESTACIÓN DE SERVICIOS NÚMERO CPS-363-2023 CELEBRADO ENTRE EL FONDO DE DESARROLLO RURAL DE SUMAPAZ Y LUIS ENRIQUE MARTINEZ BENAVIDES e EL FONDO aceptó la solicitud y procede a realizar la
TERMINACIÓN ANTICIPADA del CONTRATO DE PRESTACIÓN DE SERVICIOS No. CPS-363-
2023, con fundamento en la cláusula décima primera literal a del clausulado complementario del contrato de
prestación de servicios SECOP II CPS-363-2023. SEXTA: Que por lo anterior las partes de común acuerdo,
deciden dar por terminada la ejecución del CONTRATO DE PRESTACIÓN DE SERVICIOS No. CPS-363-
2023, dejando como fecha determinación el día treinta y uno (31) de octubre de 2023</t>
  </si>
  <si>
    <t>CPS-369-2023</t>
  </si>
  <si>
    <t>RUPERTO VILLALBA ROMAN</t>
  </si>
  <si>
    <t>nestorv.9008@gmail.com</t>
  </si>
  <si>
    <t>ACTA DE TERMINACIÓN BILATERAL DEL CONTRATO DE PRESTACIÓN DE SERVICIOS NÚMERO CPS-369-2023 CELEBRADO ENTRE EL FONDO DE DESARROLLO RURAL DE SUMAPAZ Y RUPERTO VILLALBA ROMAN ELCONTRATISTA, mediante oficio del treinta (30) de octubre del 2023, solicitó
a EL FONDO la terminación anticipada del CONTRATO DE PRESTACIÓN DE SERVICIOS No. CPS372-2023,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CPS-369-2023, con fundamento
en la cláusula décima primera literal a del clausulado complementario del contrato de prestación de servicios
SECOP IICPS-369-2023. SEXTA: Que por lo anterior las partes de común acuerdo, deciden dar por terminada
la ejecución del CONTRATO DE PRESTACIÓN DE SERVICIOS No. CPS-369-2023, dejando como fecha
de terminación el día treinta y uno (31) de octubre de 2023.</t>
  </si>
  <si>
    <t>CPS-371-2023</t>
  </si>
  <si>
    <t>ACTA DE TERMINACIÓN BILATERAL DEL CONTRATO DE PRESTACIÓN DE SERVICIOS NÚMERO CPS-371-2023 CELEBRADO ENTRE EL FONDO DE DESARROLLO RURAL DE SUMAPAZ Y JOSE ROBERTO MORENO MORENO EL CONTRATISTA, mediante oficio del treinta (30) de octubre del 2023,
solicitó a EL FONDO la terminación anticipada del CONTRATO DE PRESTACIÓN DE SERVICIOS No.
CPS-371-2023, argumentando: “situaciones sobrevinientes posteriores a la firma del contrato”.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CPS-371-2023, con fundamento
en la cláusula décima primera literal a del clausulado complementario del contrato de prestación de servicios
SECOP IICPS-371-2023. SEXTA: Que por lo anterior las partes de común acuerdo, deciden dar por terminada
la ejecución del CONTRATO DE PRESTACIÓN DE SERVICIOS No. CPS-371-2023, dejando como fecha
determinación el día treinta y uno (31) de octubre de 2023</t>
  </si>
  <si>
    <t>CPS-372-2023</t>
  </si>
  <si>
    <t>DANY PAOLA MEDINA TAPIERO</t>
  </si>
  <si>
    <t>3212214003dany@gmail.com</t>
  </si>
  <si>
    <t>VEREDA SANTA ROSA FCA LA VARA CORREGIMIENTO DE SUMAPAZ</t>
  </si>
  <si>
    <t>ACTA DE TERMINACIÓN BILATERAL DEL CONTRATO DE PRESTACIÓN DE
SERVICIOS NÚMERO CPS-372-2023 CELEBRADO ENTRE EL FONDO DE
DESARROLLO RURAL DE SUMAPAZ Y DANY PAOLA MEDINA TAPIERO  e ELCONTRATISTA, mediante oficio del treinta (30) de octubre del 2023, solicitó
a EL FONDO la terminación anticipada del CONTRATO DE PRESTACIÓN DE SERVICIOS No. CPS372-2023,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CPS-372-2023, con fundamento
en la cláusula décima primera literal a del clausulado complementario del contrato de prestación de servicios
SECOP IICPS-372-2023. SEXTA: Que por lo anterior las partes de común acuerdo, deciden dar por terminada
la ejecución del CONTRATO DE PRESTACIÓN DE SERVICIOS No. CPS-372-2023, dejando como fecha
de terminación el día treinta y uno (31) de octubre de 2023. SÉPTIMA: Las partes se obligan a liquidar el
CONTRATO DE PRESTACIÓN DE SERVICIOS No. CPS-372-2023, suscribiendo la correspondiente acta
en la cual se dejará constancia de los pagos realizados; una vez suscrita el acta, el profesional responsable de
Presupuesto deberá anular los saldos correspondientes al certificado de disponibilidad presupuestal CDP No.
917 de 2023 y el registro presupuestal CRP No. 1138 del 22 de junio de 2023. Se deja expresa constancia que
el presente acuerdo no dará lugar a reclamación alguna.</t>
  </si>
  <si>
    <t>CPS-373-2023</t>
  </si>
  <si>
    <t>MARLON STIVEN ADAMS GUTIERREZ</t>
  </si>
  <si>
    <t>ACTA DE TERMINACIÓN ANTICIPADA DEL CONTRATO DE PRESTACIÓN DE SERVICIOS NÚMERO CPS-373-2023 CELEBRADO ENTRE EL FONDO DE DESARROLLO RURAL DE SUMAPAZ Y MARLON STIVEN ADAMS GUTIERREZ : Que EL CONTRATISTA, mediante oficio del
veintinueve (29) de noviembre del 2023, solicitó a EL FONDO la terminación anticipada del CONTRATO
DE PRESTACIÓN DE SERVICIOS No. CPS-373-2023, argumentando: “motivos personales”. Lo anterior para
realizar dicha terminación a partir del día veintinueve (29) de noviembre de 2023. Solicitud que fue avalada por
el Alcalde Local de Sumapaz</t>
  </si>
  <si>
    <t>CPS-374-2023</t>
  </si>
  <si>
    <t>ACTA DE TERMINACIÓN ANTICIPADA DEL CONTRATO DE PRESTACIÓN DE SERVICIOS NÚMERO CPS-374-2023 CELEBRADO ENTRE EL FONDO DE DESARROLLO RURAL DE SUMAPAZ Y LUIS ERNESTO GOMEZ HERRERA EL CONTRATISTA, mediante oficio del
treinta (30) de octubre del 2023, solicitó a EL FONDO la terminación anticipada del CONTRATO DE
PRESTACIÓN DE SERVICIOS No. CPS-374-2023, argumentando: “situaciones sobrevinientes a la firma del
contrato”. Lo anterior para realizar dicha terminación a partir del día treinta y uno (31) de octubre de 2023.
Solicitud que fue avalada por el Alcalde Local de Sumapaz. QUINTA: Que EL FONDO aceptó la solicitud y
procede a realizar la TERMINACIÓN ANTICIPADA del CONTRATO DE PRESTACIÓN DE
SERVICIOS No. CPS-374-2023, con fundamento en la cláusula décima primera literal a del clausulado
complementario del contrato de prestación de servicios SECOP II CPS-374-2023. SEXTA: Que por lo anterior
las partes de común acuerdo, deciden dar por terminada la ejecución del CONTRATO DE PRESTACIÓN
DE SERVICIOS No. CPS-374-2023, dejando como fecha determinación el día treinta y uno (31) de octubre
de 2023. S</t>
  </si>
  <si>
    <t>FDRS-CD-261-2023</t>
  </si>
  <si>
    <t>CPS-337-2023</t>
  </si>
  <si>
    <t>https://community.secop.gov.co/Public/Tendering/OpportunityDetail/Index?noticeUID=CO1.NTC.4515127&amp;isFromPublicArea=True&amp;isModal=False</t>
  </si>
  <si>
    <t>PRESTAR LOS SERVICIOS PROFESIONALES DE APOYO PSICOSOCIAL AL ÁREA DE GESTIÓN DE DESARROLLO LOCAL PARA GENERAR ACCIONES COMPLEMENTARIAS EN SALUD EN LA LOCALIDAD DE SUMAPAZ</t>
  </si>
  <si>
    <t>natsaldarriaga@hotmail.com</t>
  </si>
  <si>
    <t xml:space="preserve">CRA 112 N 76 A 16 </t>
  </si>
  <si>
    <t>FDRS-CD-262-2023</t>
  </si>
  <si>
    <t>CPS-339-2023</t>
  </si>
  <si>
    <t>BRAND SEBASTIÁN MORENO GARCIA</t>
  </si>
  <si>
    <t>https://community.secop.gov.co/Public/Tendering/OpportunityDetail/Index?noticeUID=CO1.NTC.4515777&amp;isFromPublicArea=True&amp;isModal=False</t>
  </si>
  <si>
    <t>ADICIÓN Y PRÓRROGA NÚMERO 1 AL CONTRATO DE PRESTACIÓN DE SERVICIOS
No. CPS-339-2023 CELEBRADO ENTRE EL FONDO DE DESARROLLO RURAL DE
SUMAPAZ Y BRAND SEBASTIÁN MORENO GARCIA. ADICIONAR
AL CONTRATO DE PRESTACIÓN DE SERVICIOS No. CPS-339-2023 en la suma de SEIS MILLONES DE
PESOS M/CTE ($6.000.000), de conformidad con las consideraciones aquí señaladas, para un valor total del contrato
de CUARENTA Y OCHO MILLONES DE PESOS M/CTE ($48.000.000). PRORROGAR el plazo de ejecución del CONTRATO DE PRESTACIÓN DE SERVICIOS No. CPS-339-2023, por
el término de UN (01) mes, hasta el TRECE (13) de febrero de 2024</t>
  </si>
  <si>
    <t>1. Apoyar técnicamente las gestiones de los profesionales que realizan la formulación y
seguimiento de planes, programas y proyectos que componen el Plan de Desarrollo
Local, así como en la elaboración y revisión de documentos, informes y demás acciones
requeridas para la adecuada gestión
2. Realizar el seguimiento a los procesos de formulación y liquidación de los diferentes
proyectos de inversión de transformación productiva de la Alcaldía Local de Sumapaz
que le sean designados
3. Realizar el seguimiento contractual a la ejecución de los diferentes proyectos de inversión
de transformación productiva de la Alcaldía Local de Sumapaz que le sean designados
4. Asistir en representación del Fondo de Desarrollo Rural a las reuniones, encuentros,
capacitaciones, comités y demás a los cuales sea designado o invitado.
5.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6. Las demás que demande la administración local que corresponda a la naturaleza del
contrato y que sean necesarias para la consecución del fin del objeto contractual.</t>
  </si>
  <si>
    <t>FDRS-CD-263-2023</t>
  </si>
  <si>
    <t>CPS-340-2023</t>
  </si>
  <si>
    <t>NATALIA MURCIA MURCIA CEDIDO A LEIDY MILENA MONTAÑA GUTIERREZ</t>
  </si>
  <si>
    <t>https://community.secop.gov.co/Public/Tendering/ContractNoticePhases/View?PPI=CO1.PPI.25335309&amp;isFromPublicArea=True&amp;isModal=False</t>
  </si>
  <si>
    <t>PRESTAR LOS SERVICIOS PROFESIONALES PARA APOYAR LOS ASUNTOS JURÍDICOS Y LEGALES DEL PROYECTO DE FORTALECIMIENTO DE CULTURA CIUDADANA Y SU INSTITUCIONALIDAD, DE LA ALCALDÍA LOCAL DE SUMAPAZ</t>
  </si>
  <si>
    <t>1016080852      //      1014261209</t>
  </si>
  <si>
    <t>nataliamurciamurcia@hotmail.com</t>
  </si>
  <si>
    <t>CRA 70 N 22 - 75 MZ C INT 33 APTO 101</t>
  </si>
  <si>
    <t>CESIÓN Y CLAUSULADO DEL CONTRATO DE PRESTACIÓN DE SERVICIOS
NÚMERO CPS-340- 2023 CELEBRADO ENTRE EL FONDO DE DESARROLLO
RURAL DE SUMAPAZ, NATALIA MURCIA MURCIA Y LEIDY MILENA MONTAÑA
GUTIERREZ  a partir del cinco (5) de octubre de 2023 hasta el seis (6) de enero de 2024. CUARTA: A EL CESIONARIO
se le cancelará la suma de DIECISIETE MILLONES CUATROCIENTOS OCHENTA PESOS M/CTE.
($17.480.000,00) deducibles del primer contratista pagados conforme los pagos establecidos en la forma prevista
en el CONTRATO ELECTRÓNICO DE PRESTACIÓN DE SERVICIOS No. CPS-340-2023 publicado en la
plataforma SECOP II, correspondiente al periodo restante de ejecución  ADICIÓN Y PRÓRROGA NÚMERO 1 AL CONTRATO DE PRESTACIÓN DE SERVICIOS
No. CPS-340-2023 CELEBRADO ENTRE EL FONDO DE DESARROLLO RURAL DE
SUMAPAZ Y LEIDY MILENA MONTAÑA GUTIERREZ. ADICIONAR AL CONTRATO DE PRESTACIÓN DE SERVICIOS No. CPS-340-2023
en la suma de CINCO MILLONES SETECIENTOS MIL PESOS M/CTE ($5.700.000) de conformidad con las
consideraciones aquí señaladas, para un valor total del contrato de CUARENTA Y CINCO MILLONES SEISCIENTOS MIL
PESOS m/cte ($45.600.000,00) M/CTE. CLÁUSULA SEGUNDA.- PRORROGAR el plazo de ejecución de CONTRATO DE PRESTACIÓN DE SERVICIOS No. CPS-340-2023, por el término de un (01) mes, desde el siete (07) de
enero de 2024 hasta el seis (06) de febrero de 2024</t>
  </si>
  <si>
    <t>FDRS-CD-264-2023</t>
  </si>
  <si>
    <t>CPS-341-2023</t>
  </si>
  <si>
    <t>FABIAN LEONARDO PULIDO</t>
  </si>
  <si>
    <t>https://community.secop.gov.co/Public/Tendering/OpportunityDetail/Index?noticeUID=CO1.NTC.4516326&amp;isFromPublicArea=True&amp;isModal=False</t>
  </si>
  <si>
    <t>ACTA DE TERMINACIÓN BILATERAL DEL CONTRATO DE PRESTACIÓN DE SERVICIOS NÚMERO CPS-341-2023 CELEBRADO ENTRE EL FONDO DE DESARROLLO RURAL DE SUMAPAZ Y FABIAN LEONARDO PULIDO MORENO EL CONTRATISTA, mediante oficio del treinta (30) de octubre del
2023, solicitó a EL FONDO la terminación anticipada del CONTRATO DE PRESTACIÓN DE
SERVICIOS No. CPS-341-2023,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CPS341-2023, con fundamento en la cláusula décima primera literal a del clausulado complementario del contrato
de prestación de servicios SECOP II CPS-341-2023. SEXTA: Que por lo anterior las partes de común acuerdo,
deciden dar por terminada la ejecución del CONTRATO DE PRESTACIÓN DE SERVICIOS No. CPS-341-
2023, dejando como fecha de terminación el día treinta y uno (31) de octubre de 2023. SÉPTIMA: Las partes
se obligan a liquidar el CONTRATO DE PRESTACIÓN DE SERVICIOS No. CPS-341-2023, suscribiendo
la correspondiente acta en la cual se dejará constancia de los pagos realizados; una vez suscrita el acta, el
profesional responsable de Presupuesto deberá anular los saldos correspondientes al certificado de
disponibilidad presupuestal CDP No. 913 de 2023 y el registro presupuestal CRP No. 1095 del 06 de junio de
2023. Se deja expresa constancia que el presente acuerdo no dará lugar a reclamación alguna</t>
  </si>
  <si>
    <t>FDRS-CD-265-2023</t>
  </si>
  <si>
    <t>CPS-342-2023</t>
  </si>
  <si>
    <t>NANCY ALEXANDRA SANCHEZ CORREA CEDIDO A NUBIA ALIETH
HERNANDEZ REYES</t>
  </si>
  <si>
    <t>https://community.secop.gov.co/Public/Tendering/OpportunityDetail/Index?noticeUID=CO1.NTC.4515972&amp;isFromPublicArea=True&amp;isModal=False</t>
  </si>
  <si>
    <t>RESTAR LOS SERVICIOS PROFESIONALES ESPECIALIZADOS, PARA APOYAR LA GESTIÓN CONTRACTUAL DEL PROYECTO VIVIENDAS Y ENTORNOS DIGNOS EL TERRITORIO RURAL DEL FONDO DESARROLLO RURAL DE SUMAPAZ</t>
  </si>
  <si>
    <t>33703316  //  1.022.324.164</t>
  </si>
  <si>
    <t>abg.alexandra@gmail.com / nubia.abogada@gmail.com</t>
  </si>
  <si>
    <t>3218286066 / 3102215480</t>
  </si>
  <si>
    <t>CRA 72 N 67 72  / CR 82 A 13 A 41 BRR ANDALUCIA</t>
  </si>
  <si>
    <t>ADICIÓN Y PRORROGA NÚMERO 1° AL CONTRATO DE PRESTACIÓN DE SERVICIOS NO. CPS-342-2023 CELEBRADO ENTRE EL FONDO DE DESARROLLO RURAL DE SUMAPAZ Y NANCY ALEXANDRA SANCHEZ CORREA ADICIONAR el Contrato De Prestación De Servicios No. CPS-342-2023 en la suma de VEINTISIETE MILLONES DE
PESOS M/Cte ($ 27.000.000) M/CTE, de conformidad con las consideraciones aquí señaladas, para un total del contrato
de NOVENTA MILLONES DE PESOS M/CTE ($90.000.000). CLÁUSULA SEGUNDA. – PRORROGAR el plazo de
ejecución del Contrato De Prestación De Servicios No. CPS-342-2023, por el término de tres (3) meses calendario a partir del
ocho (8) de enero de 2024 y hasta el siete (7) de abril de 2024 CESIÓN Y CLAUSULADO DEL CONTRATO DE PRESTACIÓN DE SERVICIOS
NÚMERO CPS-342-2023 CELEBRADO ENTRE EL FONDO DE DESARROLLO
RURAL DE SUMAPAZ, NANCY ALEXANDRA SANCHEZ CORREA Y NUBIA ALIETH
HERNANDEZ REYES iniciará la ejecución del CONTRATO DE PRESTACIÓN DE SERVICIOS
No CPS-342-2023, a partir del diez (10) de enero de 2024 hasta el (7) de abril de 2024.</t>
  </si>
  <si>
    <t>1. Acompañar jurídicamente en temas de planeación, organización, ejecución, evaluación
y control de los procesos de contratación que se adelantan por la entidad, que surjan de
los proyectos de inversión le sean asignados, en especial del proyecto 1589.
2. Apoyar el análisis y revisión Estudios Previos y demás documentos que se generen en
la gestión precontractual, contractual y postcontractual, así como en las modificaciones
contractuales y liquidación de los contratos que suscriba el FDRS y que por competencia
el ordenador del gasto le asigne, garantizando la correcta aplicación de normas y
procedimientos técnicos, administrativos y legales vigentes.
3. Brindar asistencia jurídica en la elaboración de los actos administrativos que deba
suscribir el alcalde local con ocasión de los procesos relacionados con el proyecto 1589.
4. Apoyar desde el enfoque jurídico el análisis de los estudios de habitabilidad de los
potenciales beneficiarios, teniendo en cuenta la disponibilidad de recursos y las
prioridades de intervención, de conformidad con el proyecto de mejoramiento de
vivienda.
5. Asistir y participar en las mesas técnicas, reuniones, comités de contratación,
capacitaciones, comités de seguimiento a la ejecución contractual entre otros y hacer
partes de los comités que delegue el alcalde.
6. Atender y proyectar respuesta a peticiones y/o requerimientos de los ciudadanos,
entidades y entes de control, dentro de los términos legales, procesales y
reglamentarios.
7. Las demás que sean inherentes al cumplimiento del objeto contractual y/o que le sean
asignadas por el Alcalde Local.</t>
  </si>
  <si>
    <t>FDRS-CD-266-2023</t>
  </si>
  <si>
    <t>CPS-343-2023</t>
  </si>
  <si>
    <t>LEIDY CATERINE CRUZ NEUQUE</t>
  </si>
  <si>
    <t>https://community.secop.gov.co/Public/Tendering/OpportunityDetail/Index?noticeUID=CO1.NTC.4530577&amp;isFromPublicArea=True&amp;isModal=False</t>
  </si>
  <si>
    <t>O2301160230000001688</t>
  </si>
  <si>
    <t>PRESTAR LOS SERVICIOS PROFESIONALES ESPECIALIZADOS PARA DESARROLLAR ACCIONES DE ACOMPAÑAMIENTO TÉCNICO EN EL ÁREA DE GESTIÓN DE DESARROLLO LOCAL, EN LOS PROYECTOS RELACIONADOS CON ACUEDUCTOS Y SANEAMIENTO BÁSICO ADELANTADOS POR EL FONDO DE DESARROLLO RURAL DE SUMAPAZ.</t>
  </si>
  <si>
    <t>ingleidyccruz@gmail.com</t>
  </si>
  <si>
    <t>CRA 88 N 6 A 90</t>
  </si>
  <si>
    <t>ADICIÓN Y PRORROGA NÚMERO 1° AL CONTRATO DE PRESTACIÓN DE SERVICIOS
NO. CPS-343-2023 CELEBRADO ENTRE EL FONDO DE DESARROLLO RURAL DE
SUMAPAZ Y LEIDY CATERINE CRUZ NEUQUE ADICIONAR el Contrato De Prestación De Servicios No. CPS-343-2023
en la suma de CATORCE MILLONES DOSCIENTOS MIL PESOS M/Cte ($ 14.200.000)M/CTE, de conformidad
con las consideraciones aquí señaladas, para un total del contrato de SESENTA Y TRES MILLONES
NOVECIENTOS MIL PESOS M/CTE ($63.900.000). CLÁUSULA SEGUNDA. – PRORROGAR el plazo de ejecución
del Contrato De Prestación De Servicios No. CPS-343-2023, por el término de dos (2) meses calendario a partir del trece (13) de
enero de 2024 y hasta el doce (12) de marzo de 2024</t>
  </si>
  <si>
    <t>FDRS-CD-267-2023</t>
  </si>
  <si>
    <t>CPS-344-2023</t>
  </si>
  <si>
    <t>WILLIAM PALACIOS PALACIOS</t>
  </si>
  <si>
    <t>https://community.secop.gov.co/Public/Tendering/OpportunityDetail/Index?noticeUID=CO1.NTC.4530536&amp;isFromPublicArea=True&amp;isModal=False</t>
  </si>
  <si>
    <t>PRESTAR LOS SERVICIOS PROFESIONALES PARA APOYAR EL FORTALECIMIENTO DE LOS EMPRENDIMIENTOS PRODUCTIVOS AGROPECUARIOS DE LA LOCALIDAD DE SUMAPAZ</t>
  </si>
  <si>
    <t>williampala07@hotmail.com</t>
  </si>
  <si>
    <t>VEREDA EL TABACO CORREGIMIENTO DE BETANIA LOC 20</t>
  </si>
  <si>
    <t>1. Promover, fortalecer y/o acompañar de manera técnica y administrativa los procesos
organizativos para el mejoramiento de la producción y la comercialización de los
emprendiendo agropecuarios locales.
2. Apoyar de manera integral las actividades de planificación, estandarización de la
producción, e implementación de las buenas prácticas agropecuarias, manufactureras y
registros agropecuarios desarrollando acciones de capacitación, para las unidades
agropecuarias locales seleccionadas a fin de mejorar la oferta productiva, su calidad y
los volúmenes de la producción con un enfoque de desarrollo rural sostenible.
3. Realizar las visitas de asistencia técnica necesarias a fin de promover en los productores
locales la implementación de buenas prácticas agrícolas, la formación de capacidades
para el trabajo, la empleabilidad y el emprendimiento productivo para el fomento del
desarrollo rural.
4. Apoyar técnicamente el establecimiento y seguimiento de núcleos de producción
demostrativos agrícolas sostenible ambientalmente y demás acciones de fortalecimiento
agropecuario requeridas en las parcelas de la alcaldía local que permitan al productor
local mejorar las prácticas de producción y aprovechamiento de recursos naturales.
5. Promover el desarrollo de alianzas productivas, el desarrollo de mercados locales y la
participación de los productos y productores locales en diferentes espacios de
comercialización.
6. Asistir a los espacios de participación del sector que le sean asignados, a las reuniones,
comités de contratación, capacitaciones, comités de seguimiento entre otros y hacer
parte de los comités que le deleguen el Alcalde Local o quien haga de sus veces.
7. Las demás que demande la administración local que corresponda a la naturaleza del
contrato y que sean necesarias para la consecución del fin del objeto contractual.</t>
  </si>
  <si>
    <t>FDRS-CD-268-2023</t>
  </si>
  <si>
    <t>CPS-346-2023</t>
  </si>
  <si>
    <t>https://community.secop.gov.co/Public/Tendering/OpportunityDetail/Index?noticeUID=CO1.NTC.4532891&amp;isFromPublicArea=True&amp;isModal=False</t>
  </si>
  <si>
    <t>PRESTAR LOS SERVICIOS PROFESIONALES PARA APOYAR LA PLANEACIÓN, EJECUCIÓN Y SEGUIMIENTO DE LOS PROYECTOS DE INVERSIÓN EN TEMAS DE CULTURA QUE EJECUTE EL FONDO DE DESARROLLO LOCAL DE SUMAPAZ.</t>
  </si>
  <si>
    <t>ACTA DE TERMINACIÓN BILATERAL DEL CONTRATO DE PRESTACIÓN DE SERVICIOS NÚMERO CPS-346-2023 CELEBRADO ENTRE EL FONDO DE DESARROLLO RURAL DE SUMAPAZ Y LEIDY LORENA SALAZAR AGUIRRE Que
EL FONDO aceptó la solicitud y procede a realizar la TERMINACIÓN BILATERAL del CONTRATO DE
PRESTACIÓN DE SERVICIOS No. CPS-346-2023, con fundamento en la cláusula décima primera literal a
del clausulado complementario del contrato de prestación de servicios SECOP II CPS-346-2023. SEXTA: Que
por lo anterior las partes de común acuerdo, deciden dar por terminada la ejecución del CONTRATO DE
PRESTACIÓN DE SERVICIOS No. CPS-346-2023, dejando como fecha de terminación el día once (11) de
noviembre de 2023</t>
  </si>
  <si>
    <t>FDRS-CD-271-2023</t>
  </si>
  <si>
    <t>CPS-347-2023</t>
  </si>
  <si>
    <t>SEBASTIAN REINOSO QUITIAN CEDIDO A  KAROL NATALY PULIDO HERRERA</t>
  </si>
  <si>
    <t>https://community.secop.gov.co/Public/Tendering/OpportunityDetail/Index?noticeUID=CO1.NTC.4542068&amp;isFromPublicArea=True&amp;isModal=False</t>
  </si>
  <si>
    <t>6 PRESTAR LOS SERVICIOS PROFESIONALES PARA BRINDAR ACOMPAÑAMIENTO JURÍDICO EN LA IMPLEMENTACIÓN DE NUEVAS MIPYMES Y EMPRENDIMIENTOS ORGANIZATIVOS EN LA LOCALIDAD DE SUMAPAZ</t>
  </si>
  <si>
    <t>1030675132 / 1010230391</t>
  </si>
  <si>
    <t>CL 37 B SUR N 68 I 18</t>
  </si>
  <si>
    <t>ADICIÓN Y PRORROGA NÚMERO 1° AL CONTRATO DE PRESTACIÓN DE SERVICIOS NO. CPS-347-2023 CELEBRADO ENTRE EL FONDO DE DESARROLLO RURAL DE SUMAPAZ Y SEBASTIAN REINOSO QUITIAN ADICIONAR el Contrato De Prestación De Servicios No. CPS-347-2023 en la suma de ONCE MILLONES DE PESOS M/Cte ($11.000.000) M/CTE del rubro O23011601060000001637 “Revitalización y transformación productiva en la localidad de Sumapaz”, de conformidad con las consideraciones aquí señaladas, para un total del CONTRATO DE CUARENTA Y NUEVE MILLONES QUINIENTOS MIL PESOS ($49.500.000). M/CTE. CLÁUSULA SEGUNDA. - PRORROGAR el plazo de ejecución del Contrato De Prestación De Servicios No. CPS-093-2023, por el término de dos meses (02) mes calendario a partir del veintiuno (21) de enero de 2024 y hasta el veinte (20) de marzo de 2024.                                                                               CESIÓN Y CLAUSULADO DEL CONTRATO DE PRESTACIÓN DE SERVICIOS NÚMERO CPS-347- 2023 CELEBRADO ENTRE EL FONDO DE DESARROLLO RURAL DE SUMAPAZ, SEBASTIÁN REINOSO QUITIÁN Y KAROL NATALY PULIDO HERRERA.EL CEDENTE transfiere A LA CESIONARIA los derechos y las obligaciones por el contraídos en el CONTRATO DE PRESTACIÓN DE SERVICIOS No. CPS-347-2023 celebrado con el FONDO DE DESARROLLO RURAL DE SUMAPAZ, a partir del 8 de febrero de 2024 hasta el 20 de marzo de la misma vigencia.</t>
  </si>
  <si>
    <t>1. Brindar herramientas jurídicas para la implementación de nuevas Mypimes y
Emprendimientos Organizativos, a través de acciones de formación de los grupos o
personas que presentan sus iniciativas productivas.
2. Realizar atención presencial a la comunidad, en aras de orientar jurídicamente a los
usuarios frente a los requisitos, procedimientos y gestiones que requieran, para la
formalización de las iniciativas productivas.
3. Participar en las reuniones, las mesas de trabajo, los eventos y/o actividades en las que
se le designen o sean convocadas por las diferentes entidades y sectores.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Las demás que le sean asignadas por la supervisión y que estén relacionadas con el
objeto del presente contrato</t>
  </si>
  <si>
    <t>FDRS-CD-272-2023</t>
  </si>
  <si>
    <t>CPS-348-2023</t>
  </si>
  <si>
    <t>https://community.secop.gov.co/Public/Tendering/OpportunityDetail/Index?noticeUID=CO1.NTC.4543104&amp;isFromPublicArea=True&amp;isModal=False</t>
  </si>
  <si>
    <t>FDRS-CD-273-2023</t>
  </si>
  <si>
    <t>CPS-349-2023</t>
  </si>
  <si>
    <t>LAURA LORENA MAGIN DIAZ</t>
  </si>
  <si>
    <t>https://community.secop.gov.co/Public/Tendering/OpportunityDetail/Index?noticeUID=CO1.NTC.4571119&amp;isFromPublicArea=True&amp;isModal=False</t>
  </si>
  <si>
    <t>PRESTAR LOS SERVICIOS DE APOYO ADMINISTRATIVO AL PROYECTO DE INVERSIÓN DE REVITALIZACIÓN Y TRANSFORMACIÓN PRODUCTIVA DEL FONDO DE DESARROLLO RURAL DE SUMAPAZ</t>
  </si>
  <si>
    <t>lorena.diaz1017@gmail.com</t>
  </si>
  <si>
    <t>DG 69 B SUR 14 U 23</t>
  </si>
  <si>
    <t>ADICIÓN Y PRORROGA NÚMERO 1° AL CONTRATO DE PRESTACIÓN DE SERVICIOS No. CPS-349-2023 CELEBRADO ENTRE EL FONDO DE DESARROLLO RURAL DE SUMAPAZ Y LAURA LORENA MAGIN DIAZ ADICIONAR el Contrato De Prestación De Servicios No. CPS-349-2023 en la suma de UN MILLON OCHOCIENTOS MIL PESOS M/CTE ($1.800.000) M/CTE, de conformidad con las consideraciones aquí señaladas, para un total del contrato de CATORCE MILLONES CUATROCIENTOS MIL PESOS M/CTE ($14.400.000) M/CTE. CLÁUSULA SEGUNDA. - PRORROGAR el plazo de ejecución del Contrato De Prestación De Servicios No. CPS-349-2023, por el término de TREINTA (30) DIAS a partir del veinte (20) de enero de 2024 y hasta el diecinueve (19) de febrero de 2024</t>
  </si>
  <si>
    <t>1. Apoyar las gestiones de los profesionales que realizan la formulación y seguimiento del
Proyecto de Inversión 1637, así como en la elaboración y revisión de documentos,
informes y demás acciones requeridas para la adecuada gestión.
2. Apoyar a los profesionales del área, en la asistencia a comités, mesas de trabajo,
consejos y reuniones que sean convocados.
3. Apoyar en la gestión operativa y administrativa que realicen los profesionales,
diligenciando los formatos que se tengan para tal fin.
4. Asistir a las reuniones y/o capacitaciones que sea convocado, así como en representación del Fondo de Desarrollo Rural a las reuniones, encuentros,
capacitaciones, comités y demás a los cuales sea designado o invitado.
5. Las demás que demande la administración local que corresponda a la naturaleza del
contrato y que sean necesarias para la consecución del fin del objeto contractual</t>
  </si>
  <si>
    <t>FDRS-CD-274-2023</t>
  </si>
  <si>
    <t>CPS-350-2023</t>
  </si>
  <si>
    <t>XIOMY CAMILA ROJAS GONZALEZ</t>
  </si>
  <si>
    <t>https://community.secop.gov.co/Public/Tendering/OpportunityDetail/Index?noticeUID=CO1.NTC.4597830&amp;isFromPublicArea=True&amp;isModal=False</t>
  </si>
  <si>
    <t>PRESTAR LOS SERVICIOS DE APOYO ASISTENCIAL EN LOS PROCESOS Y ACTIVIDADES DEL ÁREA DE GESTIÓN DE DESARROLLO LOCAL, DE LA ALCALDÍA LOCAL DE SUMAPAZ</t>
  </si>
  <si>
    <t>xiomy.rojas1007422383@gmail.com</t>
  </si>
  <si>
    <t>CL 9 N 1 - 62</t>
  </si>
  <si>
    <t>ADICIÓN Y PRORROGA NÚMERO 1° AL CONTRATO DE PRESTACIÓN DE SERVICIOS No. CPS-350-2023 CELEBRADO ENTRE EL FONDO DE DESARROLLO RURAL DE SUMAPAZ Y XIOMY CAMILA ROJAS GONZALEZ ADICIONAR el Contrato De Prestación De Servicios No. CPS-350-2023 en la suma de DOS MILLONES SETECIENTOS MIL PESOS M/CTE ($2.700.000) M/CTE, de conformidad con las consideraciones aquí señaladas, para un total del contrato de VENTIUN MILLONES SEISCIENTOS MIL PESOS M/CTE ($21.600.000) M/CTE. CLÁUSULA SEGUNDA. - PRORROGAR el plazo de ejecución del Contrato De Prestación De Servicios No. CPS-350-2023, por el término de UN (01) mes calendario a partir del veintitrés (23) de enero de 2024 y hasta el veintidós (22) de febrero de 2024</t>
  </si>
  <si>
    <t>CPS-414-2023</t>
  </si>
  <si>
    <t>DIEGO ARMANDO MIRANDA ROMERO</t>
  </si>
  <si>
    <t>diego.miranda11366043@gmail.com</t>
  </si>
  <si>
    <t xml:space="preserve">CL 11 C N 2 A 30 </t>
  </si>
  <si>
    <t>FDRS-CD-275-2023</t>
  </si>
  <si>
    <t>CPS-351-2023</t>
  </si>
  <si>
    <t>ALVARO IGNACIO BENAVIDEZ VELASQUEZ</t>
  </si>
  <si>
    <t>https://community.secop.gov.co/Public/Tendering/OpportunityDetail/Index?noticeUID=CO1.NTC.4553578&amp;isFromPublicArea=True&amp;isModal=False</t>
  </si>
  <si>
    <t>PRESTAR SUS SERVICIOS ADMINISTRATIVOS PARA APOYAR LA FORMACIÓN MUSICAL Y ARTÍSTICA, EN LA GESTIÓN CULTURAL QUE SE EJECUTA EN LA LOCALIDAD DE SUMAPAZ</t>
  </si>
  <si>
    <t>denavides.alvaroig@gmail.com</t>
  </si>
  <si>
    <t>CR 14 D 138 A 48 SUR</t>
  </si>
  <si>
    <t>CPS-355-2023</t>
  </si>
  <si>
    <t>GERMAN MARTINEZ HERNANDEZ</t>
  </si>
  <si>
    <t>martinezhernandezgerman84@gmail.com</t>
  </si>
  <si>
    <t>CL 94 BIS 10 48 SUR</t>
  </si>
  <si>
    <t>FDRS-CD-276-2023</t>
  </si>
  <si>
    <t>CPS-352-2023</t>
  </si>
  <si>
    <t>https://community.secop.gov.co/Public/Tendering/OpportunityDetail/Index?noticeUID=CO1.NTC.4556930&amp;isFromPublicArea=True&amp;isModal=False</t>
  </si>
  <si>
    <t>CL 137 B N 103 F 32 T 5 APTO 408</t>
  </si>
  <si>
    <t>ADICIÓN Y PRORROGA NÚMERO 1° AL CONTRATO DE PRESTACIÓN DE SERVICIOS
NO. CPS-352-2023 CELEBRADO ENTRE EL FONDO DE DESARROLLO RURAL DE
SUMAPAZ Y HAROLD CAMILO HERNANDEZ BARRIGA ADICIONAR el Contrato De Prestación De Servicios No. CPS-352-2023 en la suma de
CATORCE MILLONES DOSCIENTOS MIL PESOS M/CTE ($14.200.000), de conformidad con las consideraciones aquí
señaladas, para un total del contrato de SESENTA Y TRES MILLONES NOVECIENTOS MIL PESOS M/CTE
($63.900.000). CLÁUSULA SEGUNDA. – PRORROGAR el plazo de ejecución del Contrato De Prestación De Servicios
No. CPS-352-2023, por el término de dos (2) meses a partir del veintidós (22) de enero de 2024 y hasta el veintiuno (21) de
marzo de 2024.</t>
  </si>
  <si>
    <t>FDRS-CD-277-2023</t>
  </si>
  <si>
    <t>CPS-353-2023</t>
  </si>
  <si>
    <t>https://community.secop.gov.co/Public/Tendering/OpportunityDetail/Index?noticeUID=CO1.NTC.4553488&amp;isFromPublicArea=True&amp;isModal=False</t>
  </si>
  <si>
    <t>PRESTAR LOS SERVICIOS ARTÍSTICOS Y MUSICALES PROFESIONALES PARA APOYAR LA GESTIÓN CULTURAL DE LA LOCALIDAD DE SUMAPAZ.</t>
  </si>
  <si>
    <t>CPS-354-2023</t>
  </si>
  <si>
    <t>CESAR OCTAVIO AGUILERA GALINDO</t>
  </si>
  <si>
    <t>nousrevol@gmail.com</t>
  </si>
  <si>
    <t>CL 20 N 104 12</t>
  </si>
  <si>
    <t>FDRS-CD-280-2023</t>
  </si>
  <si>
    <t>CPS-364-2023</t>
  </si>
  <si>
    <t>WILLIAM OSWALDO RUBIANO</t>
  </si>
  <si>
    <t>https://community.secop.gov.co/Public/Tendering/OpportunityDetail/Index?noticeUID=CO1.NTC.4582298&amp;isFromPublicArea=True&amp;isModal=False</t>
  </si>
  <si>
    <t>PRESTAR LOS SERVICIOS ADMINISTRATIVOS COMO INSPECTOR DE MAQUINARIA PESADA DE PROPIEDAD O TENENCIA DEL FDRS, PARA APOYAR PARA LAS ACTIVIDADES DE MANTENIMIENTO VIAL</t>
  </si>
  <si>
    <t>ACTA DE TERMINACIÓN ANTICIPADA DEL CONTRATO DE PRESTACIÓN DE SERVICIOS NÚMERO CPS-364-2023 CELEBRADO ENTRE EL FONDO DE DESARROLLO RURAL DE SUMAPAZ Y WILLIAM OSVALDO RUBIANO TELLEZ EL CONTRATISTA, mediante oficio del treinta (30) de octubre del 2023, solicitó a EL FONDO la
terminación anticipada del CONTRATO DE PRESTACIÓN DE SERVICIOS No. CPS-364-2023,
argumentando: “situaciones sobrevinientes a la firma del contrato”. Lo anterior para realizar dicha terminación a partir
del día treinta y uno (31) de octubre de 2023. Solicitud que fue avalada por el Alcalde Local de Sumapaz.
QUINTA: Que EL FONDO aceptó la solicitud y procede a realizar la TERMINACIÓN ANTICIPADA del
CONTRATO DE PRESTACIÓN DE SERVICIOS No. CPS-364-2023, con fundamento en la cláusula
décima primera literal a del clausulado complementario del contrato de prestación de servicios SECOP II CPS364-2023. SEXTA: Que por lo anterior las partes de común acuerdo, deciden dar por terminada la ejecución
del CONTRATO DE PRESTACIÓN DE SERVICIOS No. CPS-364-2023, dejando como fecha de
terminación el día treinta y uno (31) de octubre de 2023</t>
  </si>
  <si>
    <t>FDRS-CD-282-2023</t>
  </si>
  <si>
    <t>CPS-368-2023</t>
  </si>
  <si>
    <t>CARLOS JULIO VARGAS GOMEZ</t>
  </si>
  <si>
    <t>https://community.secop.gov.co/Public/Tendering/OpportunityDetail/Index?noticeUID=CO1.NTC.4580980&amp;isFromPublicArea=True&amp;isModal=False</t>
  </si>
  <si>
    <t>PRESTAR LOS SERVICIOS PROFESIONALES PARA APOYAR AL ÁREA DE GESTIÓN DE DESARROLLO LOCAL, EN LOS PROCESOS ADMINISTRATIVOS RELACIONADOS CON EL ALMACÉN DEL FONDO DE DESARROLLO RURAL DE SUMAPAZ</t>
  </si>
  <si>
    <t>cvargas98@yahoo.es</t>
  </si>
  <si>
    <t>CARRERA 14 A BIS ESTE N 58 A 67 SUR</t>
  </si>
  <si>
    <t>FDRS-CD-283-2023</t>
  </si>
  <si>
    <t>CPS-375-2023</t>
  </si>
  <si>
    <t>https://community.secop.gov.co/Public/Tendering/OpportunityDetail/Index?noticeUID=CO1.NTC.4597617&amp;isFromPublicArea=True&amp;isModal=False</t>
  </si>
  <si>
    <t>ACTA DE TERMINACIÓN BILATERAL DEL CONTRATO DE PRESTACIÓN DE
SERVICIOS NÚMERO CPS-375-2023 CELEBRADO ENTRE EL FONDO DE
DESARROLLO RURAL DE SUMAPAZ Y NEIDER MOLINA REY EL CONTRATISTA, mediante oficio del treinta
(30) de octubre del 2023, solicitó a EL FONDO la terminación anticipada del CONTRATO DE
PRESTACIÓN DE SERVICIOS No. CPS-390-2023,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CPS-375-2023, con fundamento en la cláusula décima primera literal a del clausulado
complementario del contrato de prestación de servicios SECOP II CPS-375-2023. SEXTA: Que por lo anterior
las partes de común acuerdo, deciden dar por terminada la ejecución del CONTRATO DE PRESTACIÓN
DE SERVICIOS No. CPS-375-2023, dejando como fecha de terminación el día treinta y uno (31) de octubre
de 2023</t>
  </si>
  <si>
    <t>CPS-376-2023</t>
  </si>
  <si>
    <t>ACTA DE TERMINACIÓN BILATERAL DEL CONTRATO DE PRESTACIÓN DE SERVICIOS NÚMERO CPS-376-2023 CELEBRADO ENTRE EL FONDO DE DESARROLLO RURAL DE SUMAPAZ Y HECTOR JOAN MORALES HILARION EL
CONTRATISTA, mediante oficio del treinta (30) de octubre del 2023, solicitó a EL FONDO la terminación
anticipada del CONTRATO DE PRESTACIÓN DE SERVICIOS No. CPS-376-2023,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CPS-376-2023, con fundamento en la cláusula
décima primera literal a del clausulado complementario del contrato de prestación de servicios SECOP II CPS376-2023. SEXTA: Que por lo anterior las partes de común acuerdo, deciden dar por terminada la ejecución
del CONTRATO DE PRESTACIÓN DE SERVICIOS No. CPS-376-2023, dejando como fecha de
terminación el día treinta y uno (31) de octubre de 2023</t>
  </si>
  <si>
    <t>CPS-377-2023</t>
  </si>
  <si>
    <t xml:space="preserve">ACTA DE TERMINACIÓN BILATERAL DEL CONTRATO DE PRESTACIÓN DE SERVICIOS NÚMERO CPS-377-2023 CELEBRADO ENTRE EL FONDO DE DESARROLLO RURAL DE SUMAPAZ Y ALBEIRO BARBOSA CIFUENTES e EL
CONTRATISTA, mediante oficio del treinta (30) de octubre del 2023, solicitó a EL FONDO la terminación
anticipada del CONTRATO DE PRESTACIÓN DE SERVICIOS No. CPS-377-2023,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CPS-377-2023, con fundamento en la cláusula
décima primera literal a del clausulado complementario del contrato de prestación de servicios SECOP II CPS377-2023. SEXTA: Que por lo anterior las partes de común acuerdo, deciden dar por terminada la ejecución
del CONTRATO DE PRESTACIÓN DE SERVICIOS No. CPS-377-2023, dejando como fecha de
terminación el día treinta y uno (31) de octubre de 2023. </t>
  </si>
  <si>
    <t>CPS-385-2023</t>
  </si>
  <si>
    <t>ACTA DE TERMINACIÓN BILATERAL DEL CONTRATO DE PRESTACIÓN DE SERVICIOS NÚMERO CPS-385-2023 CELEBRADO ENTRE EL FONDO DE DESARROLLO RURAL DE SUMAPAZ Y HECTOR ERNESTO GARCIA GARIBELLO EL
CONTRATISTA, mediante oficio del treinta (30) de octubre del 2023, solicitó a EL FONDO la terminación
anticipada del CONTRATO DE PRESTACIÓN DE SERVICIOS No. CPS-385-2023,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CPS-385-2023, con fundamento en la cláusula
décima primera literal a del clausulado complementario del contrato de prestación de servicios SECOP II CPS385-2023. SEXTA: Que por lo anterior las partes de común acuerdo, deciden dar por terminada la ejecución
del CONTRATO DE PRESTACIÓN DE SERVICIOS No. CPS-385-2023, dejando como fecha de
terminación el día treinta y uno (31) de octubre de 2023</t>
  </si>
  <si>
    <t>CPS-386-2023</t>
  </si>
  <si>
    <t>ACTA DE TERMINACIÓN BILATERAL DEL CONTRATO DE PRESTACIÓN DE SERVICIOS NÚMERO CPS-386-2023 CELEBRADO ENTRE EL FONDO DE DESARROLLO RURAL DE SUMAPAZ Y JOSE JAVIER PORRAS EL CONTRATISTA, mediante oficio del treinta (30)
de octubre del 2023, solicitó a EL FONDO la terminación anticipada del CONTRATO DE PRESTACIÓN
DE SERVICIOS No. CPS-386-2023,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CPS-386-2023, con fundamento en la cláusula décima primera literal a del clausulado complementario del
contrato de prestación de servicios SECOP II CPS-386-2023. SEXTA: Que por lo anterior las partes de común
acuerdo, deciden dar por terminada la ejecución del CONTRATO DE PRESTACIÓN DE SERVICIOS No.
CPS-386-2023, dejando como fecha de terminación el día treinta y uno (31) de octubre de 2023</t>
  </si>
  <si>
    <t>CPS-387-2023</t>
  </si>
  <si>
    <t>ACTA DE TERMINACIÓN BILATERAL DEL CONTRATO DE PRESTACIÓN DE SERVICIOS NÚMERO CPS-387-2023 CELEBRADO ENTRE EL FONDO DE DESARROLLO RURAL DE SUMAPAZ Y CARLOS JAIR PEÑA PEÑA EL
CONTRATISTA, mediante oficio del treinta (30) de octubre del 2023, solicitó a EL FONDO la terminación
anticipada del CONTRATO DE PRESTACIÓN DE SERVICIOS No. CPS-387-2023,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CPS-387-2023, con fundamento en la cláusula
décima primera literal a del clausulado complementario del contrato de prestación de servicios SECOP II CPS387-2023. SEXTA: Que por lo anterior las partes de común acuerdo, deciden dar por terminada la ejecución
del CONTRATO DE PRESTACIÓN DE SERVICIOS No. CPS-387-2023, dejando como fecha de
terminación el día treinta y uno (31) de octubre de 2023.</t>
  </si>
  <si>
    <t>CPS-388-2023</t>
  </si>
  <si>
    <t>ERISMENDIZ CASTELLANOS DIAZ</t>
  </si>
  <si>
    <t>ACTA DE TERMINACIÓN BILATERAL DEL CONTRATO DE PRESTACIÓN DE SERVICIOS NÚMERO CPS-388-2023 CELEBRADO ENTRE EL FONDO DE DESARROLLO RURAL DE SUMAPAZ Y ERISMENDIZ CASTELLANOS DIAZ EL CONTRATISTA,
mediante oficio del treinta (30) de octubre del 2023, solicitó a EL FONDO la terminación anticipada del
CONTRATO DE PRESTACIÓN DE SERVICIOS No. CPS-388-2023,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CPS-388-2023, con fundamento en la cláusula décima primera literal a
del clausulado complementario del contrato de prestación de servicios SECOP II CPS- 388-2023. SEXTA: Que
por lo anterior las partes de común acuerdo, deciden dar por terminada la ejecución del CONTRATO DE
PRESTACIÓN DE SERVICIOS No. CPS-388-2023, dejando como fecha de terminación el día treinta y uno
(31) de octubre de 2023</t>
  </si>
  <si>
    <t>CPS-389-2023</t>
  </si>
  <si>
    <t>ACTA DE TERMINACIÓN BILATERAL DEL CONTRATO DE PRESTACIÓN DE SERVICIOS NÚMERO CPS-389-2023 CELEBRADO ENTRE EL FONDO DE DESARROLLO RURAL DE SUMAPAZ Y PABLO YESID RIOS HILARION EL
CONTRATISTA, mediante oficio del treinta (30) de octubre del 2023, solicitó a EL FONDO la terminación
anticipada del CONTRATO DE PRESTACIÓN DE SERVICIOS No. CPS-389-2023,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CPS-389-2023, con fundamento en la cláusula
décima primera literal a del clausulado complementario del contrato de prestación de servicios SECOP II CPS389-2023. SEXTA: Que por lo anterior las partes de común acuerdo, deciden dar por terminada la ejecución
del CONTRATO DE PRESTACIÓN DE SERVICIOS No. CPS-389-2023, dejando como fecha de
terminación el día treinta y uno (31) de octubre de 2023</t>
  </si>
  <si>
    <t>CPS-390-2023</t>
  </si>
  <si>
    <t>ACTA DE TERMINACIÓN BILATERAL DEL CONTRATO DE PRESTACIÓN DE SERVICIOS NÚMERO CPS-390-2023 CELEBRADO ENTRE EL FONDO DE DESARROLLO RURAL DE SUMAPAZ Y FABIO MORENO TORRES 4.CUARTA: Que ELCONTRATISTA,mediante oficio del treinta
(30) de octubre del 2023, solicitó a EL FONDO la terminación anticipada del CONTRATO DE
PRESTACIÓN DE SERVICIOS No. CPS-390-2023,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CPS-390-2023, con fundamento en la cláusula décima primera literal a del clausulado
complementario del contrato de prestación de servicios SECOP II CPS-390-2023. SEXTA: Que por lo anterior
las partes de común acuerdo, deciden dar por terminada la ejecución del CONTRATO DE PRESTACIÓN
DE SERVICIOS No. CPS-390-2023, dejando como fecha de terminación el día treinta y uno (31) de octubre
de 2023.</t>
  </si>
  <si>
    <t>CPS-391-2023</t>
  </si>
  <si>
    <t>SALOMON ROMERO PALACIOS</t>
  </si>
  <si>
    <t>ACTA DE TERMINACIÓN BILATERAL DEL CONTRATO DE PRESTACIÓN DE SERVICIOS NÚMERO CPS-391-2023 CELEBRADO ENTRE EL FONDO DE DESARROLLO RURAL DE SUMAPAZ Y SALOMON ROMERO PALACIOS e EL
CONTRATISTA, mediante oficio del treinta (30) de octubre del 2023, solicitó a EL FONDO la terminación
anticipada del CONTRATO DE PRESTACIÓN DE SERVICIOS No. CPS-391-2023,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CPS-391-2023, con fundamento en la cláusula
décima primera literal a del clausulado complementario del contrato de prestación de servicios SECOP II CPS391-2023. SEXTA: Que por lo anterior las partes de común acuerdo, deciden dar por terminada la ejecución
del CONTRATO DE PRESTACIÓN DE SERVICIOS No. CPS-391-2023, dejando como fecha de
terminación el día treinta y uno (31) de octubre de 2023</t>
  </si>
  <si>
    <t>FDRS-CD-284-2023</t>
  </si>
  <si>
    <t>CPS-378-2023</t>
  </si>
  <si>
    <t>GUSTAVO MARTINEZ HERNANDEZ</t>
  </si>
  <si>
    <t>https://community.secop.gov.co/Public/Tendering/OpportunityDetail/Index?noticeUID=CO1.NTC.4599138&amp;isFromPublicArea=True&amp;isModal=False</t>
  </si>
  <si>
    <t>ACTA DE TERMINACIÓN BILATERAL DEL CONTRATO DE PRESTACIÓN DESERVICIOS NÚMERO CPS-378-2023 CELEBRADO ENTRE EL FONDO DE
DESARROLLO RURAL DE SUMAPAZ Y GUSTAVO MARTINEZ HERNANDEZ EL CONTRATISTA, mediante oficio del treinta (30) de octubre del 2023, solicitó a EL FONDO la terminación anticipada del CONTRATO DE PRESTACIÓN DE SERVICIOS No. CPS-378-2023, argumentando: “situaciones sobrevinientes posteriores a la firma del contrato”.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CPS-378-2023, con fundamento en la cláusula
décima primera literal a del clausulado complementario del contrato de prestación de servicios SECOP II CPS378-2023. SEXTA: Que por lo anterior las partes de común acuerdo, deciden dar por terminada la ejecución del CONTRATO DE PRESTACIÓN DE SERVICIOS No. CPS-378-2023, dejando como fecha de terminación el día treinta y uno (31) de octubre de 2023.</t>
  </si>
  <si>
    <t>CPS-379-2023</t>
  </si>
  <si>
    <t>ACTA DE TERMINACIÓN BILATERAL DEL CONTRATO DE PRESTACIÓN DE SERVICIOS NÚMERO CPS-379-2023 CELEBRADO ENTRE EL FONDO DE DESARROLLO RURAL DE SUMAPAZ Y ALEXANDER BUSTOS CHAVARRO e EL CONTRATISTA,
mediante oficio del treinta (30) de octubre del 2023, solicitó a EL FONDO la terminación anticipada del
CONTRATO DE PRESTACIÓN DE SERVICIOS No. CPS-379-2023,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CPS-379-2023, con fundamento en la cláusula décima primera literal
a del clausulado complementario del contrato de prestación de servicios SECOP IICPS-379-2023. SEXTA: Que
por lo anterior las partes de común acuerdo, deciden dar por terminada la ejecución del CONTRATO DE
PRESTACIÓN DE SERVICIOS No. CPS-379-2023, dejando como fecha de terminación el día treinta y uno
(31) de octubre de 2023. S</t>
  </si>
  <si>
    <t>CPS-380-2023</t>
  </si>
  <si>
    <t>ACTA DE TERMINACIÓN BILATERAL DEL CONTRATO DE PRESTACIÓN DE
SERVICIOS NÚMERO CPS-380-2023 CELEBRADO ENTRE EL FONDO DE
DESARROLLO RURAL DE SUMAPAZ Y RAMIRO MARTINEZ HILARION EL CONTRATISTA,
mediante oficio del treinta (30) de octubre del 2023, solicitó a EL FONDO la terminación anticipada del
CONTRATO DE PRESTACIÓN DE SERVICIOS No. CPS-380-2023,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CPS-380-2023, con fundamento en la cláusula décima primera literal
a del clausulado complementario del contrato de prestación de servicios SECOP IICPS-380-2023. SEXTA: Que
por lo anterior las partes de común acuerdo, deciden dar por terminada la ejecución del CONTRATO DE
PRESTACIÓN DE SERVICIOS No. CPS-380-2023, dejando como fecha de terminación el día treinta y uno
(31) de octubre de 2023.</t>
  </si>
  <si>
    <t>CPS-392-2023</t>
  </si>
  <si>
    <t>EDGAR ENRIQUE MARTINEZ</t>
  </si>
  <si>
    <t>ACTA DE TERMINACIÓN BILATERAL DEL CONTRATO DE PRESTACIÓN DE
SERVICIOS NÚMERO CPS-392-2023 CELEBRADO ENTRE EL FONDO DE
DESARROLLO RURAL DE SUMAPAZ Y EDGAR ENRIQUE RAMIREZ nueve (29) de junio de 2023, con
fecha de terminación el veintiocho (28) de diciembre 2023. CUARTA: Que EL CONTRATISTA, mediante
oficio del treinta (30) de octubre del 2023, solicitó a EL FONDO la terminación anticipada del CONTRATO
DE PRESTACIÓN DE SERVICIOS No. CPS-392-2023, argumentando: “situaciones sobrevinientes posteriores a la
firma del contrato”.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CPS-392-2023, con fundamento en la cláusula décima primera literal a del clausulado
complementario del contrato de prestación de servicios SECOP II CPS-392-2023. SEXTA: Que por lo anterior
las partes de común acuerdo, deciden dar por terminada la ejecución del CONTRATO DE PRESTACIÓN
DE SERVICIOS No. CPS-392-2023, dejando como fecha determinación el día treinta y uno (31) de octubre
de 2023</t>
  </si>
  <si>
    <t>FDRS-CD-285-2023</t>
  </si>
  <si>
    <t>CPS-381-2023</t>
  </si>
  <si>
    <t>ANA MILENA ROMERO</t>
  </si>
  <si>
    <t>https://community.secop.gov.co/Public/Tendering/OpportunityDetail/Index?noticeUID=CO1.NTC.4601450&amp;isFromPublicArea=True&amp;isModal=False</t>
  </si>
  <si>
    <t>PRESTAR LOS SERVICIOS ADMINISTRATIVOS PARA APOYAR LA ATENCIÓN AL CIUDADANO EN LA ALCALDÍA LOCAL DE SUMAPAZ.</t>
  </si>
  <si>
    <t>anamilenaromero18@gmail.com</t>
  </si>
  <si>
    <t>PD RAIZAL</t>
  </si>
  <si>
    <t>OMAR CATAÑO</t>
  </si>
  <si>
    <t>FDRS-CD-286-2023</t>
  </si>
  <si>
    <t>CPS-382-2023</t>
  </si>
  <si>
    <t>HENRRY IVAN ROJAS VILLAMIL</t>
  </si>
  <si>
    <t>https://community.secop.gov.co/Public/Tendering/OpportunityDetail/Index?noticeUID=CO1.NTC.4612395&amp;isFromPublicArea=True&amp;isModal=False</t>
  </si>
  <si>
    <t>PRESTAR LOS SERVICIOS DE APOYO ADMINISTRATIVO PARA LA REVITALIZACIÓN Y TRANSFORMACIÓN PRODUCTIVA DE LOS EMPRENDIMIENTOS Y MIPYMES DE SUMAPAZ</t>
  </si>
  <si>
    <t>henryivanrojasvillamil87@gmail.com</t>
  </si>
  <si>
    <t>CRA 13 N 18 71</t>
  </si>
  <si>
    <t>ADICIÓN Y PRORROGA NÚMERO 1° AL CONTRATO DE PRESTACIÓN DE SERVICIOS
NO. CPS-382-2023 CELEBRADO ENTRE EL FONDO DE DESARROLLO RURAL DE
SUMAPAZ Y HENRY IVAN ROJAS VILLAMIL ADICIONAR el Contrato De Prestación De Servicios No. CPS-382-2023 en la suma de
DOS MILLONES SETENCIENTOS MIL PESOS M/Cte ($2.700.000) M/CTE, de conformidad con las consideraciones
aquí señaladas, para un total del contrato de VEINTIUN MILLONES SEISCIENTOS M/CTE ($21.600.000). CLÁUSULA
SEGUNDA. – PRORROGAR el plazo de ejecución del Contrato De Prestación De Servicios No. CPS-382-2023, por el término
de UN (1) mes calendario a partir del veinticinco (25) de enero de 2024 y hasta el veinticinco (25) de febrero de 2024.</t>
  </si>
  <si>
    <t>1. Apoyar a los profesionales que realizan el proceso de en la elaboración y proyección de
documentos tales como actas de reunión, memorandos, oficios, minutas, derechos de
petición, proposiciones, entre otros que le sean designados.
2. Apoyar en la organización de los documentos de todo orden que se generen y que lleguen
a la dependencia, foliarlos, escanearlos y archivarlos en el respectivo expediente contractual
o carpeta de gestión correspondiente.
3. Apoyar en la gestión operativa y administrativa que realicen los profesionales que tienen a
su cargo el apoyo a la supervisión de los contratos que se han suscrito en cumplimiento de
las metas del proyecto 1637.
4. Apoyar en la actualización permanente de información de las bases de datos que se han
implementado para el seguimiento y control de las actividades y acciones, así como en el
manejo de los aplicativos y correo institucionales.
5. Asistir a las reuniones, capacitaciones y/o eventos que se le convoque y, hacer parte de los
espacios de participación y demás comités que le sean asignados.
6. Las demás que demande la administración local que corresponda a la naturaleza del
Contrato y que sean necesarias para la consecución del fin del objeto contractual.</t>
  </si>
  <si>
    <t>FDRS-CD-287-2023</t>
  </si>
  <si>
    <t>CPS-383-2023</t>
  </si>
  <si>
    <t>MONICA YULIETH DIMATE MORA</t>
  </si>
  <si>
    <t>https://community.secop.gov.co/Public/Tendering/OpportunityDetail/Index?noticeUID=CO1.NTC.4624261&amp;isFromPublicArea=True&amp;isModal=False</t>
  </si>
  <si>
    <t>PRESTAR LOS SERVICIOS DE APOYO ADMINISTRATIVO EN LOS PROCESOS MUJER Y EQUIDAD DE GÉNERO DE LA ALCALDÍA LOCAL DE SUMAPAZ</t>
  </si>
  <si>
    <t>monikitadimate2030@gmail.com</t>
  </si>
  <si>
    <t xml:space="preserve">CL 74 B SUR N 14 51 </t>
  </si>
  <si>
    <t>FDRS-CD-288-2023</t>
  </si>
  <si>
    <t>CPS-384-2023</t>
  </si>
  <si>
    <t>ANDREA STEPHANIA DURAN REINOSO CESION ALFONSO
YESID CARRILLO CASTILLO</t>
  </si>
  <si>
    <t>https://community.secop.gov.co/Public/Tendering/OpportunityDetail/Index?noticeUID=CO1.NTC.4623865&amp;isFromPublicArea=True&amp;isModal=False</t>
  </si>
  <si>
    <t>PRESTAR LOS SERVICIOS PROFESIONALES DE APOYO JURÍDICO AL ÁREA DE GESTIÓN POLICIVA-JURÍDICA, EN CUMPLIMIENTO DE LA MISIONALIDAD DE LA ALCALDÍA LOCAL DE SUMAPAZ</t>
  </si>
  <si>
    <t>1030604772    //    1.030.622.157</t>
  </si>
  <si>
    <t>andrea.duran15@@outlook.com</t>
  </si>
  <si>
    <t>CRA 72 A N 23 F 36 INT 3 APTO 804</t>
  </si>
  <si>
    <t>CESIÓN Y CLAUSULADO DEL CONTRATO DE PRESTACIÓN DE SERVICIOS NÚMERO
CPS-384- 2023 CELEBRADO ENTRE EL FONDO DE DESARROLLO RURAL DE SUMAPAZ,
ANDREA STEPHANIA DURAN REINOSO Y ALFONSO YESID CARRILLO CASTILLOLA CEDENTE y acepta todas las cláusulas estipuladas en el CONTRATO DE PRESTACIÓNDE SERVICIOS No. CPS-384-2023 y en su clausulado, las cuales declara conocer y acepta en su integridad. TERCERA: EL CESIONARIO iniciará la ejecución del CONTRATO DE PRESTACIÓN DE SERVICIOS No CPS-384-2023, a partir del día once (11) de julio de 2023 hasta el cinco (26) de diciembre de 2023. CUARTA: A EL CESIONARIO se le cancelará la suma de VEINTICINCO MILLONES CUATROCIENTOS CINCUENTA Y TRES MIL TRESCIENTOS Y TREINTA Y TRES PESOS M/CTE ($25.453.333) pagados conforme lo pagos establecidos en la forma prevista en el CONTRATO ELECTRÓNICO DE PRESTACIÓN DE SERVICIOS No. CPS-384-2023 publicado en la plataforma SECOP II, correspondiente al periodo restante de ejecución</t>
  </si>
  <si>
    <t>FDRS-CD-289-2023</t>
  </si>
  <si>
    <t>CPS-393-2023</t>
  </si>
  <si>
    <t>https://community.secop.gov.co/Public/Tendering/OpportunityDetail/Index?noticeUID=CO1.NTC.4633083&amp;isFromPublicArea=True&amp;isModal=False</t>
  </si>
  <si>
    <t>PRESTAR LOS SERVICIOS PROFESIONALES PARA APOYAR LOS PROCESOS ADMINISTRATIVOS Y CONTRACTUALES DEL ÁREA DE GESTIÓN DE DESARROLLO LOCAL, DE LA ALCALDÍA LOCAL DE SUMAPAZ</t>
  </si>
  <si>
    <t>FDRS-CD-291-2023</t>
  </si>
  <si>
    <t>CPS-394-2023</t>
  </si>
  <si>
    <t>ANA GABRIELA MENDEZ VARGAS</t>
  </si>
  <si>
    <t>https://community.secop.gov.co/Public/Tendering/OpportunityDetail/Index?noticeUID=CO1.NTC.4636319&amp;isFromPublicArea=True&amp;isModal=False</t>
  </si>
  <si>
    <t>PRESTAR LOS SERVICIOS PROFESIONALES PARA APOYAR LA EJECUCIÓN DEL PROYECTO DE MEJORAMIENTO DE VIVIENDA, DE LA ALCALDÍA LOCAL DE SUMAPAZ</t>
  </si>
  <si>
    <t>gaby.mendez16@hotmail.com</t>
  </si>
  <si>
    <t>CL 31 G SUR 13 D 45</t>
  </si>
  <si>
    <t>1. Apoyar en la elaboración de estudios previos del Proyecto de Mejoramiento de
Viviendas, definiendo Especificaciones técnicas, elaboración de análisis del sector,
definir criterios de verificación y calificación y condiciones del contrato, entre otros,
Apoyando las diferentes etapas de los procesos contractuales que le sean designados.
2. Realizar el seguimiento a la estabilidad de las obras contratadas y/o recibidas por el
FDL Sumapaz cuyas pólizas estén vigentes, en cumplimiento a la ley 80 de 1993, que
trata de los Derechos y Deberes de las Entidades Estatales.
3. Realizar la verificación técnica, administrativa y financiera de contratos de vigencias
anteriores que se le asignen y que se encuentren en proceso de terminación para su
respectiva liquidación.
4. Brindar apoyo en la elaboración de informes, respuestas a derechos de petición y demás
requerimientos, solicitados por los órganos de control, entidades y comunidad en general, de conformidad con la normatividad vigente y dentro de los plazos y términos
establecidos por la ley.
5. Acompañar y apoyar al Alcalde Local en las diferentes reuniones que se programen en
el territorio, en la JAL, en la Bogotá Urbana, así como asistir a los espacios de
participación del sector que le sean designados, a las reuniones, comités de
contratación, capacitaciones, comités de seguimiento entre otros y hacer parte de los
comités que le delegue el Alcalde Local o quien haga sus veces.
6. Las demás que demande la administración local que corresponda a la naturaleza del
contrato y que sean necesarias para la consecución del fin del objeto contractual.</t>
  </si>
  <si>
    <t>FDRS-CD-292-2023</t>
  </si>
  <si>
    <t>CPS-395-2023</t>
  </si>
  <si>
    <t>https://community.secop.gov.co/Public/Tendering/OpportunityDetail/Index?noticeUID=CO1.NTC.4636746&amp;isFromPublicArea=True&amp;isModal=False</t>
  </si>
  <si>
    <t>ADICIÓN Y PRORROGA NÚMERO 1° AL CONTRATO DE PRESTACIÓN DE SERVICIOS
NO. CPS-395-2023 CELEBRADO ENTRE EL FONDO DE DESARROLLO RURAL DE
SUMAPAZ Y NIXON ENRIQUE PARRA MUÑOZ ADICIONAR el
Contrato De Prestación De Servicios No. CPS-395-2023 en la suma de NUEVE MILLONES DOSCIENTOS MIL PESOS
M/Cte ($ 9.200.000)M/CTE, de conformidad con las consideraciones aquí señaladas, para un total del contrato de
TREINTA Y SEIS MILLONESOCHOCIENTOS MIL PESOS M/CTE ($36.800.000). CLÁUSULA SEGUNDA. –
PRORROGAR el plazo de ejecución del Contrato De Prestación De Servicios No. CPS-395-2023, por el término de dos (2)
meses calendario a partir del cinco (5) de enero de 2024 y hasta el cuatro (4) de marzo de 2024</t>
  </si>
  <si>
    <t>FDRS-CD-293-2023</t>
  </si>
  <si>
    <t>CS-396-2023</t>
  </si>
  <si>
    <t>JAC VEREDA CONCEPCION</t>
  </si>
  <si>
    <t>https://community.secop.gov.co/Public/Tendering/OpportunityDetail/Index?noticeUID=CO1.NTC.4644830&amp;isFromPublicArea=True&amp;isModal=False</t>
  </si>
  <si>
    <t>CONVENIO DE ASOCIACIÓN</t>
  </si>
  <si>
    <t>AUNAR ESFUERZOS TÉCNICOS, ADMINISTRATIVOS, FINANCIEROS Y HUMANOS PARA REALIZAR LA INTERVENCIÓN DE CAMINOS VEREDALES Y/O CAMINOS REALES, PARA LA CONECTIVIDAD RURAL DE LA VEREDA CONCEPCIÓN, POR EL SISTEMA DE PRECIOS UNITARIOS FIJOS Y A MONTO AGOTABLE</t>
  </si>
  <si>
    <t xml:space="preserve">ROSEBETH ORJUELA RIVEROS </t>
  </si>
  <si>
    <t> 900420928 /  79547282</t>
  </si>
  <si>
    <t>VICTOR HUGO VIDAL TOLE</t>
  </si>
  <si>
    <t>PRORROGA No. 1 Y OTROSI MODIFICATORIO No. 2 AL CONVENIO SOLIDARIO No. CS-396- 2023 SUSCRITO ENTRE EL FONDO DE DESARROLLO RURAL DE SUMAPAZ – FDRS Y JUNTA DE ACCIÓN COMUNAL CONCEPCIÓN SEGUNDA – PLAZO: El plazo de ejecución del presente convenio será de CINCO (5) MESES, a partir de la
suscripción del acta de inicio, previo cumplimiento de los requisitos de perfeccionamiento y ejecución del convenio, es decir, hasta
el 28 de enero de 2024.
CLÁUSULA SEGUNDA. MODIFICAR EL ANEXO 1- ANEXO TECNICO numeral 4.7 ítems de pago
en el sentido de agregar los siguientes ítems de pago</t>
  </si>
  <si>
    <t>FDRS-CD-294-2023</t>
  </si>
  <si>
    <t>CS-397-2023</t>
  </si>
  <si>
    <t>JAC VEREDA EL RAIZAL</t>
  </si>
  <si>
    <t>https://community.secop.gov.co/Public/Tendering/OpportunityDetail/Index?noticeUID=CO1.NTC.4645043&amp;isFromPublicArea=True&amp;isModal=False</t>
  </si>
  <si>
    <t>AUNAR ESFUERZOS TÉCNICOS, ADMINISTRATIVOS, FINANCIEROS Y HUMANOS PARA REALIZAR LA INTERVENCIÓN DE CAMINOS VEREDALES Y/O CAMINOS REALES, PARA LA CONECTIVIDAD RURAL DE LA VEREDA RAIZAL, POR EL SISTEMA DE PRECIOS UNITARIOS FIJOS Y A MONTO AGOTABLE"</t>
  </si>
  <si>
    <t>LUISA FERNANDA  GARZON GAITAN</t>
  </si>
  <si>
    <t>MODIFICACIÓN No. 1 AL CONVENIO SOLIDARIO No. CS-397-2023 SUSCRITO ENTRE EL FONDO DE DESARROLLO RURAL DE SUMAPAZ – FDRS Y JUNTA DE ACCIÓN COMUNAL EL RAIZAL MODIFICAR el literal A) de la CLAUSULA TERCERA, el cual quedará así: TERCERA – VALOR Y FORMA DE DESEMBOLSO: El valor total del contrato será la suma de CINCUENTA MILLONES DE PESOS ($50.000.000) incluidos todos los costos, gastos, tributos, e impuestos nacionales y distritales a que haya lugar, de los cuales el mismo valor será aportado por el FDRS.
El valor aportado por el Fondo se pagará así: El presente convenio es a monto agotable, teniendo en cuenta que las cantidades de obra pueden variar de acuerdo con las intervenciones requeridas, se pagará al CONVINIENTE las sumas a que se refiere el valor del contrato así:
A) PRIMER PAGO Se cancelará mediante UN (1) PAGO, una vez revisados y aprobados por parte de la SUPERVISIÓN todos los productos entregados previo a la firma del acta de inicio:
El personal mínimo requerido es el siguiente:
● Un maestro de obra
● Un auxiliar administrativo
Para cada uno de los cargos presentados el conveniente debe acreditar lo siguiente
● Cedula de ciudadanía
● Afiliación al sistema de seguridad social, salud, pensión y ARL.                                                                                                                                                                                                                        CLÁUSULA SEGUNDA. Las demás estipulaciones del contrato que no se modifican con el presente documento permanecen tal y como fueron pactadas. CLÁUSULA TERCERA: La presente modificación No. 1 se perfecciona con la firma electrónica de las partes en la plataforma SECOP II y su respectiva publicación.                                                                                                                                                                                                                                                                                                             PRORROGA No. 1 Y OTROSI MODIFICATORIO No. 2 AL CONVENIO SOLIDARIO No. CS-397- 2023 SUSCRITO ENTRE EL FONDO DE DESARROLLO RURAL DE SUMAPAZ – FDRS Y JUNTA DE ACCIÓN COMUNAL EL RAIZALSe modifique la cláusula SEGUNDA – PLAZO del convenio CS-397-2023 prorrogando el mismo por el periodo de Un (1) mes (prorroga No. 1). Se modifique Modificación al Anexo 1 - Anexo Técnico por ítems no previstos del convenio CS-397-2023 por la inclusión de ítems No previstos NP 01 y NP 02. Un (1) mes de prórroga hasta el 29 de febrero de 2024</t>
  </si>
  <si>
    <t>FDRS-CD-295-2023</t>
  </si>
  <si>
    <t>CS-398-2023</t>
  </si>
  <si>
    <t>JAC VEREDA LA UNION</t>
  </si>
  <si>
    <t>https://community.secop.gov.co/Public/Tendering/OpportunityDetail/Index?noticeUID=CO1.NTC.4645082&amp;isFromPublicArea=True&amp;isModal=False</t>
  </si>
  <si>
    <t>AUNAR ESFUERZOS TÉCNICOS, ADMINISTRATIVOS, FINANCIEROS Y HUMANOS PARA REALIZAR LA INTERVENCIÓN DE CAMINOS VEREDALES Y/O CAMINOS REALES, PARA LA CONECTIVIDAD RURAL DE LA VEREDA LA UNIÓN, POR EL SISTEMA DE PRECIOS UNITARIOS FIJOS Y A MONTO AGOTABLE</t>
  </si>
  <si>
    <t>PRORROGA No. 1 Y OTROSI MODIFICATORIO No. 2 AL CONVENIO SOLIDARIO No. CS-398- 2023 SUSCRITO ENTRE EL FONDO DE DESARROLLO RURAL DE SUMAPAZ – FDRS Y JUNTA DE ACCIÓN COMUNAL LA UNIÓN SEGUNDA – PLAZO: El plazo de ejecución del presente convenio será de CINCO (5) MESES, a partir de la suscripción del acta de inicio, previo cumplimiento de los requisitos de perfeccionamiento y ejecución del convenio, es decir, hasta el 28 de enero de 2024.                                                                                                                                                               PRORROGA No. 2 Y OTROSI MODIFICATORIO No. 3 AL CONVENIO SOLIDARIO No. CS-398- 2023 SUSCRITO ENTRE EL FONDO DE DESARROLLO RURAL DE SUMAPAZ – FDRS Y JUNTA DE ACCIÓN COMUNAL LA UNIÓN El plazo de ejecución del presente convenio será de SEIS (6) MESES, a partir de la suscripción del acta de inicio, previo cumplimiento de los requisitos de perfeccionamiento y ejecución del convenio, es decir, hasta el 28 de FEBRERO de 2024</t>
  </si>
  <si>
    <t>FDRS-CD-296-2023</t>
  </si>
  <si>
    <t>CS-399-2023</t>
  </si>
  <si>
    <t>JAC LAGUNA VERDE</t>
  </si>
  <si>
    <t>https://community.secop.gov.co/Public/Tendering/OpportunityDetail/Index?noticeUID=CO1.NTC.4646523&amp;isFromPublicArea=True&amp;isModal=False</t>
  </si>
  <si>
    <t>AUNAR ESFUERZOS TÉCNICOS, ADMINISTRATIVOS, FINANCIEROS Y HUMANOS PARA REALIZAR LA INTERVENCIÓN DE CAMINOS VEREDALES Y/O CAMINOS REALES, PARA LA CONECTIVIDAD RURAL DE LA VEREDA LAGUNA VERDE, POR EL SISTEMA DE PRECIOS UNITARIOS FIJOS Y A MONTO AGOTABLE</t>
  </si>
  <si>
    <t>PRORROGA No. 1 Y OTROSI MODIFICATORIO No. 2 AL CONVENIO SOLIDARIO CS-399-2023
SUSCRITO ENTRE EL FONDO DE DESARROLLO RURAL DE SUMAPAZ – FDRS Y JUNTA DE ACCIÓN
COMUNAL LAGUNA VERDE SEGUNDA – PLAZO: El plazo de ejecución del presente convenio será de CUATRO (4) MESES y quince (15)
días , a partir de la suscripción del acta de inicio, previo cumplimiento de los requisitos de perfeccionamiento y ejecución del
convenio, es decir, hasta el 25 de enero de 2024.
CLÁUSULA SEGUNDA. MODIFICAR EL ANEXO 1- ANEXO TECNICO numeral 4.7 ítems de pago
en el sentido de agregar los siguientes ítems de pago</t>
  </si>
  <si>
    <t>FDRS-CD-297-2023</t>
  </si>
  <si>
    <t>CS-400-2023</t>
  </si>
  <si>
    <t>JAC LAS AURAS</t>
  </si>
  <si>
    <t>https://community.secop.gov.co/Public/Tendering/OpportunityDetail/Index?noticeUID=CO1.NTC.4646652&amp;isFromPublicArea=True&amp;isModal=False</t>
  </si>
  <si>
    <t>AUNAR ESFUERZOS TÉCNICOS, ADMINISTRATIVOS, FINANCIEROS Y HUMANOS PARA REALIZAR LA INTERVENCIÓN DE CAMINOS VEREDALES Y/O CAMINOS REALES, PARA LA CONECTIVIDAD RURAL DE LA VEREDA AURAS, POR EL SISTEMA DE PRECIOS UNITARIOS FIJOS Y A MONTO AGOTABLE</t>
  </si>
  <si>
    <t>OTROSI MODIFICATORIO No. 2 AL CONVENIO SOLIDARIO CS-400-2023 SUSCRITO ENTRE
EL FONDO DE DESARROLLO RURAL DE SUMAPAZ – FDRS Y JUNTA DE ACCIÓN COMUNAL
LAS AURAS MODIFICAR EL ANEXO 1-
ANEXO TECNICO numeral 4.7 ítems de pago en el sentido de agregar los siguientes ítems de pago</t>
  </si>
  <si>
    <t>FDRS-CD-298-2023</t>
  </si>
  <si>
    <t>CS-401-2023</t>
  </si>
  <si>
    <t>JAC NAZARETH</t>
  </si>
  <si>
    <t>https://community.secop.gov.co/Public/Tendering/OpportunityDetail/Index?noticeUID=CO1.NTC.4650749&amp;isFromPublicArea=True&amp;isModal=False</t>
  </si>
  <si>
    <t>AUNAR ESFUERZOS TÉCNICOS, ADMINISTRATIVOS, FINANCIEROS Y HUMANOS PARA REALIZAR LA INTERVENCIÓN DE CAMINOS VEREDALES Y/O CAMINOS REALES, PARA LA CONECTIVIDAD RURAL DE LA VEREDA NAZARETH, POR EL SISTEMA DE PRECIOS UNITARIOS FIJOS Y A MONTO AGOTABLE</t>
  </si>
  <si>
    <t>Prorroga Un (1) mes y quince (15)
días de prórroga hasta el 21 de
enero de 2024</t>
  </si>
  <si>
    <t>FDRS-CD-299-2023</t>
  </si>
  <si>
    <t>CS-402-2023</t>
  </si>
  <si>
    <t>JAC VEREDA LAS PALMAS RIOS</t>
  </si>
  <si>
    <t>https://community.secop.gov.co/Public/Tendering/OpportunityDetail/Index?noticeUID=CO1.NTC.4650909&amp;isFromPublicArea=True&amp;isModal=False</t>
  </si>
  <si>
    <t>AUNAR ESFUERZOS TÉCNICOS, ADMINISTRATIVOS, FINANCIEROS Y HUMANOS PARA REALIZAR LA INTERVENCIÓN DE CAMINOS VEREDALES Y/O CAMINOS REALES, PARA LA CONECTIVIDAD RURAL DE LA VEREDA PALMAS-RIOS, POR EL SISTEMA DE PRECIOS UNITARIOS FIJOS Y A MONTO AGOTABLE</t>
  </si>
  <si>
    <t>PRORROGA No. 1 Y OTROSI MODIFICATORIO No. 2 AL CONVENIO SOLIDARIO CS-402-2023 SUSCRITO ENTRE EL FONDO DE DESARROLLO RURAL DE SUMAPAZ – FDRS Y JUNTA DE ACCIÓN
COMUNAL PALMAS-RIOS SEGUNDA – PLAZO: El plazo de ejecución del presente convenio será de CUATRO (4) MESES, a partir de la suscripción del acta de inicio, previo cumplimiento de los requisitos de perfeccionamiento y ejecución del convenio, es decir, hasta el 22 de diciembre de 2023. CLÁUSULA SEGUNDA. MODIFICAR EL ANEXO 1- ANEXO TECNICO numeral 4.7 ítems de pago en el sentido de agregar los siguientes ítems de pago PRORROGA No. 2, ADICIÓN N° 1 Y OTROSI MODIFICATORIO No. 3 AL CONVENIO SOLIDARIO CS-402-2023 SUSCRITO ENTRE EL FONDO DE DESARROLLO RURAL DE SUMAPAZ – FDRS Y JUNTA DE ACCIÓN COMUNAL PALMAS-RIOS PLAZO: El plazo de ejecución del presente convenio será de cinco (5) MESES, a partir de la suscripción del acta de inicio, previo cumplimiento de los requisitos de perfeccionamiento y ejecución del convenio, es decir, hasta el 22 de enero de 2024. ADICIONAR el convenio solidario CS-402-2023 en la suma DE VEINTICINCO MILLONES DE PESOS M/CTE ($25.000.000), de conformidad con las consideraciones aquí señaladas, para un total del convenio de SETENTA Y CINCO MILLONES DE PESOS M/CTE ($75.000.000)                                                                                                                                                                                                                       PRORROGA No. 3 OTROSI MODIFICATORIO No. 4 AL CONVENIO SOLIDARIO CS-402-2023 SUSCRITO ENTRE EL FONDO DE DESARROLLO RURAL DE SUMAPAZ – FDRS Y JUNTA DE ACCIÓN
COMUNAL PALMAS-RIOS, Se modifique la cláusula SEGUNDA – PLAZO del convenio CS-402-2023 prorrogando el mismo por el periodo de Un (1) mes. – Prorroga No. 3 hasta el 22
de febrero de 2024</t>
  </si>
  <si>
    <t>FDRS-CD-300-2023</t>
  </si>
  <si>
    <t>CS-403-2023</t>
  </si>
  <si>
    <t>JAC VEREDA PEÑALIZA</t>
  </si>
  <si>
    <t>https://community.secop.gov.co/Public/Tendering/OpportunityDetail/Index?noticeUID=CO1.NTC.4650735&amp;isFromPublicArea=True&amp;isModal=False</t>
  </si>
  <si>
    <t>AUNAR ESFUERZOS TÉCNICOS, ADMINISTRATIVOS, FINANCIEROS Y HUMANOS PARA REALIZAR LA INTERVENCIÓN DE CAMINOS VEREDALES Y/O CAMINOS REALES, PARA LA CONECTIVIDAD RURAL DE LA VEREDA PEÑALISA, POR EL SISTEMA DE PRECIOS UNITARIOS FIJOS Y A MONTO AGOTABLE</t>
  </si>
  <si>
    <t> 900358260</t>
  </si>
  <si>
    <t xml:space="preserve">OTROSI MODIFICATORIO No. 2 AL CONVENIO SOLIDARIO CS-403-2023 SUSCRITO ENTRE EL FONDO DE DESARROLLO RURAL DE SUMAPAZ – FDRS Y JUNTA DE ACCIÓN COMUNAL
PEÑALISA  CLÁUSULA PRIMERA. MODIFICAR EL ANEXO 1- ANEXO TECNICO numeral 4.7 ítems de pago </t>
  </si>
  <si>
    <t>FDRS-CD-301-2023</t>
  </si>
  <si>
    <t>CS-404-2023</t>
  </si>
  <si>
    <t>JAC VEREDA SAN JUAN</t>
  </si>
  <si>
    <t>https://community.secop.gov.co/Public/Tendering/OpportunityDetail/Index?noticeUID=CO1.NTC.4650932&amp;isFromPublicArea=True&amp;isModal=False</t>
  </si>
  <si>
    <t>AUNAR ESFUERZOS TÉCNICOS, ADMINISTRATIVOS, FINANCIEROS Y HUMANOS PARA REALIZAR LA INTERVENCIÓN DE CAMINOS VEREDALES Y/O CAMINOS REALES, PARA LA CONECTIVIDAD RURAL DE LA VEREDA SAN JUAN, POR EL SISTEMA DE PRECIOS UNITARIOS FIJOS Y A MONTO AGOTABLE</t>
  </si>
  <si>
    <t> 830066430</t>
  </si>
  <si>
    <t>PRORROGA No. 1 AL CONVENIO SOLIDARIO CS-404-2023 SUSCRITO ENTRE EL FONDO DE
DESARROLLO RURAL DE SUMAPAZ – FDRS Y JUNTA DE ACCIÓN COMUNAL SAN JUAN PLAZO: El plazo de ejecución del presente convenio será es de CUATRO (4) MESES, a partir de la
suscripción del acta de inicio, previo cumplimiento de los requisitos de perfeccionamiento y ejecución del convenio, es decir hasta
el 22 de diciembre de 2023.</t>
  </si>
  <si>
    <t>FDRS-CD-302-2023</t>
  </si>
  <si>
    <t>CS-405-2023</t>
  </si>
  <si>
    <t>JAC VEREDA SANTO DOMINGO</t>
  </si>
  <si>
    <t>https://community.secop.gov.co/Public/Tendering/OpportunityDetail/Index?noticeUID=CO1.NTC.4650902&amp;isFromPublicArea=True&amp;isModal=False</t>
  </si>
  <si>
    <t>AUNAR ESFUERZOS TÉCNICOS, ADMINISTRATIVOS, FINANCIEROS Y HUMANOS PARA REALIZAR LA INTERVENCIÓN DE CAMINOS VEREDALES Y/O CAMINOS REALES, PARA LA CONECTIVIDAD RURAL DE LA VEREDA SANTO DOMINGO, POR EL SISTEMA DE PRECIOS UNITARIOS FIJOS Y A MONTO AGOTABLE</t>
  </si>
  <si>
    <t>FDRS-CD-303-2023</t>
  </si>
  <si>
    <t>CS-406-2023</t>
  </si>
  <si>
    <t>JAC VEREDA TUNAL ALTO</t>
  </si>
  <si>
    <t>https://community.secop.gov.co/Public/Tendering/OpportunityDetail/Index?noticeUID=CO1.NTC.4651027&amp;isFromPublicArea=True&amp;isModal=False</t>
  </si>
  <si>
    <t>AUNAR ESFUERZOS TÉCNICOS, ADMINISTRATIVOS, FINANCIEROS Y HUMANOS PARA REALIZAR LA INTERVENCIÓN DE CAMINOS VEREDALES Y/O CAMINOS REALES, PARA LA CONECTIVIDAD RURAL DE LA VEREDA TUNAL ALTO, POR EL SISTEMA DE PRECIOS UNITARIOS FIJOS Y A MONTO AGOTABLE</t>
  </si>
  <si>
    <t>PRORROGA No. 1 Y OTROSI MODIFICATORIO No. 2 AL CONVENIO SOLIDARIO No. CS-406- 2023 SUSCRITO ENTRE EL FONDO DE DESARROLLO RURAL DE SUMAPAZ – FDRS Y JUNTA DE ACCIÓN COMUNAL TUNAL ALTO SEGUNDA – PLAZO: El plazo de ejecución del presente convenio será de CINCO (5) MESES, a partir de la
suscripción del acta de inicio, previo cumplimiento de los requisitos de perfeccionamiento y ejecución del convenio, es decir, hasta
el 28 de enero de 2024.
CLÁUSULA SEGUNDA. MODIFICAR EL ANEXO 1- ANEXO TECNICO numeral 4.7 ítems de pago
en el sentido de agregar los siguientes ítems de pago</t>
  </si>
  <si>
    <t>FDRS-CD-305-2023</t>
  </si>
  <si>
    <t>CS-408-2023</t>
  </si>
  <si>
    <t>JAC VEREDA EL CAPITOLIO</t>
  </si>
  <si>
    <t>https://community.secop.gov.co/Public/Tendering/OpportunityDetail/Index?noticeUID=CO1.NTC.4653996&amp;isFromPublicArea=True&amp;isModal=False</t>
  </si>
  <si>
    <t>AUNAR ESFUERZOS TÉCNICOS, ADMINISTRATIVOS, FINANCIEROS Y HUMANOS PARA REALIZAR LA INTERVENCIÓN DE CAMINOS VEREDALES, CAMINOS REALES, MANTENIMIENTO DE PUENTES, PARA LA CONECTIVIDAD RURAL DE LA VEREDA CAPITOLIO, POR EL SISTEMA DE PRECIOS UNITARIOS FIJOS Y A MONTO AGOTABLE</t>
  </si>
  <si>
    <t>PRORROGA No. 1 Y OTROSI MODIFICATORIO No. 2 AL CONVENIO SOLIDARIO No. CS-408-2023    SUSCRITO ENTRE EL FONDO DE DESARROLLO RURAL DE SUMAPAZ – FDRS Y JUNTA DE ACCIÓN COMUNAL CAPITOLIO SEGUNDA – PLAZO: El plazo de ejecución del presente convenio será de CUATRO (4) MESES Y QUINCE (15) DIAS, a partir de la suscripción del acta de inicio, previo cumplimiento de los requisitos de perfeccionamiento y ejecución del convenio, es decir, hasta el 12 de enero de 2024.  PRORROGA No. 2 Y OTROSI MODIFICATORIO No. 3 AL CONVENIO SOLIDARIO No. CS-408-2023 SUSCRITO ENTRE EL FONDO DE DESARROLLO RURAL DE SUMAPAZ – FDRS Y JUNTA DE ACCIÓN COMUNAL CAPITOLIO. El plazo de ejecución del presente convenio será de CINCO (5) MESES Y QUINCE (15) DIAS, a partir de la suscripción del acta de inicio, previo cumplimiento de los requisitos de perfeccionamiento y ejecución del convenio, es decir, hasta el 12 de febrero de 2024.</t>
  </si>
  <si>
    <t>FDRS-CD-307-2023</t>
  </si>
  <si>
    <t>CPS-411-2023</t>
  </si>
  <si>
    <t>VICTOR MANUEL TORRES RAMIREZ</t>
  </si>
  <si>
    <t>https://community.secop.gov.co/Public/Tendering/OpportunityDetail/Index?noticeUID=CO1.NTC.4645748&amp;isFromPublicArea=True&amp;isModal=False</t>
  </si>
  <si>
    <t>PRESTAR LOS SERVICIOS TÉCNICOS COMO INSPECTOR DE LA MAQUINARIA PESADA DE PROPIEDAD O TENENCIA DEL FDRS, PARA APOYAR PARA LAS ACTIVIDADES DE MANTENIMIENTO VIAL.</t>
  </si>
  <si>
    <t xml:space="preserve">ACTA DE TERMINACIÓN BILATERAL DEL CONTRATO DE PRESTACIÓN DE SERVICIOS NÚMERO CPS-411-2023 CELEBRADO ENTRE EL FONDO DE DESARROLLO RURAL DE SUMAPAZ Y VICTOR MANUEL RAMIREZ TORRES ELCONTRATISTA,mediante oficio
del treinta (30) de octubre del 2023, solicitó a EL FONDO la terminación anticipada del CONTRATO DE
PRESTACIÓN DE SERVICIOS No. CPS-411-2023, argumentando: “situaciones sobrevinientes posteriores a la firma
del contrato suscitado”. Lo anterior para realizar dicha terminación a partir del día treinta y uno (31) de octubre de
2023. Solicitud que fue avalada por el Alcalde Local de Sumapaz. QUINTA: Que EL FONDO aceptó la
solicitud y procede a realizar la TERMINACIÓN BILATERAL del CONTRATO DE PRESTACIÓN DE
SERVICIOS No. CPS-411-2023, con fundamento en la cláusula décima primera literal a del clausulado
complementario del contrato de prestación de servicios SECOP II CPS-411-2023. SEXTA: Que por lo anterior
las partes de común acuerdo, deciden dar por terminada la ejecución del CONTRATO DE PRESTACIÓN
DE SERVICIOS No. CPS-411-2023, dejando como fecha de terminación el día treinta y uno (31) de octubre </t>
  </si>
  <si>
    <t>FDRS-CD-308-2023</t>
  </si>
  <si>
    <t>CS-409-2023</t>
  </si>
  <si>
    <t>JAC VEREDA CHORRERAS</t>
  </si>
  <si>
    <t>https://community.secop.gov.co/Public/Tendering/OpportunityDetail/Index?noticeUID=CO1.NTC.4654091&amp;isFromPublicArea=True&amp;isModal=False</t>
  </si>
  <si>
    <t>AUNAR ESFUERZOS TÉCNICOS, ADMINISTRATIVOS, FINANCIEROS Y HUMANOS PARA REALIZAR LA INTERVENCIÓN DE CAMINOS VEREDALES, CAMINOS REALES, MANTENIMIENTO DE PUENTES, PARA LA CONECTIVIDAD RURAL DE LA VEREDA LAS CHORRERAS, POR EL SISTEMA DE PRECIOS UNITARIOS FIJOS Y A MONTO AGOTABLE</t>
  </si>
  <si>
    <t>PRORROGA No. 1 Y OTROSI MODIFICATORIO No. 2 AL CONVENIO SOLIDARIO No. CS-409-2023
SUSCRITO ENTRE EL FONDO DE DESARROLLO RURAL DE SUMAPAZ – FDRS Y JUNTA DE ACCIÓN
COMUNAL CHORRERAS SEGUNDA – PLAZO: El plazo de ejecución del presente convenio será de CINCO (5) MESES, a partir de la
suscripción del acta de inicio, previo cumplimiento de los requisitos de perfeccionamiento y ejecución del convenio, es decir, hasta
el 28 de enero de 2024.</t>
  </si>
  <si>
    <t>FDRS-CD-309-2023</t>
  </si>
  <si>
    <t>CS-410-2023</t>
  </si>
  <si>
    <t>JAC VEREDA LAS VEGAS</t>
  </si>
  <si>
    <t>https://community.secop.gov.co/Public/Tendering/OpportunityDetail/Index?noticeUID=CO1.NTC.4654422&amp;isFromPublicArea=True&amp;isModal=False</t>
  </si>
  <si>
    <t>AUNAR ESFUERZOS TÉCNICOS, ADMINISTRATIVOS, FINANCIEROS Y HUMANOS PARA REALIZAR LA INTERVENCIÓN DE CAMINOS VEREDALES, CAMINOS REALES, MANTENIMIENTO DE PUENTES, PARA LA CONECTIVIDAD RURAL DE LA VEREDA LAS VEGAS, POR EL SISTEMA DE PRECIOS UNITARIOS FIJOS Y A MONTO AGOTABLE</t>
  </si>
  <si>
    <t>PRORROGA No. 1 Y OTROSI MODIFICATORIO No. 2 AL CONVENIO SOLIDARIO No. CS-410-2023 SUSCRITO ENTRE EL FONDO DE DESARROLLO RURAL DE SUMAPAZ – FDRS Y FDRS Y JUNTA DE ACCIÓN COMUNAL LAS VEGAS SEGUNDA – PLAZO: El plazo de ejecución del presente convenio será de CINCOO (5) MESES, a partir de la suscripción del acta de inicio, previo cumplimiento de los requisitos de perfeccionamiento y ejecución del convenio, es decir, hastael 28 de enero de 2024.                                                                                                                       PRORROGA No. 2 Y OTROSI MODIFICATORIO No. 2 AL CONVENIO SOLIDARIO No. CS-410-2023  SUSCRITO ENTRE EL FONDO DE DESARROLLO RURAL DE SUMAPAZ – FDRS Y FDRS Y JUNTA DEACCIÓN COMUNAL LAS VEGAS  Se modifique la cláusula SEGUNDA – PLAZO del convenio CS-410-2023 prorrogando el mismo por el periodo de UN (1) mes (prorroga No. 2) CLÁUSULA SEGUNDA. MODIFICAR EL ANEXO 1- ANEXO TECNICO numeral 4.7 ítems de pago en el sentido de agregar los siguientes ítems de pago,Hasta el 28 de Febrero</t>
  </si>
  <si>
    <t>FDRS-CD-310-2023</t>
  </si>
  <si>
    <t>CPS-412-2023</t>
  </si>
  <si>
    <t>NICOLAS ESTEBAN RODRIGUEZ CASTIBLANCO</t>
  </si>
  <si>
    <t>https://community.secop.gov.co/Public/Tendering/OpportunityDetail/Index?noticeUID=CO1.NTC.4648140&amp;isFromPublicArea=True&amp;isModal=False</t>
  </si>
  <si>
    <t>PRESTAR LOS SERVICIOS COMO TECNÓLOGO AL ÁREA DE GESTIÓN DE DESARROLLO LOCAL PARA APOYAR LA EJECUCIÓN Y SEGUIMIENTO DEL PROYECTO DE INVERSIÓN DE MEJORAMIENTO DE VIVIENDA RURAL</t>
  </si>
  <si>
    <t>rodrigueznicoeste@gmail.com</t>
  </si>
  <si>
    <t xml:space="preserve">CL 73 D SUR 14 P 24 </t>
  </si>
  <si>
    <t>ADICIÓN Y PRORROGA NÚMERO 1° AL CONTRATO DE PRESTACIÓN DE SERVICIOS No. CPS-412-2023 CELEBRADO ENTRE EL FONDO DE DESARROLLO RURAL DE
SUMAPAZ Y NICOLAS ESTEBAN RODRÍGUEZ CASTIBLANCO ADICIONAR el Contrato De Prestación De Servicios No. CPS-412-2023 en la suma de TRES MILLONES CIEN MIL PESOS M/Cte
($3.100.000), de conformidad con las consideraciones aquí señaladas, para un total del contrato de VEINTIÚN
MILLONES SETECIENTOS MIL PESOS M/CTE ($21.700.000). CLÁUSULA SEGUNDA. - PRORROGAR el plazo
de ejecución del Contrato De Prestación De Servicios No. CPS-412-2023, por el término de UN (01) MES calendario a
partir del cinco (05) de enero de 2024 y hasta el cuatro (4) de febrero de 2024</t>
  </si>
  <si>
    <t>1. Apoyar en la elaboración y verificación de informes de seguimiento de los contratistas de
obra e interventoría suscritos por el Fondo de Desarrollo.
2. Apoyar en la verificación técnica, administrativa y financiera en sitio, de los contratos de obra
pública e interventoría suscritos por el Fondo de Desarrollo, con el fin de coadyuvar al
cumplimiento de las obligaciones contractuales, al cumplimiento de calidad de personal,
materiales y suministros.
3. Colaborar en la inspección de las obras de construcción, a fin de verificar el cumplimiento
de normas de construcción, seguimiento a las condiciones SST y Ambientales para lo cual
deberá asistir a comités y seguimiento de avance
4. Realizar visitas técnicas a las viviendas priorizadas haciendo el seguimiento a la
programación de obra y a la calidad tanto de los procesos que se están adelantando como
a los productos entregados.
5. Acompañar y apoyar al Alcalde Local en las diferentes reuniones y capacitaciones en el
territorio o en la Bogotá Urbana, así como asistir a los espacios de participación que le sean
designados y, hacer parte de los comités que se le deleguen.
6. Las demás que demande la administración local que corresponda a la naturaleza del
contrato y que sean necesarias para la consecución del fin del objeto contractual.</t>
  </si>
  <si>
    <t>FDRS-CD-311-2023</t>
  </si>
  <si>
    <t>CPS-413-2023</t>
  </si>
  <si>
    <t>https://community.secop.gov.co/Public/Tendering/OpportunityDetail/Index?noticeUID=CO1.NTC.4651846&amp;isFromPublicArea=True&amp;isModal=False</t>
  </si>
  <si>
    <t>PRESTAR LOS SERVICIOS PROFESIONALES PARA APOYAR LA EJECUCIÓN Y SEGUIMIENTO DE LAS ACTIVIDADES QUE SE EJECUTAN EN EL PROYECTO DE RECREACIÓN Y DEPORTE DEL FONDO DE DESARROLLO RURAL DE SUMAPAZ</t>
  </si>
  <si>
    <t>ADICIÓN Y PRÓRROGA NÚMERO 1 AL CONTRATO DE PRESTACIÓN DE SERVICIOS
No. CPS-413-2023 CELEBRADO ENTRE EL FONDO DE DESARROLLO RURAL DE
SUMAPAZ Y ANDRES CAMILO ACOSTA JIMENEZ. ADICIONAR AL CONTRATO DE PRESTACIÓN DE
SERVICIOS No. CPS-413-2023 en la suma de DIECINUEVE MILLONES QUINIENTOS MIL PESOS M/CTE
($19.500.000), de conformidad con las consideraciones aquí señaladas, para un valor total del contrato de
CINCUENTA Y OCHO MILLONES QUINIENTOS MIL PESOS M/CTE ($58.500.000). CLÁUSULA
SEGUNDA. - PRORROGAR el plazo de ejecución del CONTRATO DE PRESTACIÓN DE SERVICIOS No. CPS413-2023, por el término de TRES (03) meses, hasta el TRES (03) de abril de 2024.</t>
  </si>
  <si>
    <t>FDRS-CD-312-2023</t>
  </si>
  <si>
    <t>CPS-415-2023</t>
  </si>
  <si>
    <t>https://community.secop.gov.co/Public/Tendering/OpportunityDetail/Index?noticeUID=CO1.NTC.4654577&amp;isFromPublicArea=True&amp;isModal=False</t>
  </si>
  <si>
    <t>PRESTAR LOS SERVICIOS PROFESIONALES PARA LA PLANEACIÓN, PROGRAMACIÓN Y SEGUIMIENTO DE LOS PROCESOS ADMINISTRATIVOS DEL PARQUE AUTOMOTOR DE LA ALCALDÍA LOCAL DE SUMAPAZ</t>
  </si>
  <si>
    <t>poveda300@hotmail.com</t>
  </si>
  <si>
    <t>CL 96 A 14 G 46 SUR</t>
  </si>
  <si>
    <t>ADICIÓN Y PRORROGA NÚMERO 1° AL CONTRATO DE PRESTACIÓN DE SERVICIOS NO. CPS-415-2023 CELEBRADO ENTRE EL FONDO DE DESARROLLO RURAL DE
SUMAPAZ Y DISNEY POVEDA BUSTOS – ADICIONAR el Contrato De Prestación De Servicios No. CPS-415-2023 en la suma de CINCO MILLONES DE PESOS M/Cte ($5.000.000) M/CTE del rubro O23011604490000001688 “Movilidad segura, sostenible y accesible”, de conformidad con las consideraciones aquí señaladas, para un total del contrato de TREINTA Y CINCO MILLONES
DE PESOS ($35.000.000). M/CTE. CLÁUSULA SEGUNDA. - PRORROGAR el plazo de ejecución del Contrato De
Prestación De Servicios No. CPS-415-2023, por el término de un (01) mes calendario a partir del cuatro (04) de enero de
2024 y hasta el tres (03) de febrero de 2024.</t>
  </si>
  <si>
    <t>FDRS-CD-313-2023</t>
  </si>
  <si>
    <t>CPS-416-2023</t>
  </si>
  <si>
    <t>MARIA DEL PILAR ROZO GOMEZ</t>
  </si>
  <si>
    <t>https://community.secop.gov.co/Public/Tendering/OpportunityDetail/Index?noticeUID=CO1.NTC.4651115&amp;isFromPublicArea=True&amp;isModal=False</t>
  </si>
  <si>
    <t>PRESTAR LOS SERVICIOS PROFESIONALES PARA APOYAR LA IMPLEMENTACIÓN, SEGUIMIENTO Y CONTROL DE LOS PLANES DE MEJORAMIENTO RESULTADO DE LAS AUDITORÍAS Y PLANES DE GESTIÓN, ASÍ COMO FORTALECER EL PROCESO DE MEJORA CONTINUA EN LA ALCALDÍA LOCAL DE SUMAPAZ</t>
  </si>
  <si>
    <t>mariadelpilarrg23@hotmail.com</t>
  </si>
  <si>
    <t xml:space="preserve">CL 140 C N 102 C 47 </t>
  </si>
  <si>
    <t>FDRS-CD-314-2023</t>
  </si>
  <si>
    <t>CPS-417-2023</t>
  </si>
  <si>
    <t>https://community.secop.gov.co/Public/Tendering/OpportunityDetail/Index?noticeUID=CO1.NTC.4656283&amp;isFromPublicArea=True&amp;isModal=False</t>
  </si>
  <si>
    <t>FDRS-CD-315-2023</t>
  </si>
  <si>
    <t>CPS-418-2023</t>
  </si>
  <si>
    <t>JENIFFER SAMANTHA SAMACA FIGUEROA</t>
  </si>
  <si>
    <t>https://community.secop.gov.co/Public/Tendering/OpportunityDetail/Index?noticeUID=CO1.NTC.4656793&amp;isFromPublicArea=True&amp;isModal=False</t>
  </si>
  <si>
    <t>PRESTAR LOS SERVICIOS PROFESIONALES PARA APOYAR LA EVALUACIÓN DE RIESGOS, PLANIFICACIÓN Y REALIZACIÓN DEL SISTEMA DE GESTIÓN AMBIENTAL, CONTEMPLADOS DENTRO DEL PROYECTO 1652.</t>
  </si>
  <si>
    <t>samifigueroaa@hotmail.com</t>
  </si>
  <si>
    <t>CL 72 SUR 17 16</t>
  </si>
  <si>
    <t>FDRS-CD-316-2023</t>
  </si>
  <si>
    <t>CPS-419-2023</t>
  </si>
  <si>
    <t>https://community.secop.gov.co/Public/Tendering/OpportunityDetail/Index?noticeUID=CO1.NTC.4657314&amp;isFromPublicArea=True&amp;isModal=False</t>
  </si>
  <si>
    <t>ADICIÓN Y PRORROGA NÚMERO 1° AL CONTRATO DE PRESTACIÓN DE SERVICIOS NO. CPS-419-2023 CELEBRADO ENTRE EL FONDO DE DESARROLLO RURAL DE SUMAPAZ Y JUAN DAVID CAÑON RODRIGUEZ ADICIONAR el Contrato De Prestación De Servicios No. CPS-419-2023 en la suma de
DIECISEIS MILLONES CIENTO CINUENTA Y SEIS MIL PESOS M/Cte ($ 16.156.000) M/CTE, de conformidad
con las consideraciones aquí señaladas, para un total del contrato de SESENTA Y CUATRO MILLONES SEISCIENTOS
VEINTICUATRO MIL PESOS M/CTE ($64.624.000). CLÁUSULA SEGUNDA. – PRORROGAR el plazo de ejecución
del Contrato De Prestación De Servicios No. CPS-419-2023, por el término de dos (2) meses calendario a partir del cuatro (4)
de enero de 2024 y hasta el tres (3) de marzo de 2024</t>
  </si>
  <si>
    <t>FDRS-CD-317-2023</t>
  </si>
  <si>
    <t>CPS-420-2023</t>
  </si>
  <si>
    <t>https://community.secop.gov.co/Public/Tendering/OpportunityDetail/Index?noticeUID=CO1.NTC.4658350&amp;isFromPublicArea=True&amp;isModal=False</t>
  </si>
  <si>
    <t>PRESTAR LOS SERVICIOS PROFESIONALES PARA APOYAR LA FORMULACIÓN DE LOS PROCESOS DE GASTOS FUNCIONAMIENTO DEL ÁREA DE GESTIÓN DE DESARROLLO LOCAL, DE LA ALCALDÍA LOCAL DE SUMAPAZ</t>
  </si>
  <si>
    <t xml:space="preserve">ACTA DE SUSPENSIÓN I
CONTRATO DE PRESTACIÓN DE SERVICIOS CPS-420-2023
OBJETO PRESTAR LOS SERVICIOS PROFESIONALES PARA APOYAR
LA FORMULACIÓN DE LOS PROCESOS DE GASTOS
FUNCIONAMIENTO DEL ÁREA DE GESTIÓN DE
DESARROLLO LOCAL, DE LA ALCALDÍA LOCAL DE
SUMAPAZ. PROYECTO 1696
FECHA DE SUSCRIPCIÓN 28 de junio de 2023
FECHA DE INICIACIÓN 05 de julio de 2023
PLAZO DE EJECUCIÓN Seis (06) meses
VENCIMIENTO INICIAL
DEL PLAZO 04 de enero de 2024
VENCIMIENTO PRÓRROGA N/A
FECHA SUSPENSIÓN 29/12/2023
PLAZO DE SUSPENSIÓN I veintitrés (23) días calendario
FECHA DE REINICIACIÓN I 21 de enero de 2024
NUEVA FECHA DE
TERMINACIÓN 26 de enero de 2024 </t>
  </si>
  <si>
    <t>FDRS-CD-318-2023</t>
  </si>
  <si>
    <t>CPS-421-2023</t>
  </si>
  <si>
    <t>MARGARETH VANESSA GUZMÁN OTALVAREZ</t>
  </si>
  <si>
    <t>https://community.secop.gov.co/Public/Tendering/OpportunityDetail/Index?noticeUID=CO1.NTC.4660720&amp;isFromPublicArea=True&amp;isModal=False</t>
  </si>
  <si>
    <t>PRESTAR LOS SERVICIOS PROFESIONALES PARA ESTUDIAR LA RELACIÓN DE LOS SISTEMAS BIOLÓGICOS FRENTE A LAS ACTIVIDADES DE CONSERVACIÓN Y APROVECHAMIENTO DE LOS RECURSOS NATURALES, EN LA LOCALIDAD DE SUMAPAZ</t>
  </si>
  <si>
    <t>vanessa_vacker@hotmail.com</t>
  </si>
  <si>
    <t xml:space="preserve">CRA 31 B N 5 C 10 SUR </t>
  </si>
  <si>
    <t xml:space="preserve">Audio recibido de DAVID ANDRÉS ÁNGEL ESCOBAR se hizo el cambio de supervision </t>
  </si>
  <si>
    <t>FDRS-CD-320-2023</t>
  </si>
  <si>
    <t>CPS-423-2023</t>
  </si>
  <si>
    <t>PEDRO ALEJANDRO CORTES MALAVER</t>
  </si>
  <si>
    <t>https://community.secop.gov.co/Public/Tendering/OpportunityDetail/Index?noticeUID=CO1.NTC.4665051&amp;isFromPublicArea=True&amp;isModal=False</t>
  </si>
  <si>
    <t>pedroalejandrocortes66@gmail.com</t>
  </si>
  <si>
    <t>CL 81 N 114 - 25</t>
  </si>
  <si>
    <t>YULI MARCELA BARAJAS AGUILERA</t>
  </si>
  <si>
    <t xml:space="preserve">TERMINACION ANTICIPADA </t>
  </si>
  <si>
    <t>FDRS-CD-321-2023</t>
  </si>
  <si>
    <t>CPS-424-2023</t>
  </si>
  <si>
    <t>RAUL IVAN BORJA SUAREZ</t>
  </si>
  <si>
    <t>https://community.secop.gov.co/Public/Tendering/OpportunityDetail/Index?noticeUID=CO1.NTC.4662605&amp;isFromPublicArea=True&amp;isModal=False</t>
  </si>
  <si>
    <t>PRESTAR LOS SERVICIOS COMO AUXILIAR ADMINISTRATIVO AL ÁREA DE GESTIÓN DEL DESARROLLO EN LA ALCALDÍA LOCAL DE SUMAPAZ</t>
  </si>
  <si>
    <t>raulivanborja@me.com</t>
  </si>
  <si>
    <t>CRA 81 B N 19 B 50 BLO 8 APTO 503</t>
  </si>
  <si>
    <t>FDRS-CD-322-2023</t>
  </si>
  <si>
    <t>CPS-425-2023</t>
  </si>
  <si>
    <t>OSMAN DANIEL LADINO CONTRERAS</t>
  </si>
  <si>
    <t>https://community.secop.gov.co/Public/Tendering/OpportunityDetail/Index?noticeUID=CO1.NTC.4664866&amp;isFromPublicArea=True&amp;isModal=False</t>
  </si>
  <si>
    <t>8 PRESTAR LOS SERVICIOS PROFESIONALES PARA APOYAR LA EJECUCIÓN Y SEGUIMIENTO DE LOS PROYECTOS DE INVERSIÓN DE INFRAESTRUCTURA VIAL DE LA ALCALDÍA LOCAL DE SUMAPAZ</t>
  </si>
  <si>
    <t>osmand.0905@gmail.com</t>
  </si>
  <si>
    <t>CL 167 N 58 B 76</t>
  </si>
  <si>
    <t>FDRS-CD-323-2023</t>
  </si>
  <si>
    <t>CPS-426-2023</t>
  </si>
  <si>
    <t>https://community.secop.gov.co/Public/Tendering/OpportunityDetail/Index?noticeUID=CO1.NTC.4664939&amp;isFromPublicArea=True&amp;isModal=False</t>
  </si>
  <si>
    <t xml:space="preserve">DG 69 B SUR N 14 U 23 </t>
  </si>
  <si>
    <t>ADICIÓN Y PRORROGA NÚMERO 1° AL CONTRATO DE PRESTACIÓN DE SERVICIOS
No. CPS-426-2023 CELEBRADO ENTRE EL FONDO DE DESARROLLO RURAL DE
SUMAPAZ Y PATRICIA DIAZ ORTIZ  ADICIONAR el Contrato De Prestación De Servicios No. CPS-426-2023 en la suma de UN MILLON OCHOCIENTOS MIL PESOS M/CTE ($1.800.000) M/CTE, de conformidad con las consideraciones aquí señaladas, para un total del contrato de DOCE MILLONES SEISCIENTOS MIL PESOS M/CTE ($12.600.000) M/CTE. CLÁUSULA SEGUNDA. - PRORROGAR el plazo de ejecución del Contrato De Prestación De Servicios No. CPS-426-2023, por el término de TREINTA (30) DIAS a partir del cuatro (04) de enero de 2024 y hasta el tres (03) de febrero de 2024</t>
  </si>
  <si>
    <t>CPS-427-2023</t>
  </si>
  <si>
    <t>CPS-428-2023</t>
  </si>
  <si>
    <t>JOAN SEBASTIAN TORRES ZAPATA</t>
  </si>
  <si>
    <t>sebas920@hotmail.com</t>
  </si>
  <si>
    <t>CL 37 A N 68 B 45</t>
  </si>
  <si>
    <t>ACTA DE TERMINACIÓN BILATERAL DEL CONTRATO DE PRESTACIÓN DE SERVICIOS
No. CPS-428-2023 CELEBRADO ENTRE EL FONDO DE DESARROLLO RURAL DE SUMAPAZ
Y JOAN SEBASTIÁN TORRES ZAPATA. TERMINAR de común acuerdo la ejecución del CONTRATO DE
PRESTACIÓN DE SERVICIOS No. CPS-428-2023, con fecha de terminación el día VEINTIOCHO (28) de diciembre de
2023. CLÁUSULA SEGUNDA. - LIQUIDAR el CONTRATO DE PRESTACIÓN DE SERVICIOS No. CPS-428-2023,
suscribiendo la correspondiente acta en la cual se dejará constancia de los pagos realizados; una vez suscrita el acta, el profesional
responsable de Presupuesto deberá liberar los saldos correspondientes al registro presupuestal CRP No. 1178 de 30 de junio 2023. Se deja
expresa constancia que el presente acuerdo no dará lugar a reclamación alguna</t>
  </si>
  <si>
    <t>CPS-430-2023</t>
  </si>
  <si>
    <t>EMILIA CAMPOS MORALES</t>
  </si>
  <si>
    <t>emcamo69@gmail.com</t>
  </si>
  <si>
    <t>CL 4 N 3 18</t>
  </si>
  <si>
    <t>FDRS-CD-324-2023</t>
  </si>
  <si>
    <t>CPS-429-2023</t>
  </si>
  <si>
    <t xml:space="preserve">YENNY ARDILA SOLER CEDIDO LUISA FERNANDA GAITAN GARZON </t>
  </si>
  <si>
    <t>https://community.secop.gov.co/Public/Tendering/OpportunityDetail/Index?noticeUID=CO1.NTC.4667734&amp;isFromPublicArea=True&amp;isModal=False</t>
  </si>
  <si>
    <t>yas.ing.civil@hotmail.com</t>
  </si>
  <si>
    <t xml:space="preserve">CL 39 SUR N 50 A 37 </t>
  </si>
  <si>
    <t xml:space="preserve">HAROLD CAMILO HERNANDEZ BARRIGA </t>
  </si>
  <si>
    <t>CESIÓN Y CLAUSULADO DEL CONTRATO DE PRESTACIÓN DE SERVICIOS NÚMERO CPS-429-2023 CELEBRADO ENTRE EL FONDO DE DESARROLLO RURAL DE SUMAPAZ, YENNY ARDILA SOLER Y LUISA FERNANDA GARZON GAITAN  a partir del dos (02) de agosto de 2023 hasta el cuatro (04) de enero de 2024. CUARTA: A EL
CESIONARIO se le cancelará la suma de TREINTA MILLONES SEISCIENTOS MIL PESOS M/CTE.
($30.600.000), deducibles del primer contratista pagados conforme los pagos establecidos en la forma prevista en
el CONTRATO ELECTRÓNICO DE PRESTACIÓN DE SERVICIOS No. CPS-429-2023 publicado en la
plataforma SECOP II, correspondiente al periodo restante de ejecución  ADICIÓN Y PRORROGA NÚMERO 1° AL CONTRATO DE PRESTACIÓN DE SERVICIOS
No. CPS-429-2023 CELEBRADO ENTRE EL FONDO DE DESARROLLO RURAL DE
SUMAPAZ Y LUISA FERNANDA GARZON GAITAN ADICIONAR el Contrato De Prestación De Servicios No. CPS-429-2023 en la suma de DOCE
MILLONES DE PESOS M/CTE ($12.000.000) M/CTE, de conformidad con las consideraciones aquí
señaladas, para un total del contrato de CUARENTA Y OCHO MILLONES DE PESOS M/CTE
($48.000.000) M/CTE. CLÁUSULA SEGUNDA. - PRORROGAR el plazo de ejecución del Contrato De
Prestación De Servicios No. CPS-429-2023, por el término de DOS (02) MESES a partir del cinco (05) de enero
de 2024 y hasta el cuatro (04) de marzo de 2024</t>
  </si>
  <si>
    <t>CPS-432-2023</t>
  </si>
  <si>
    <t>JORGE ANDRES HERNANDEZ TORRES CEDIDO VICTOR HUGO
VIDAL TOLE</t>
  </si>
  <si>
    <t>PRESTAR LOS SERVICIOS PROFESIONALES AL ÁREA DE GESTIÓN DE DESARROLLO LOCAL PARA APOYAR LA PLANEACIÓN, EJECUCIÓN Y SEGUIMIENTO A LOS PROYECTOS DE INVERSIÓN DE INFRAESTRUCTURA DE LA ALCALDÍA LOCAL DE SUMAPAZ.</t>
  </si>
  <si>
    <t>georgeandres0925@gmail.com</t>
  </si>
  <si>
    <t>CL 6 BIS N 79 C 04</t>
  </si>
  <si>
    <t>CPS-432-2023, a partir del dieciocho
(18) de agosto de 2023 hasta el cuatro (04) de enero de 2024. CUARTA: A EL CESIONARIO se le cancelará
la suma de VEINTISIETE MILLONES CUATROCIENTOS MIL PESOS M/CTE. ($27.400.000),
deducibles del primer contratista pagados conforme los pagos establecidos en la forma prevista en el
CONTRATO ELECTRÓNICO DE PRESTACIÓN DE SERVICIOS No.CPS-432-2023</t>
  </si>
  <si>
    <t>FDRS-CD-325-2023</t>
  </si>
  <si>
    <t>CIA-433-2023</t>
  </si>
  <si>
    <t xml:space="preserve">CONVENIO SECRETARIA DE GOBIERNO SECRETARIA DE EDUCACION Y EL FONDO DE DESARROLLO LOCAL DE SUMAPAZ  </t>
  </si>
  <si>
    <t>https://www.contratos.gov.co/consultas/detalleProceso.do?numConstancia=23-22-68919&amp;g-recaptcha-response=03AL8dmw-Os-R3zWrge5Aa4oNUWTw9RcXlIMhfJVembGoC5ax2O2mdsRh1F9y54aLyTLzq41Zm0XTEhAuwfSKOEF7cr5Vllzy07se0ERzAsVxwKyt6njQT16-x1MAJyBY3b0O8fLX-_d66jcRVWSpI11xwCx3I1qHUpV_FxABRQYBuwHJCLXd1GNJ9yb42MLJ3eMHpGD8TYkyFQT_-STquUUQvNGzfa7B04Cp7GIRC3LLCKgZz0I2XclnMXEQGO2Hvgpvn1IXTt5Tmew8eS4nSwAt5GLDf0V5HnYt3C9d64wOj3l6bbWgr0BjBv05GWUk-S_Cm4cnz2JXtC9rAPW2X2FzQ5MIDt9O3flPXYctmG5BEsbYQJ2TPpey5XOpNPw5bOIKYa5He723rB69YNj1xRePI_idjCoULiN4GSfatS6PdwO7q3hPTwFiPVndAAQkayx5Qx52sPmssVVnyeGYQa7255eNcmkV54EdGgJlvAyyqkWPHmRICf83WsWBmCl7xXS-tl_rGTtYQHPRvmSSRS4AOrc6gvtTaZFPz33WtrAOcO2la0xJTnzEy3TAxanXNmIMza2L_qZ17SZ1PvMHhzThctz1zDe3mskdFWIPuxHJBcHNqOa2kmuI</t>
  </si>
  <si>
    <t>CONVENIO</t>
  </si>
  <si>
    <t>AUNAR ESFUERZOS TÉCNICOS Y ADMINISTRATIVOS ENTRE EL FONDO DE DESARROLLO RURAL DE SUMAPAZ, LA SECRETARÍA GENERAL DE LA ALCALDÍA MAYOR DE BOGOTÁ D.C. Y LA SECRETARÍA DE EDUCACIÓN DEL DISTRITO, EN EL MARCO DE LA EJECUCIÓN Y ESTABILIZACIÓN DE LAS SOLUCIONES DEL PROYECTO IDENTIFICADO CON EL CÓDIGO BPIN 2021011010005, “IMPLEMENTACIÓN DE SERVICIOS DE CONECTIVIDAD 3G/4G Y ZONAS PÚBLICAS WIFI EN LA BOGOTÁ-REGIÓN DEL SUMAPAZ BOGOTÁ</t>
  </si>
  <si>
    <t>FDRS-CD-374-2023</t>
  </si>
  <si>
    <t>CPS-468-2023</t>
  </si>
  <si>
    <t>JESUS ANDRES ARISMENDI DE LA CRUZ</t>
  </si>
  <si>
    <t>https://community.secop.gov.co/Public/Tendering/OpportunityDetail/Index?noticeUID=CO1.NTC.5319131&amp;isFromPublicArea=True&amp;isModal=False</t>
  </si>
  <si>
    <t>DANIEL VALBUENA</t>
  </si>
  <si>
    <t>PRESTACION DE SERVICIOS PROFESIONALES Y/O APOYO A LA GESTIÓN</t>
  </si>
  <si>
    <t>Prestar los servicios profesionales para apoyar la gestión presupuestal y de tesorería del Área de Gestión de Desarrollo Local de la Alcaldía Local de Sumapaz</t>
  </si>
  <si>
    <t>jeanade09@hotmail.com</t>
  </si>
  <si>
    <t>TV 88 19 A 60 APTO 4-202</t>
  </si>
  <si>
    <t>FDRS-CD-375-2023</t>
  </si>
  <si>
    <t>CPS-469-2023</t>
  </si>
  <si>
    <t>JUBA  NIRSA POVEDA VARGAS</t>
  </si>
  <si>
    <t>https://community.secop.gov.co/Public/Tendering/OpportunityDetail/Index?noticeUID=CO1.NTC.5319873&amp;isFromPublicArea=True&amp;isModal=False</t>
  </si>
  <si>
    <t>Prestar los servicios técnicos para apoyar la ejecución de la meta, Beneficiar 100 personas con discapacidad a través de Dispositivos de Asistencia Personal, del proyecto 1643.</t>
  </si>
  <si>
    <t>yubbap@yahoo.com</t>
  </si>
  <si>
    <t xml:space="preserve">CRA 28 N 49 B 18 SUR </t>
  </si>
  <si>
    <t>FDRS-CD-376-2023</t>
  </si>
  <si>
    <t>CPS-475-2023</t>
  </si>
  <si>
    <t>MIRTA TERESITA FONSECA RODRIGUEZ</t>
  </si>
  <si>
    <t>https://community.secop.gov.co/Public/Tendering/OpportunityDetail/Index?noticeUID=CO1.NTC.5323747&amp;isFromPublicArea=True&amp;isModal=False</t>
  </si>
  <si>
    <t>Prestar sus servicios profesionales para apoyar al equipo de prensa y comunicaciones de la Alcaldía Local Apoyar al equipo de prensa y comunicaciones de la Alcaldía Local en la realización y publicación de contenidos de redes sociales y canales de divulgación digital (sitio web) de la Alcaldía local.</t>
  </si>
  <si>
    <t>mirtafon@yahoo.com</t>
  </si>
  <si>
    <t>CRA 48 N 22 96</t>
  </si>
  <si>
    <t xml:space="preserve">CARLOS ANDRES PEDRAZA </t>
  </si>
  <si>
    <t>CPS--524-2023</t>
  </si>
  <si>
    <t>CARLOS ANDRES PEDRAZA CARDOZO</t>
  </si>
  <si>
    <t>FDRS-CD-383-2023</t>
  </si>
  <si>
    <t>CPS-487-2023</t>
  </si>
  <si>
    <t>ROYER ALEXANDER OLAYA TORRES</t>
  </si>
  <si>
    <t>https://community.secop.gov.co/Public/Tendering/OpportunityDetail/Index?noticeUID=CO1.NTC.5334246&amp;isFromPublicArea=True&amp;isModal=False</t>
  </si>
  <si>
    <t>PRESTAR SERVICIOS TÉCNICOS DE APOYO ADMINISTRATIVO AL ÁREA DE GESTIÓN DE DESARROLLO LOCAL EN LOS PROCESOS CONTRACTUALES, DE LA ALCALDÍA LOCAL DE SUMAPAZ</t>
  </si>
  <si>
    <t>royerolayatorres52@gmail.com</t>
  </si>
  <si>
    <t xml:space="preserve">CL 28 C SUR 9 86 ESTE </t>
  </si>
  <si>
    <t>JULIAN MARCEL LIBREROS AMAYA</t>
  </si>
  <si>
    <t>FDRS-CD-384-2023</t>
  </si>
  <si>
    <t>CPS-488-2023</t>
  </si>
  <si>
    <t xml:space="preserve">https://community.secop.gov.co/Public/Tendering/OpportunityDetail/Index?noticeUID=CO1.NTC.5335378&amp;isFromPublicArea=True&amp;isModal=False
</t>
  </si>
  <si>
    <t>PRESTAR LOS SERVICIOS TÉCNICOS PARA APOYAR LOS PROCESOS ADMINISTRATIVOS, CONTABLES Y FINANCIEROS DEL ÁREA DE GESTIÓN DE DESARROLLO LOCAL, DE LA ALCALDÍA LOCAL DE SUMAPAZ</t>
  </si>
  <si>
    <t>FINANCIERA</t>
  </si>
  <si>
    <t>E</t>
  </si>
  <si>
    <t>CL 37 A 68 B 45 SUR</t>
  </si>
  <si>
    <t>FDRS-CD-394-2023</t>
  </si>
  <si>
    <t>CPS-498-2023</t>
  </si>
  <si>
    <t>https://community.secop.gov.co/Public/Tendering/OpportunityDetail/Index?noticeUID=CO1.NTC.5338298&amp;isFromPublicArea=True&amp;isModal=False</t>
  </si>
  <si>
    <t>PRESTAR LOS SERVICIOS PROFESIONALES ESPECIALIZADOS, AL DESPACHO DE LA ALCALDÍA LOCAL DE SUMAPAZ, EN LOS PROCESOS JURÍDICOS, ADMINISTRATIVOS Y DE CONTRATACIÓN PÚBLICA PARA DAR CUMPLIMIENTO AL PLAN DE DESARROLLO LOCAL. PROYECTO 1696</t>
  </si>
  <si>
    <t xml:space="preserve">NO </t>
  </si>
  <si>
    <t>Carrera 13 # 18-71 Chiquinquira</t>
  </si>
  <si>
    <t>FDRS-CD-395-2023</t>
  </si>
  <si>
    <t>CPS-499-2023</t>
  </si>
  <si>
    <t>EDWIN FERNNEY PENAGOS SOACHA</t>
  </si>
  <si>
    <t>https://community.secop.gov.co/Public/Tendering/OpportunityDetail/Index?noticeUID=CO1.NTC.5338711&amp;isFromPublicArea=True&amp;isModal=False</t>
  </si>
  <si>
    <t>PRESTAR SUS SERVICIOS ADMINISTRATIVOS PARA REALIZAR EL APOYO LOGÍSTICO Y OPERATIVO DE LAS ACTIVIDADES QUE SE DESARROLLAN POR LA ALCALDÍA LOCAL DE SUMAPAZ</t>
  </si>
  <si>
    <t>fervale1209@gmail.com</t>
  </si>
  <si>
    <t>KR 94 B 57 A 04 SUR</t>
  </si>
  <si>
    <t>CPS-514-2023</t>
  </si>
  <si>
    <t>ALVARO ESTEBAN ROMERO MICAN CEDIDO A JOSE MANUEL MUÑOZ BAQUERO</t>
  </si>
  <si>
    <t>1023039160 / 1032656270</t>
  </si>
  <si>
    <t>alvaroestebanromeromican@gmail.com / baqueromanuel99@gmail.com</t>
  </si>
  <si>
    <t>3204973791 /3123546663</t>
  </si>
  <si>
    <t>CL 90 sur 1 A 33 / Vereda Peñaliza</t>
  </si>
  <si>
    <t>CESIÓN Y CLAUSULADO DEL CONTRATO DE PRESTACIÓN DE SERVICIOS NÚMERO CPS-514-2023 CELEBRADO ENTRE EL FONDO DE DESARROLLO RURAL DE SUMAPAZ, ALVARO ESTEBAN ROMERO MICAN Y JOSE MANUEL MUÑOZ BAQUERO Cesión del contrato a partir del siete (07) de Febrero, de Fecha Terminación Final: 26 febrero 2024,partir del siete (07) de febrero de 2024 hasta el veintiséis (26) de marzo de 2024. Se autorizó la cesión del contrato a de JOSE MANUEL MUÑOZ BAQUERO identificado con la C.C. No. 1.032.656.270 de BOGOTÁ D.C, A EL CESIONARIO se le cancelará la suma de TRES MILLONES DE PESOS M/CTE. ($3.000.000),</t>
  </si>
  <si>
    <t>CPS-516-2023</t>
  </si>
  <si>
    <t>FDRS-CD-396-2023</t>
  </si>
  <si>
    <t>CPS-500-2023</t>
  </si>
  <si>
    <t>https://community.secop.gov.co/Public/Tendering/OpportunityDetail/Index?noticeUID=CO1.NTC.5337611&amp;isFromPublicArea=True&amp;isModal=False</t>
  </si>
  <si>
    <t>PRESTAR LOS SERVICIOS PROFESIONALES PARA APOYAR LOS ESTUDIOS DEL SECTOR Y FINANCIEROS DE LOS PROCESOS QUE SE ADELANTAN EN EL ÁREA DE GESTIÓN DE DESARROLLO LOCAL DE LA ALCALDÍA LOCAL DE SUMAPAZ</t>
  </si>
  <si>
    <t>julian.libreros.amaya@gmail.com</t>
  </si>
  <si>
    <t>KR 71 C 54 09</t>
  </si>
  <si>
    <t>FDRS-CD-397-2023</t>
  </si>
  <si>
    <t>CPS-501-2023</t>
  </si>
  <si>
    <t>JENIFER PAOLA MARTINEZ FLOREZ</t>
  </si>
  <si>
    <t>https://community.secop.gov.co/Public/Tendering/OpportunityDetail/Index?noticeUID=CO1.NTC.5338492&amp;isFromPublicArea=True&amp;isModal=False</t>
  </si>
  <si>
    <t>PRESTAR LOS SERVICIOS PROFESIONALES PARA EL DISEÑO Y ESTRUCTURACIÓN DE LOS PROYECTOS DE INFRAESTRUCTURA DEL FONDO DE DESARROLLO RURAL DE SUMAPAZ, PARA UNA ADECUADA PLANEACIÓN, EJECUCIÓN Y SEGUIMIENTO DE ESTOS.</t>
  </si>
  <si>
    <t>arq.jeniffer23@gmail.com</t>
  </si>
  <si>
    <t>KR 17 26 16</t>
  </si>
  <si>
    <t>FDRS-CD-398-2023</t>
  </si>
  <si>
    <t>CPS-502-2023</t>
  </si>
  <si>
    <t>https://community.secop.gov.co/Public/Tendering/OpportunityDetail/Index?noticeUID=CO1.NTC.5336255&amp;isFromPublicArea=True&amp;isModal=False</t>
  </si>
  <si>
    <t>Prestar los servicios profesionales al ADGDL, para adelantar la planeación, seguimiento y ejecución del transporte de pasajeros que se presta tanto con los vehículos livianos de propiedad del FDRS y el contrato que se tiene suscrito para este servicio</t>
  </si>
  <si>
    <t>tivipineda@gmail.com</t>
  </si>
  <si>
    <t xml:space="preserve">CRA 23 N 14 - 20 </t>
  </si>
  <si>
    <t>FDRS-CD-406-2023</t>
  </si>
  <si>
    <t>CPS-513-2023</t>
  </si>
  <si>
    <t>SANDRA ROCIO SUAREZ ESPITIA</t>
  </si>
  <si>
    <t xml:space="preserve">https://community.secop.gov.co/Public/Tendering/OpportunityDetail/Index?noticeUID=CO1.NTC.5342366&amp;isFromPublicArea=True&amp;isModal=False
</t>
  </si>
  <si>
    <t>PRESTAR LOS SERVICIOS TÉCNICOS PARA APOYAR LOS PROCESOS ADMINISTRATIVOS Y TRÁMITES AMBIENTALES QUE SE ADELANTAN EN EL ÁREA DE GESTIÓN DEL DESARROLLO LOCAL</t>
  </si>
  <si>
    <t>AMBIENTE</t>
  </si>
  <si>
    <t>ssandrassuarez@yahoo.com</t>
  </si>
  <si>
    <t>CR 100 B 75 A 20 AP 2</t>
  </si>
  <si>
    <t>FDRS-CD-407-2023</t>
  </si>
  <si>
    <t>CPS-515-2023</t>
  </si>
  <si>
    <t>ANDRES FELIPE ARIAS ROJAS</t>
  </si>
  <si>
    <t xml:space="preserve">https://community.secop.gov.co/Public/Tendering/OpportunityDetail/Index?noticeUID=CO1.NTC.5346903&amp;isFromPublicArea=True&amp;isModal=False
</t>
  </si>
  <si>
    <t>PRESTAR SUS SERVICIOS PROFESIONALES PARA APOYAR AL EQUIPO DE PRENSA Y COMUNICACIONES DE LA ALCALDÍA LOCAL DE SUMAPAZ, EN LA REALIZACIÓN Y PUBLICACIÓN DE CONTENIDOS DE REDES SOCIALES Y CANALES DE DIVULGACIÓN DIGITAL (SITIO WEB) DE LA ALCALDÍA LOCAL</t>
  </si>
  <si>
    <t>afar952010@gmail.com</t>
  </si>
  <si>
    <t>DG 82 G 75 05 BRR MINUTO DE DIOS</t>
  </si>
  <si>
    <t>FDRS-CD-409-2023</t>
  </si>
  <si>
    <t>CPS-522-2023</t>
  </si>
  <si>
    <t xml:space="preserve">YEFERSON ANDRES SOTO COLLAZOS </t>
  </si>
  <si>
    <t xml:space="preserve">https://community.secop.gov.co/Public/Tendering/OpportunityDetail/Index?noticeUID=CO1.NTC.5357123&amp;isFromPublicArea=True&amp;isModal=False
</t>
  </si>
  <si>
    <t>Prestar los servicios como auxiliar de apoyo administrativo en los procesos y actividades del área de Gestión de Desarrollo Local, de la Alcaldía Local De Sumapaz</t>
  </si>
  <si>
    <t>CRA 64 A 5 A 67 AP 202</t>
  </si>
  <si>
    <t>FDRS-CD-410-2023</t>
  </si>
  <si>
    <t>CIA-523-2023</t>
  </si>
  <si>
    <t>CONVENIO PANELES RENATA</t>
  </si>
  <si>
    <t>https://community.secop.gov.co/Public/Tendering/OpportunityDetail/Index?noticeUID=CO1.NTC.5367532&amp;isFromPublicArea=True&amp;isModal=False</t>
  </si>
  <si>
    <t>JIMMY MENDOZA</t>
  </si>
  <si>
    <t>CONVENIO INTERADMINISTRATIVO</t>
  </si>
  <si>
    <t>AUNAR ESFUERZOS TÉCNICOS, ADMINISTRATIVOS Y FINANCIEROS DE SOLUCIONES TECNOLÓGICAS PARA EL DESARROLLO SISTEMAS DE GENERACIÓN DE ENERGÍA ELÉCTRICA RENOVABLE MEDIANTE CELDAS FOTOVOLTAICAS EN LA LOCALIDAD DE SUMAPAZ 2023</t>
  </si>
  <si>
    <t>Carrera 16 #93 a 16</t>
  </si>
  <si>
    <t>TERMINACIÓN BILATERAL</t>
  </si>
  <si>
    <t>FDRS-CD-411-2023</t>
  </si>
  <si>
    <t>CPS-525-2023</t>
  </si>
  <si>
    <t xml:space="preserve">https://community.secop.gov.co/Public/Tendering/OpportunityDetail/Index?noticeUID=CO1.NTC.5365348&amp;isFromPublicArea=True&amp;isModal=False
</t>
  </si>
  <si>
    <t>ACTA DE TERMINACIÓN BILATERAL DEL CONTRATO DE PRESTACIÓN DE SERVICIOS No. CPS525-2023 CELEBRADO ENTRE EL FONDO DE DESARROLLO RURAL DE SUMAPAZ Y MARIA
CAMILA NIEVES PARRA.Que EL CONTRATISTA, mediante oficio de fecha SEIS (06) de MARZO del 2024, solicitó se autorizara la terminación anticipada del contrato de prestación de servicios No. CPS-525-2023 mencionado a partir del 6 de marzo de 2024, argumentando: “REALIZO POR MOTIVOS PERSONALES MANIFESTADOS ANTERIORMENTE Y POR EL MUTUO ACUERDO QUE ESTABLECE EN EL CONTRATO QUE FIRMÉ</t>
  </si>
  <si>
    <t>FDRS-CD-412-2023</t>
  </si>
  <si>
    <t>CPS-526-2023</t>
  </si>
  <si>
    <t>DIANA MARCELA PARDO ROMERO</t>
  </si>
  <si>
    <t>https://community.secop.gov.co/Public/Tendering/OpportunityDetail/Index?noticeUID=CO1.NTC.5366005&amp;isFromPublicArea=True&amp;isModal=False</t>
  </si>
  <si>
    <t>PRESTAR LOS SERVICIOS PROFESIONALES PARA APOYAR LA PROMOCIÓN DE LA PARTICIPACIÓN DE LAS MUJERES Y DE LA EQUIDAD EN EL TERRITORIO RURAL DE SUMAPAZ</t>
  </si>
  <si>
    <t>pardo587@hotmail.com</t>
  </si>
  <si>
    <t>FCA NORUEGAVDA LAGUNA VERDE BAJA</t>
  </si>
  <si>
    <t>FDRS-CD-413-2023</t>
  </si>
  <si>
    <t>CPS-527-2023</t>
  </si>
  <si>
    <t>JORGE ELIECER GAITAN</t>
  </si>
  <si>
    <t xml:space="preserve">https://community.secop.gov.co/Public/Tendering/OpportunityDetail/Index?noticeUID=CO1.NTC.5367432&amp;isFromPublicArea=True&amp;isModal=False
</t>
  </si>
  <si>
    <t>PRESTAR SUS SERVICIOS PROFESIONALES COMO PROMOTOR EN EL FORTALECIMIENTO DE LAS JUNTAS DE ACCIÓN COMUNAL Y DEMÁS ORGANIZACIONES DE BASE</t>
  </si>
  <si>
    <t>joelgamen118@yahoo.es</t>
  </si>
  <si>
    <t>CRA 46 N 91 46</t>
  </si>
  <si>
    <t>FDRS-CD-414-2023</t>
  </si>
  <si>
    <t>CPS-528-2023</t>
  </si>
  <si>
    <t>GISELLA PAOLA SALAZAR RAMOS</t>
  </si>
  <si>
    <t>https://community.secop.gov.co/Public/Tendering/OpportunityDetail/Index?noticeUID=CO1.NTC.5367087&amp;isFromPublicArea=True&amp;isModal=False</t>
  </si>
  <si>
    <t>PRESTAR LOS SERVICIOS PROFESIONALES PARA APOYAR AL DESPACHO DE LA ALCALDÍA LOCAL DE SUMAPAZ, EN LA EJECUCIÓN DEL PLAN DE GESTIÓN</t>
  </si>
  <si>
    <t>gisseing0610@gmail.com</t>
  </si>
  <si>
    <t>CL 80 N 102-75 BOCHICA II</t>
  </si>
  <si>
    <t>FDRS-CD-415-2023</t>
  </si>
  <si>
    <t>CPS-529-2023</t>
  </si>
  <si>
    <t>DANIEL LOPEZ AVENDAÑO</t>
  </si>
  <si>
    <t>https://community.secop.gov.co/Public/Tendering/OpportunityDetail/Index?noticeUID=CO1.NTC.5368391&amp;isFromPublicArea=True&amp;isModal=False</t>
  </si>
  <si>
    <t>Prestar los servicios profesionales especializados, al despacho y al Área de Gestión de Desarrollo Local, para apoyar los procesos jurídicos, administrativos y de contratación pública en la Alcaldía Local de Sumapaz</t>
  </si>
  <si>
    <t>daniel.lopez.abogados@gmail.com</t>
  </si>
  <si>
    <t>CRA 70 52 - 45</t>
  </si>
  <si>
    <t>CPS-530-2023</t>
  </si>
  <si>
    <t>JESUS DAVID DIAZ CAMPOS</t>
  </si>
  <si>
    <t xml:space="preserve">https://community.secop.gov.co/Public/Tendering/OpportunityDetail/Index?noticeUID=CO1.NTC.5368391&amp;isFromPublicArea=True&amp;isModal=False
</t>
  </si>
  <si>
    <t>PRESTAR LOS SERVICIOS PROFESIONALES ESPECIALIZADOS, AL DESPACHO Y AL ÁREA DE GESTIÓN DE DESARROLLO LOCAL, PARA APOYAR LOS PROCESOS JURÍDICOS, ADMINISTRATIVOS Y DE CONTRATACIÓN PÚBLICA EN LA ALCALDÍA LOCAL DE SUMAPAZ</t>
  </si>
  <si>
    <t>daviddz708@gmail.com</t>
  </si>
  <si>
    <t>CL 152 58 50 IN 3 APT 704</t>
  </si>
  <si>
    <t>FDRS-CD-416-2023</t>
  </si>
  <si>
    <t>CPS-531-2023</t>
  </si>
  <si>
    <t>MAYIBI PINILLA QUINEME</t>
  </si>
  <si>
    <t>https://community.secop.gov.co/Public/Tendering/OpportunityDetail/Index?noticeUID=CO1.NTC.5368489&amp;isFromPublicArea=True&amp;isModal=False</t>
  </si>
  <si>
    <t>PRESTAR LOS SERVICIOS PROFESIONALES PARA APOYAR AL DESPACHO DE LA ALCALDÍA LOCAL DE SUMAPAZ, EN TEMAS TÉCNICOS RELACIONADOS CON AMBIENTE, ACUEDUCTOS VEREDALES Y SANEAMIENTO BÁSICO</t>
  </si>
  <si>
    <t>mayoyo.pq@gmail.com</t>
  </si>
  <si>
    <t>CL 1 G N 29 50</t>
  </si>
  <si>
    <t>FDRS-CD-417-2023</t>
  </si>
  <si>
    <t>CIA-532-2023</t>
  </si>
  <si>
    <t>CORPORACIÓN RENATA</t>
  </si>
  <si>
    <t xml:space="preserve">https://community.secop.gov.co/Public/Tendering/OpportunityDetail/Index?noticeUID=CO1.NTC.5368699&amp;isFromPublicArea=True&amp;isModal=False
</t>
  </si>
  <si>
    <t>AUNAR ESFUERZOS TÉCNICOS, ADMINISTRATIVOS Y FINANCIEROS PARA LA AMPLIACIÓN DE SISTEMAS DE CONECTIVIDAD Y ACCESO A INTERNET EN LA LOCALIDAD DE SUMAPAZ</t>
  </si>
  <si>
    <t>CL 73 NRO. 7 - 31 PISO 2 TORRE B</t>
  </si>
  <si>
    <t>FDRS-CMA-190-2023</t>
  </si>
  <si>
    <t>CIN-298-2023</t>
  </si>
  <si>
    <t>MIGUEL ENRIQUE PUENTES SANCHEZ</t>
  </si>
  <si>
    <t>https://community.secop.gov.co/Public/Tendering/OpportunityDetail/Index?noticeUID=CO1.NTC.4226350&amp;isFromPublicArea=True&amp;isModal=False</t>
  </si>
  <si>
    <t>CONCURSO DE MERITOS ABIERTO</t>
  </si>
  <si>
    <t>INTERVENTORIA </t>
  </si>
  <si>
    <t>REALIZAR LA INTERVENTORÍA INTEGRAL (TÉCNICA, ADMINISTRATIVA, FINANCIERA, SOCIAL, AMBIENTAL, SST Y LEGAL) DE LA EJECUCIÓN DE LAS OBRAS PARA LOS MEJORAMIENTOS DE VIVIENDA RURAL PRIORIZADOS POR EL FONDO DE DESARROLLO RURAL DE SUMAPAZ</t>
  </si>
  <si>
    <t>obrascivil.puentes@gmail.com</t>
  </si>
  <si>
    <t>CALLE 16 NO. 8 - 53 Neiva- Huila</t>
  </si>
  <si>
    <t xml:space="preserve">JUAN SEBASTIAN JARAMILLO GAITAN </t>
  </si>
  <si>
    <t>4/12/2024 // 5/1/2024</t>
  </si>
  <si>
    <t>ADICIÓN N° 1 AL CONTRATO DE INTERVENTORIA No. CIN-298-2023 CELEBRADO ENTRE EL FONDO DE DESARROLLO RURAL DE SUMAPAZ Y MIGUEL ENRIQUE PUENTES SANCHEZ ADICIONAR el CONTRATO DE INTERVENTORIA No. CIN-298-2023 en
la suma de CATORCE MILLONES NOVENTA Y OCHO MIL SETECIENTOS OCHENTA Y SEIS PESOS
M/CTE ($ 14.098.786) de conformidad con las consideraciones aquí señaladas, para un valor total del contrato de
TRESCIENTOS NOVENTA Y UN MILLONES NOVECIENTOS TREINTA MIL DOSCIENTOS NOVENTA Y
SIETE PESOS M/CTE ($391.930.297). CLÁUSULA SEGUNDA. - Las demás cláusulas del CONTRATO DE
INTERVENTORIA No. CIN-298-2023 que no hayan sido modificadas por el presente documento permanecerán tal y
como fueron estipuladas</t>
  </si>
  <si>
    <t>1. Vigilar y contralar las obligaciones contractuales del contrato de obra de mejoramiento de vivienda rural
2. Presentar al supervisor del contrato, dentro de los dos (2) días hábiles siguientes a la suscripción del
contrato las hojas de vida con sus respectivos soportes que acrediten las calidades y la experiencia relacionada
del personal mínimo requerido (no evaluable) para la ejecución del contrato para posterior suscripción del
acta de inicio de la Interventoría. Esta obligación podrá ser exigible a partir de la suscripción del contrato,
mediante los instrumentos que trae el contrato para el cumplimiento de las obligaciones contractuales.
3. Garantizar el personal solicitado conforme a lo indicado en los REQUISITOS DE FORMACIÓN
ACADÉMICA Y EXPERIENCIA DEL PERSONAL PROFESIONAL del presente Anexo Técnico.
4. Revisar y aprobar el plan de ejecución y el cronograma realizado por el contratista de obra dentro de los
tiempos establecidos en el anexo técnico.
5. Elaborar el Plan de Seguimiento Social al plan de Plan de Acompañamiento Social de obra.
6. Revisar y aprobar el Plan de Acompañamiento Social de ejecución de obra.
7. Revisar y aprobar los documentos del Plan de Seguridad y Salud en el Trabajo y el Plan de Gestión
Ambiental de obra, presentados por el CONTRATISTA de obra.
8. Verificar y hacer seguimiento al cumplimiento del marco normativo relacionado en el numeral 3 del anexo
técnico, por parte del CONTRATISTA de obra, así como de la misma INTERVENTORÍA. 
9. Revisar y aprobar previo a la suscripción del acta de inicio, los soportes correspondientes que acrediten las
calidades y la experiencia profesional y relacionada del personal mínimo requerido (no evaluable) y demás
documentos entregados por cada contratista de obra.
10. Para el cumplimiento del objeto contractual en el plazo de ejecución estipulado, es obligatorio que la
interventoría cumpla con el horario de trabajo que estipule el contratista de obra, el cual podrá ser doble
turno de trabajo o jornadas continúas extendiendo los horarios, lo cual permitirá cumplir con los plazos
estipulados en la programación de obra y garantizará la presencia de la interventoría durante la ejecución de
todas las actividades en obra.
11. Velar por el desarrollo de las obras de acuerdo al presupuesto y especificaciones técnicas entregadas por
la ENTIDAD y ajustadas en la fase 1 (de ser el caso).
12. Supervisar, revisar, controlar, aprobar o rechazar las actividades de obra contratadas por la ENTIDAD,
velando por los intereses de la misma, dentro de los parámetros de costo, tiempo y calidad.
13. Tomar registro fotográfico de los sitios o lugares donde se desarrollarán los trabajos, antes, durante y
después.
14. Realizar reuniones con la supervisión tanto al inicio como durante la ejecución del contrato. La
periodicidad de las reuniones será convenida por las partes, en todo caso no debe como mínimo una vez
cada quince (15) días, con el fin de verificar el desarrollo del contrato de obra y elaborar las actas que
documenten el estado del mismo.
15. Presentar informes semanales, mensuales y final de interventoría, conforme a lo solicitado en el anexo
técnico de interventoría.
16. Suministrar y mantener durante la ejecución del contrato y hasta el recibo a satisfacción de las obras
derivadas del mismo, el personal profesional exigido. En caso de que el contratista requiera cambiar alguno
de los profesionales y demás personal ofrecido y/o presentado, este deberá tener un perfil igual o superior
al profesional a ser remplazado, conforme los requisitos exigidos en los pliegos de condiciones, sin perjuicio
de la regulación específica que sobre este aspecto se establece para el equipo de trabajo principal. En todo
caso el supervisor deberá aprobar previamente el remplazo.
17. Velar por el cumplimiento a cabalidad con las obligaciones establecidas y con los tiempos definidos en el
cronograma aprobado. En el caso de existir imprevistos que impida el normal cumplimiento de las
obligaciones, estos deberán ser informados oportunamente a la supervisión del contrato y recomendar las
acciones y correctivos, con el fin de adelantar las acciones a que haya lugar.
18. Advertir e informar de manera inmediata a la supervisión cualquier irregularidad o situación especial que
pueda derivar en el incumplimiento parcial o total de las obligaciones establecidas.
19. Conceptuar y recomendar a la ENTIDAD frente a los posibles incumplimientos de las obligaciones
contractuales por parte del contratista de obra.
20. Diligenciar diariamente la bitácora de obra por cada vivienda, para llevar un adecuado control durante el
desarrollo del contrato. El uso de este instrumento debe llevarse a cabo con la mayor responsabilidad,
pulcritud, veracidad y objetividad tomando en consideración todos los programas relacionados con la obra,
las especificaciones técnicas, las observaciones de calidad de la obra tanto en materiales como en mano de
obra, los agentes internos y externos de diversa índole que en forma directa e indirecta puedan afectar el
cumplimiento del contrato de obra.
21. Solicitar por lo menos con diez (10) días hábiles de anticipación a la supervisión del contrato de ser
necesario, la adición, prórroga y/o modificación del contrato de obra y de interventoría, la cual deberá estar
plenamente justificada, de acuerdo con el manual de interventoría y supervisión de la ENTIDAD.
22. Obrar con lealtad y buena fe en el desarrollo del contrato, evitando dilaciones y dificultades. 
23. Generar en el marco de las obligaciones establecidas, productos con calidad y dentro de los parámetros
definidos en el proceso de legalización y la normatividad vigente aplicable.
24. Suscribir en conjunto con el contratista de obra, las actas de inicio y demás documentos que surjan para
la adecuada ejecución del contrato, incluyendo las actas de recibo parcial, suspensión, reiniciación,
liquidación, entre otras.
25. Suscribir con el supervisor, el acta de inicio y demás documentos que surjan para la adecuada ejecución
del contrato de interventoría.
26. Establecer los mecanismos correctivos que permitan subsanar las acciones que afecten el adecuado
cumplimiento del objeto contractual.
27. Resolver las consultas y emitir los conceptos que le indique la supervisión, relacionadas con el objeto del
contrato y las actividades desarrolladas en el marco del mismo.
28. Disponer y administrar los recursos humanos y físicos necesarios para el normal desarrollo del contrato.
29. Adelantar la debida vinculación del personal propuesto para la ejecución del contrato, de acuerdo con los
documentos precontractuales y solicitar los cambios que fuesen necesarios para el normal desarrollo del
mismo.
30. Suscribir las garantías requeridas que amparen a la ENTIDAD de acuerdo con las obligaciones
contractuales establecidas. Así mismo, efectuar con la debida anticipación la renovación o modificación de
las mismas si fuere el caso.
31. Hacer entrega de los expedientes de cada vivienda terminada, alimentado con los documentos originales
elaborados durante las dos (2) fases debidamente foliadas y actualizada el formato de lista de chequeo.
32. Preparar conjuntamente con el contratista de obra el acta de liquidación del contrato de acuerdo con las
indicaciones que la supervisión efectúe y a las condiciones que el contrato establezca.
33. Cumplir con las demás obligaciones y condiciones que se acuerden formalmente, durante la ejecución del
contrato, y que impliquen el cumplimiento del anexo técnico a cabalidad.
34. Entregar mensualmente al supervisor o cuando esta lo requiera, el pago de aportes de salud, pensión,
ARL y parafiscales del personal empleado por el interventor en la obra.
35. El contratista de interventoría realizará los respectivos cargues en el SECOP II de toda la documentación
e información que hacen parte de la ejecución del contrato y las demás que le sean requeridas por parte de la
Entidad contratante.
36. Contar con el personal especializado que se pueda requerir durante la ejecución del contrato.
37. Conceptuar y realizar un acompañamiento a la ENTIDAD cuando se evidencien situaciones que puedan
derivar en la posible aplicación de cláusulas penales, condiciones resolutorias, cláusulas de apremio, o de
cualquier otra cláusula sancionatoria prevista en el contrato.
38. Mantener la custodia y garantizar el correcto almacenamiento de la información del contrato objeto de
INTERVENTORÍA, incluyendo todas actas que se puedan generar durante la ejecución del mismo. Además,
entregar las respectivas copias en medio físicas y digital a La ENTIDAD
39. Enviar copia a LA ENTIDAD de todas las comunicaciones u órdenes dirigidas al CONTRATISTA de
obra. 40. Ordenar la suspensión de actividades no contempladas en el desarrollo del contrato de obra de
mejoramiento de vivienda, previa autorización de la ENTIDAD.
41. Dar aplicación estricta a la normatividad vigente referida al mejoramiento de vivienda rural, especialmente
lo consignado en el Decreto 145 del 2001 y el reglamento operativo que le da aplicación a este Decreto.
42. Verificar y aprobar los ensayos de laboratorio elaborados por el contratista de obra.
43. Realizar los trámites y los respectivos oficios necesarios y requeridos ante las diferentes entidades del
distrito que permitan la ejecución adecuada del futuro contrato SDP, SDA, IDRD, IDU, ENEL 
CODENSA, ETB, EAAB, GAS NATURAL VANTI, entre otras – revisando y solicitando, planos, licencias,
permisos, etc. Si aplican.
44. Las demás anexas a los requerimientos técnicos de la presente interventoría.</t>
  </si>
  <si>
    <t>FDRS-CMA-331-2023</t>
  </si>
  <si>
    <t>CIN-443-2023</t>
  </si>
  <si>
    <t>EDGAR HENRY SOLER RUBIO</t>
  </si>
  <si>
    <t>https://community.secop.gov.co/Public/Tendering/OpportunityDetail/Index?noticeUID=CO1.NTC.4829004&amp;isFromPublicArea=True&amp;isModal=False</t>
  </si>
  <si>
    <t>REALIZAR LA INTERVENTORÍA TÉCNICA, ADMINISTRATIVA, FINANCIERA, AMBIENTAL SOCIAL Y JURÍDICA, QUE RESULTE DEL PROCESO LICITATORIO CUYO OBJETO ES: REALIZAR POR EL SISTEMA DE PRECIOS UNITARIOS FIJOS SIN FORMULA DE REAJUSTE, LA IMPLEMENTACIÓN DE MODELOS DE BIOINGENIERÍA PARA LA RESTAURACIÓN Y RECUPERACIÓN DE ZONAS CON PROCESOS DE EROSIÓN O CON FENÓMENOS DE REMOCIÓN EN MASA EN LA LOCALIDAD DE SUMAPAZ PARA LA VIGENCIA 2023.</t>
  </si>
  <si>
    <t>EDGARHEN@GMAIL.COM</t>
  </si>
  <si>
    <t>3012183432/2239939</t>
  </si>
  <si>
    <t>DG 17 B 89 50 TO 12 AP 304 Bogotá- DC</t>
  </si>
  <si>
    <t>FDRS-CMA-333-2023</t>
  </si>
  <si>
    <t>CIN-464-2023</t>
  </si>
  <si>
    <t>https://community.secop.gov.co/Public/Tendering/OpportunityDetail/Index?noticeUID=CO1.NTC.4963132&amp;isFromPublicArea=True&amp;isModal=False</t>
  </si>
  <si>
    <t xml:space="preserve">
REALIZAR LA INTERVENTORÍA INTEGRAL (TÉCNICA, ADMINISTRATIVA, FINANCIERA, SOCIAL, AMBIENTAL, SST Y LEGAL) DE LAS OBRAS PARA EL MEJORAMIENTO DE LAS CONDICIONES DE HABITABILIDAD DE LAS VIVIENDAS RURALES EN LA LOCALIDAD DE SUMAPAZ, PRIORIZADAS POR EL FONDO DE DESARROLLO RURAL DE SUMAPAZ PARA LA VIGENCIA 2023</t>
  </si>
  <si>
    <t>3102724725 / 8624350</t>
  </si>
  <si>
    <t>CALLE 3 NO 8 50 41078 - BARAYA- HUILA</t>
  </si>
  <si>
    <t>FDRS-CMA-352-2023</t>
  </si>
  <si>
    <t>CIN-456-2023</t>
  </si>
  <si>
    <t>CONSORCIO INTER 1</t>
  </si>
  <si>
    <t>https://community.secop.gov.co/Public/Tendering/OpportunityDetail/Index?noticeUID=CO1.NTC.5085290&amp;isFromPublicArea=True&amp;isModal=False</t>
  </si>
  <si>
    <t>CRISTINA PARRA</t>
  </si>
  <si>
    <t>INTERVENTORÍA</t>
  </si>
  <si>
    <t>REALIZAR LA INTERVENTORÍA TÉCNICA, ADMINISTRATIVA, FINANCIERA, AMBIENTAL SOCIAL Y JURÍDICA, DEL CONTRATO QUE RESULTE DEL PROCESO LICITATORIO CUYO OBJETO ES "CONTRATAR LAS OBRAS REQUERIDAS PARA LA OPTIMIZACIÓN, MEJORAMIENTO Y FUNCIONAMIENTO DE LOS SISTEMAS DE TRATAMIENTO DE AGUAS RESIDUALES PROVENIENTES DE LA LOCALIDAD DE SUMAPAZ, BOGOTÁ D.C</t>
  </si>
  <si>
    <t>GABRIELDUARTEDIAZ@YAHOO.COM
FAX:</t>
  </si>
  <si>
    <t>3108833531/3112516364</t>
  </si>
  <si>
    <t>CR 72 L NRO. 35 - 06 SUR</t>
  </si>
  <si>
    <t>FDRS-CMA-354-2023</t>
  </si>
  <si>
    <t>CIN-462-2023</t>
  </si>
  <si>
    <t>LOGIA 3 ASOCIADOS </t>
  </si>
  <si>
    <t>https://community.secop.gov.co/Public/Tendering/OpportunityDetail/Index?noticeUID=CO1.NTC.5117705&amp;isFromPublicArea=True&amp;isModal=False</t>
  </si>
  <si>
    <t xml:space="preserve">
REALIZAR LA INTERVENTORÍA TÉCNICA, ADMINISTRATIVA, FINANCIERA, AMBIENTAL SOCIAL Y JURÍDICA, QUE RESULTE DEL PROCESO LICITATORIO CUYO OBJETO ES REALIZAR LA APROPIACIÓN DE LOS DIAGNÓSTICOS, ESTUDIOS Y DISEÑOS, ASÍ COMO, LA CONSERVACIÓN Y LAS OBRAS REQUERIDAS PARA LA OPTIMIZACIÓN, MEJORAMIENTO Y PUESTA EN FUNCIONAMIENTO DEL ACUEDUCTO PLAN DE SUMAPAZ Y LA CONSTRUCCIÓN DE UN TANQUE DE ALMACENAMIENTO PARA EL ACUEDUCTO DE ASOAGUAS CLARAS EN LA LOCALIDAD DE SUMAPAZ, POR EL SISTEMA DE PRECIOS UNITARIOS</t>
  </si>
  <si>
    <t>CR 51 NRO. 64 - 83</t>
  </si>
  <si>
    <t>FDRS-CMA-359-2023</t>
  </si>
  <si>
    <t>CIN-465-2023</t>
  </si>
  <si>
    <t>SITELSA SAS</t>
  </si>
  <si>
    <t>https://community.secop.gov.co/Public/Tendering/OpportunityDetail/Index?noticeUID=CO1.NTC.5165764&amp;isFromPublicArea=True&amp;isModal=False</t>
  </si>
  <si>
    <t>O23011602330000001655</t>
  </si>
  <si>
    <t>REALIZAR LA INTERVENTORIA TECNICA, ADMINISTRATIVA, FINANCIERA, AMBIENTAL SOCIAL Y JURÍDICA, QUE RESULTE DEL PROCESO LICITATORIO CUYO OBJETO ES CONTRATAR LOS ESTUDIOS, DISEÑOS Y LA CONSTRUCCION DEL PARQUE PAZ Y VIDA EN LA CASONA LLANO GRANDE, CENTRO POBLADO DE BETANIA EN LA LOCALIDAD DE SUMAPAZ</t>
  </si>
  <si>
    <t>CL 35 NRO. 16 - 24 OF 1305</t>
  </si>
  <si>
    <t>FDRS-CMA-371-2023</t>
  </si>
  <si>
    <t>CIN-521-2023</t>
  </si>
  <si>
    <t>CONSORCIO VIALTEK INTERVENTORES</t>
  </si>
  <si>
    <t>https://community.secop.gov.co/Public/Tendering/OpportunityDetail/Index?noticeUID=CO1.NTC.5271442&amp;isFromPublicArea=True&amp;isModal=False</t>
  </si>
  <si>
    <t>REALIZAR LA INTERVENTORÍA TÉCNICA, ADMINISTRATIVA, FINANCIERA, AMBIENTAL SOCIAL Y JURÍDICA, QUE RESULTE DEL PROCESO LICITATORIO CUYO OBJETO ES "REALIZAR LA CONSTRUCCIÓN DE OBRAS DE CONTENCIÓN, NECESARIAS PARA MEJORAR LA MOVILIDAD EN LA MALLA VIAL LOCAL DE SUMAPAZ, POR EL SISTEMA DE PRECIOS UNITARIOS FIJOS, DE ACUERDO CON LOS ESTUDIOS Y DISEÑOS DERIVADOS DEL CONTRATO DE CONSULTORÍA CCS-213-2021</t>
  </si>
  <si>
    <t>FDRS-CMA-372-2023</t>
  </si>
  <si>
    <t>CIN-485-2023</t>
  </si>
  <si>
    <t xml:space="preserve">DISEÑOS Y CONSTRUCCIONES RYV SAS
</t>
  </si>
  <si>
    <t>https://community.secop.gov.co/Public/Tendering/OpportunityDetail/Index?noticeUID=CO1.NTC.5271441&amp;isFromPublicArea=True&amp;isModal=False</t>
  </si>
  <si>
    <t>IVAN PACHON</t>
  </si>
  <si>
    <t>REALIZAR LA INTERVENTORÍA TÉCNICA, ADMINISTRATIVA, FINANCIERA, AMBIENTAL SOCIAL Y JURÍDICA, QUE RESULTE DEL PROCESO LICITATORIO CUYO OBJETO ES "APROPIACIÓN DE ESTUDIOS Y DISEÑOS PARA LA CONSTRUCCIÓN Y ADECUACIÓN DE LA SEDE ADMINISTRATIVA DE LA LOCALIDAD DE SUMAPAZ, UBICADA EN LA HACIENDA LLANO GRANDE EN EL CENTRO POBLADO DE BETANIA, DE CONFORMIDAD CON EL CONTRATO DE CONSULTORÍA CCS-334-2022</t>
  </si>
  <si>
    <t>estudiosryv@gmail.com</t>
  </si>
  <si>
    <t>Carrera 58 Nro 4 S-79 Buenaventura,Valle</t>
  </si>
  <si>
    <t>FDRS-CMA-373-2023</t>
  </si>
  <si>
    <t>CIN-518-2023</t>
  </si>
  <si>
    <t>CONSORCIO CIVILPRO</t>
  </si>
  <si>
    <t>https://community.secop.gov.co/Public/Tendering/OpportunityDetail/Index?noticeUID=CO1.NTC.5278667&amp;isFromPublicArea=True&amp;isModal=False</t>
  </si>
  <si>
    <t>REALIZAR LA INTERVENTORÍA TÉCNICA, ADMINISTRATIVA, FINANCIERA, AMBIENTAL SOCIAL Y JURÍDICA , AL CONTRATO DE OBRA QUE RESULTE DEL PROCESO LICITATORIO CUYO OBJETO ES "REALIZAR EL DIAGNOSTICO, MANTENIMIENTO, REHABILITACION, RECONSTRUCCION Y REPARACIONES LOCATIVAS POR PRECIOS UNITARIOS FIJOS Y A MONTO AGOTABLE EN LOS SALONES COMUNALES DE LA LOCALIDAD DE SUMAPAZ"</t>
  </si>
  <si>
    <t>JUAN SEBASTIAN SAAVEDRA RIANO</t>
  </si>
  <si>
    <t>COMODATO476</t>
  </si>
  <si>
    <t>FDRS-COMODATO-377-2023</t>
  </si>
  <si>
    <t>COMODATO-476-2023</t>
  </si>
  <si>
    <t>JUNTA DE ACCION COMUNAL CAPITOLIO</t>
  </si>
  <si>
    <t>https://community.secop.gov.co/Public/Tendering/OpportunityDetail/Index?noticeUID=CO1.NTC.5330137&amp;isFromPublicArea=True&amp;isModal=False</t>
  </si>
  <si>
    <t>HELDER - LUZ HELENA</t>
  </si>
  <si>
    <t>El Fondo de Desarrollo Rural de Sumapaz en calidad de COMODANTE se compromete a realizar entrega real y material a la Junta de Acción Comunal El Capitolio a título de comodato el uso gratuito de bienes muebles "elementos de dotación o equipos" con destino único y exclusivo para su funcionamiento y con cargo a restituirlo.</t>
  </si>
  <si>
    <t>COMODATO477</t>
  </si>
  <si>
    <t>FDRS-COMODATO-378-2023</t>
  </si>
  <si>
    <t>COMODATO-477-2023</t>
  </si>
  <si>
    <t>JUNTA DE ACCION COMUNAL CHORRERAS</t>
  </si>
  <si>
    <t xml:space="preserve">https://community.secop.gov.co/Public/Tendering/OpportunityDetail/Index?noticeUID=CO1.NTC.5331085&amp;isFromPublicArea=True&amp;isModal=False
</t>
  </si>
  <si>
    <t>El Fondo de Desarrollo Rural de Sumapaz en calidad de COMODANTE se compromete a realizar entrega real y material a la Junta de Acción Comunal Chorreras a título de comodato el uso gratuito de bienes muebles "elementos de dotación o equipos" con destino único y exclusivo para su funcionamiento y con cargo a restituirlo</t>
  </si>
  <si>
    <t>COMODATO479</t>
  </si>
  <si>
    <t>FDRS-COMODATO-379-2023</t>
  </si>
  <si>
    <t>COMODATO-479-2023</t>
  </si>
  <si>
    <t>JUNTA DE ACCION COMUNAL CONCEPCIÓN</t>
  </si>
  <si>
    <t xml:space="preserve">https://community.secop.gov.co/Public/Tendering/OpportunityDetail/Index?noticeUID=CO1.NTC.5331516&amp;isFromPublicArea=True&amp;isModal=False
</t>
  </si>
  <si>
    <t>El Fondo de Desarrollo Rural de Sumapaz en calidad de COMODANTE se compromete a realizar entrega real y material a la Junta de Acción Comunal Concepción a título de comodato el uso gratuito de bienes muebles "elementos de dotación o equipos" con destino único y exclusivo para su funcionamiento y con cargo a restituirlo</t>
  </si>
  <si>
    <t>COMODATO480</t>
  </si>
  <si>
    <t>FDRS-COMODATO-380-2023</t>
  </si>
  <si>
    <t>COMODATO-480-2023</t>
  </si>
  <si>
    <t>JUNTA DE ACCION COMUNAL LA UNIÓN</t>
  </si>
  <si>
    <t>https://community.secop.gov.co/Public/Tendering/OpportunityDetail/Index?noticeUID=CO1.NTC.5336047&amp;isFromPublicArea=True&amp;isModal=False</t>
  </si>
  <si>
    <t xml:space="preserve">
El Fondo de Desarrollo Rural de Sumapaz en calidad de COMODANTE se compromete a realizar entrega real y material a la Junta de Acción Comunal La Unión a título de comodato el uso gratuito de bienes muebles "elementos de dotación o equipos" con destino único y exclusivo para su funcionamiento y con cargo a restituirlo</t>
  </si>
  <si>
    <t>COMODATO481</t>
  </si>
  <si>
    <t>FDRS-COMODATO-381-2023</t>
  </si>
  <si>
    <t>COMODATO-481-2023</t>
  </si>
  <si>
    <t>JUNTA DE ACCION COMUNAL LAGUNITAS</t>
  </si>
  <si>
    <t>https://community.secop.gov.co/Public/Tendering/OpportunityDetail/Index?noticeUID=CO1.NTC.5336057&amp;isFromPublicArea=True&amp;isModal=False</t>
  </si>
  <si>
    <t>El Fondo de Desarrollo Rural de Sumapaz en calidad de COMODANTE se compromete a realizar entrega real y material a la Junta de Acción Comunal Lagunitas a título de comodato el uso gratuito de bienes muebles "elementos de dotación o equipos" con destino único y exclusivo para su funcionamiento y con cargo a restituirlo</t>
  </si>
  <si>
    <t>COMODATO482</t>
  </si>
  <si>
    <t>FDRS-COMODATO-382-2023</t>
  </si>
  <si>
    <t>COMODATO-482-2023</t>
  </si>
  <si>
    <t>JUNTA DE ACCION COMUNAL NUEVA GRANADA</t>
  </si>
  <si>
    <t xml:space="preserve">https://community.secop.gov.co/Public/Tendering/OpportunityDetail/Index?noticeUID=CO1.NTC.5335988&amp;isFromPublicArea=True&amp;isModal=False
</t>
  </si>
  <si>
    <t>El Fondo de Desarrollo Rural de Sumapaz en calidad de COMODANTE se compromete a realizar entrega real y material a la Junta de Acción Comunal Nueva Granada a título de comodato el uso gratuito de bienes muebles "elementos de dotación o equipos" con destino único y exclusivo para su funcionamiento y con cargo a restituirlo".</t>
  </si>
  <si>
    <t>COMODATO489</t>
  </si>
  <si>
    <t>FDRS-COMODATO-385-2023</t>
  </si>
  <si>
    <t>COMODATO-489-2023</t>
  </si>
  <si>
    <t>JUNTA DE ACCION COMUNAL ANIMAS</t>
  </si>
  <si>
    <t>https://community.secop.gov.co/Public/Tendering/OpportunityDetail/Index?noticeUID=CO1.NTC.5335818&amp;isFromPublicArea=True&amp;isModal=False</t>
  </si>
  <si>
    <t>El Fondo de Desarrollo Rural de Sumapaz en calidad de COMODANTE se compromete a realizar entrega real y material a la Junta de Acción Comunal Las Animas a título de comodato el uso gratuito de bienes muebles elementos de dotación o equipos con destino único y exclusivo para su funcionamiento y con cargo a restituirlo</t>
  </si>
  <si>
    <t>COMODATO490</t>
  </si>
  <si>
    <t>FDRS-COMODATO-386-2023</t>
  </si>
  <si>
    <t>COMODATO-490-2023</t>
  </si>
  <si>
    <t>JUNTA DE ACCION COMUNAL LAS AURAS</t>
  </si>
  <si>
    <t xml:space="preserve">https://community.secop.gov.co/Public/Tendering/OpportunityDetail/Index?noticeUID=CO1.NTC.5335752&amp;isFromPublicArea=True&amp;isModal=False
</t>
  </si>
  <si>
    <t>El Fondo de Desarrollo Rural de Sumapaz en calidad de COMODANTE se compromete a realizar entrega real y material a la Junta de Acción Comunal Las Auras a título de comodato el uso gratuito de bienes muebles "elementos de dotación o equipos" con destino único y exclusivo para su funcionamiento y con cargo a restituirlo</t>
  </si>
  <si>
    <t>COMODATO491</t>
  </si>
  <si>
    <t>FDRS-COMODATO-387-2023</t>
  </si>
  <si>
    <t>COMODATO-491-2023</t>
  </si>
  <si>
    <t>JUNTA DE ACCION COMUNAL SAN ANTONIO</t>
  </si>
  <si>
    <t xml:space="preserve">https://community.secop.gov.co/Public/Tendering/OpportunityDetail/Index?noticeUID=CO1.NTC.5337322&amp;isFromPublicArea=True&amp;isModal=False
</t>
  </si>
  <si>
    <t>El Fondo de Desarrollo Rural de Sumapaz en calidad de COMODANTE se compromete a realizar entrega real y material a la Junta de Acción Comunal San Antonio a título de comodato el uso gratuito de bienes muebles "elementos de dotación o equipos" con destino único y exclusivo para su funcionamiento y con cargo a restituirlo</t>
  </si>
  <si>
    <t>COMODATO492</t>
  </si>
  <si>
    <t>FDRS-COMODATO-388-2023</t>
  </si>
  <si>
    <t>COMODATO-492-2023</t>
  </si>
  <si>
    <t>JUNTA DE ACCION COMUNAL ITSMO TABACO</t>
  </si>
  <si>
    <t>https://community.secop.gov.co/Public/Tendering/OpportunityDetail/Index?noticeUID=CO1.NTC.5337169&amp;isFromPublicArea=True&amp;isModal=False</t>
  </si>
  <si>
    <t>El Fondo de Desarrollo Rural de Sumapaz en calidad de COMODANTE se compromete a realizar entrega real y material a la Junta de Acción Comunal Itsmo Tabaco a título de comodato el uso gratuito de bienes muebles "elementos de dotación o equipos" con destino único y exclusivo para su funcionamiento y con cargo a restituirlo</t>
  </si>
  <si>
    <t>COMODATO493</t>
  </si>
  <si>
    <t>FDRS-COMODATO-389-2023</t>
  </si>
  <si>
    <t>COMODATO-493-2023</t>
  </si>
  <si>
    <t>JUNTA DE ACCION COMUNAL LAGUNA VERDE</t>
  </si>
  <si>
    <t xml:space="preserve">https://community.secop.gov.co/Public/Tendering/OpportunityDetail/Index?noticeUID=CO1.NTC.5337452&amp;isFromPublicArea=True&amp;isModal=False
</t>
  </si>
  <si>
    <t>El Fondo de Desarrollo Rural de Sumapaz en calidad de COMODANTE se compromete a realizar entrega real y material a la Junta de Acción Comunal Laguna Verde a título de comodato el uso gratuito de bienes muebles "elementos de dotación o equipos" con destino único y exclusivo para su funcionamiento y con cargo a restituirlo</t>
  </si>
  <si>
    <t>COMODATO494</t>
  </si>
  <si>
    <t>FDRS-COMODATO-390-2023</t>
  </si>
  <si>
    <t>COMODATO-494-2023</t>
  </si>
  <si>
    <t>JUNTA DE ACCION COMUNAL NAZARETH</t>
  </si>
  <si>
    <t>https://community.secop.gov.co/Public/Tendering/OpportunityDetail/Index?noticeUID=CO1.NTC.5337266&amp;isFromPublicArea=True&amp;isModal=False</t>
  </si>
  <si>
    <t>El Fondo de Desarrollo Rural de Sumapaz en calidad de COMODANTE se compromete a realizar entrega real y material a la Junta de Acción Comunal Nazareth a título de comodato el uso gratuito de bienes muebles "elementos de dotación o equipos" con destino único y exclusivo para su funcionamiento y con cargo a restituirlo</t>
  </si>
  <si>
    <t>COMODATO495</t>
  </si>
  <si>
    <t>FDRS-COMODATO-391-2023</t>
  </si>
  <si>
    <t>COMODATO-495-2023</t>
  </si>
  <si>
    <t>JUNTA DE ACCION COMUNAL SAN JUAN</t>
  </si>
  <si>
    <t>https://community.secop.gov.co/Public/Tendering/OpportunityDetail/Index?noticeUID=CO1.NTC.5339545&amp;isFromPublicArea=True&amp;isModal=False</t>
  </si>
  <si>
    <t>El Fondo de Desarrollo Rural de Sumapaz en calidad de COMODANTE se compromete a realizar entrega real y material a la Junta de Acción Comunal San Juan a título de comodato el uso gratuito de bienes muebles "elementos de dotación o equipos" con destino único y exclusivo para su funcionamiento y con cargo a restituirlo</t>
  </si>
  <si>
    <t>COMODATO496</t>
  </si>
  <si>
    <t>FDRS-COMODATO-392-2023</t>
  </si>
  <si>
    <t>COMODATO-496-2023</t>
  </si>
  <si>
    <t>JUNTA DE ACCION COMUNAL RAIZAL</t>
  </si>
  <si>
    <t>https://community.secop.gov.co/Public/Tendering/OpportunityDetail/Index?noticeUID=CO1.NTC.5339573&amp;isFromPublicArea=True&amp;isModal=False</t>
  </si>
  <si>
    <t>El Fondo de Desarrollo Rural de Sumapaz en calidad de COMODANTE se compromete a realizar entrega real y material a la Junta de Acción Comunal El Raizal a título de comodato el uso gratuito de bienes muebles "elementos de dotación o equipos" con destino único y exclusivo para su funcionamiento y con cargo a restituirlo</t>
  </si>
  <si>
    <t>COMODATO497</t>
  </si>
  <si>
    <t>FDRS-COMODATO-393-2023</t>
  </si>
  <si>
    <t>COMODATO-497-2023</t>
  </si>
  <si>
    <t>JUNTA DE ACCION COMUNAL SAN JOSE</t>
  </si>
  <si>
    <t>https://community.secop.gov.co/Public/Tendering/OpportunityDetail/Index?noticeUID=CO1.NTC.5338804&amp;isFromPublicArea=True&amp;isModal=False</t>
  </si>
  <si>
    <t xml:space="preserve">
El Fondo de Desarrollo Rural de Sumapaz en calidad de COMODANTE se compromete a realizar entrega real y material a la Junta de Acción Comunal San José a título de comodato el uso gratuito de bienes muebles "elementos de dotación o equipos" con destino único y exclusivo para su funcionamiento y con cargo a restituirlo</t>
  </si>
  <si>
    <t>COMODATO503</t>
  </si>
  <si>
    <t>FDRS-COMODATO-399-2023</t>
  </si>
  <si>
    <t>COMODATO-503-2023</t>
  </si>
  <si>
    <t>JUNTA DE ACCION COMUNAL PALMAS Y RIOS</t>
  </si>
  <si>
    <t xml:space="preserve">https://community.secop.gov.co/Public/Tendering/OpportunityDetail/Index?noticeUID=CO1.NTC.5341532&amp;isFromPublicArea=True&amp;isModal=False
</t>
  </si>
  <si>
    <t>Fondo de Desarrollo Rural de Sumapaz en calidad de COMODANTE se compromete a realizar entrega real y material a la Junta de Acción Comunal Las Palmas y Los Ríos a título de comodato el uso gratuito de bienes muebles "elementos de dotación o equipos" con destino único y exclusivo para su funcionamiento y con cargo a restituirlo</t>
  </si>
  <si>
    <t>KR 100B 75A20</t>
  </si>
  <si>
    <t>COMODATO504</t>
  </si>
  <si>
    <t>FDRS-COMODATO-400-2023</t>
  </si>
  <si>
    <t>COMODATO-504-2023</t>
  </si>
  <si>
    <t>JUNTA DE ACCION COMUNAL VEREDA PEÑALISA DE LA LOCALIDAD 20</t>
  </si>
  <si>
    <t xml:space="preserve">https://community.secop.gov.co/Public/Tendering/OpportunityDetail/Index?noticeUID=CO1.NTC.5341546&amp;isFromPublicArea=True&amp;isModal=False
</t>
  </si>
  <si>
    <t>El Fondo de Desarrollo Rural de Sumapaz en calidad de COMODANTE se compromete a realizar entrega real y material a la Junta de Acción Comunal Peñalisa a título de comodato el uso gratuito de bienes muebles "elementos de dotación o equipos" con destino único y exclusivo para su funcionamiento y con cargo a restituirlo</t>
  </si>
  <si>
    <t>COMODATO505</t>
  </si>
  <si>
    <t>FDRS-COMODATO-401-2023</t>
  </si>
  <si>
    <t>COMODATO-505-2023</t>
  </si>
  <si>
    <t>JUNTA DE ACCION COMUNAL LAS SOPAS</t>
  </si>
  <si>
    <t xml:space="preserve">https://community.secop.gov.co/Public/Tendering/OpportunityDetail/Index?noticeUID=CO1.NTC.5341679&amp;isFromPublicArea=True&amp;isModal=False
</t>
  </si>
  <si>
    <t>El Fondo de Desarrollo Rural de Sumapaz en calidad de COMODANTE se compromete a realizar entrega real y material a la Junta de Acción Comunal Las Sopas a título de comodato el uso gratuito de bienes muebles "elementos de dotación o equipos" con destino único y exclusivo para su funcionamiento y con cargo a restituirlo</t>
  </si>
  <si>
    <t>COMODATO506</t>
  </si>
  <si>
    <t>FDRS-COMODATO-402-2023</t>
  </si>
  <si>
    <t>COMODATO-506-2023</t>
  </si>
  <si>
    <t>JUNTA DE ACCION COMUNAL SANTO DOMINGO</t>
  </si>
  <si>
    <t xml:space="preserve">https://community.secop.gov.co/Public/Tendering/OpportunityDetail/Index?noticeUID=CO1.NTC.5341567&amp;isFromPublicArea=True&amp;isModal=False
</t>
  </si>
  <si>
    <t>El Fondo de Desarrollo Rural de Sumapaz en calidad de COMODANTE se compromete a realizar entrega real y material a la Junta de Acción Comunal Santo Domingo a título de comodato el uso gratuito de bienes muebles "elementos de dotación o equipos" con destino único y exclusivo para su funcionamiento y con cargo a restituirlo</t>
  </si>
  <si>
    <t>COMODATO507</t>
  </si>
  <si>
    <t>FDRS-COMODATO-403-2023</t>
  </si>
  <si>
    <t>COMODATO-507-2023</t>
  </si>
  <si>
    <t>JUNTA DE ACCION COMUNAL TUNAL ALTO</t>
  </si>
  <si>
    <t>https://community.secop.gov.co/Public/Tendering/OpportunityDetail/Index?noticeUID=CO1.NTC.5342807&amp;isFromPublicArea=True&amp;isModal=False</t>
  </si>
  <si>
    <t>El Fondo de Desarrollo Rural de Sumapaz en calidad de COMODANTE se compromete a realizar entrega real y material a la Junta de Acción Comunal Tunal Alto a título de comodato el uso gratuito de bienes muebles "elementos de dotación o equipos" con destino único y exclusivo para su funcionamiento y con cargo a restituirlo</t>
  </si>
  <si>
    <t>COMODATO508</t>
  </si>
  <si>
    <t>FDRS-COMODATO-404-2023</t>
  </si>
  <si>
    <t>COMODATO-508-2023</t>
  </si>
  <si>
    <t>JUNTA DE ACCION COMUNAL TUNAL BAJO</t>
  </si>
  <si>
    <t>https://community.secop.gov.co/Public/Tendering/OpportunityDetail/Index?noticeUID=CO1.NTC.5342723&amp;isFromPublicArea=True&amp;isModal=False</t>
  </si>
  <si>
    <t>El Fondo de Desarrollo Rural de Sumapaz en calidad de COMODANTE se compromete a realizar entrega real y material a la Junta de Acción Comunal Tunal Bajo a título de comodato el uso gratuito de bienes muebles "elementos de dotación o equipos" con destino único y exclusivo para su funcionamiento y con cargo a restituirlo</t>
  </si>
  <si>
    <t>COMODATO509</t>
  </si>
  <si>
    <t>FDRS-COMODATO-405-2023</t>
  </si>
  <si>
    <t>COMODATO-509-2023</t>
  </si>
  <si>
    <t>JUNTA DE ACCION COMUNAL LAS VEGAS</t>
  </si>
  <si>
    <t>https://community.secop.gov.co/Public/Tendering/OpportunityDetail/Index?noticeUID=CO1.NTC.5342576&amp;isFromPublicArea=True&amp;isModal=False</t>
  </si>
  <si>
    <t>El Fondo de Desarrollo Rural de Sumapaz en calidad de COMODANTE se compromete a realizar entrega real y material a la Junta de Acción Comunal Vegas a título de comodato el uso gratuito de bienes muebles "elementos de dotación o equipos" con destino único y exclusivo para su funcionamiento y con cargo a restituirlo</t>
  </si>
  <si>
    <t>90373 en sipse quedo como contrato 48</t>
  </si>
  <si>
    <t>FDRS-LP-240-2023</t>
  </si>
  <si>
    <t>CPS-434-2023</t>
  </si>
  <si>
    <t>ONE CORPORATION SAS</t>
  </si>
  <si>
    <t>https://community.secop.gov.co/Public/Tendering/OpportunityDetail/Index?noticeUID=CO1.NTC.4495875&amp;isFromPublicArea=True&amp;isModal=False</t>
  </si>
  <si>
    <t>O23011601010000001583  O23011601200000001590  O23011601210000001633  O23011603390000001672  O23011603400000001674  O23011603480000001683  O23011605550000001691</t>
  </si>
  <si>
    <t>PRESTAR EL SERVICIO DE AVITUALLAMIENTO A MONTO AGOTABLE REQUERIDO POR LA ALCALDÍA LOCAL DE SUMAPAZ EN CUMPLIMIENTO DE SU MISIONALIDAD</t>
  </si>
  <si>
    <t>ONECORPORATIONSAS@GMAIL.COM_x000D_</t>
  </si>
  <si>
    <t>3024097784 / 3186951902</t>
  </si>
  <si>
    <t>CARRERA 28 7 96</t>
  </si>
  <si>
    <t xml:space="preserve">PRÓRROGA 1 Y ADICIÓN 1 AL CONTRATO DE PRESTACIÓN DE SERVICIOS CPS-434-2023
CELEBRADO ENTRE EL FONDO DE DESARROLLO RURAL DE SUMAPAZ Y ONE
CORPORATION SAS CLÁUSULA PRIMERA: Modificar la cláusula tercera del clausulado complementario CPS-434-2023,
prorrogando el plazo de ejecución en tres (3) meses más, contados a partir del 9 de enero y hasta el 8 de abril de
2024.
CLÁUSULA SEGUNDA: Adicionar el valor del contrato CPS-434-2023, en un valor de SESENTA
MILLONES TRESCIENTOS VEINTITRÉS MIL SEISCIENTOS OCHENTA Y DOS PESOS
M/CTE ($60.323.682)  </t>
  </si>
  <si>
    <t>1583  1590  1633  1672  1674  1683  1691</t>
  </si>
  <si>
    <t>FDRS-LP-306-2023</t>
  </si>
  <si>
    <t>COP-442-2023</t>
  </si>
  <si>
    <t>CONSORCIO RESTAURACIÓN ANDINA</t>
  </si>
  <si>
    <t>https://community.secop.gov.co/Public/Tendering/OpportunityDetail/Index?noticeUID=CO1.NTC.4753138&amp;isFromPublicArea=True&amp;isModal=False</t>
  </si>
  <si>
    <t xml:space="preserve">CONTRATO DE OBRA </t>
  </si>
  <si>
    <t>REALIZAR POR EL SISTEMA DE PRECIOS UNITARIOS FIJOS SIN FORMULA DE REAJUSTE, LA IMPLEMENTACIÓN DE MODELOS DE BIOINGENIERÍA PARA LA RESTAURACIÓN Y RECUPERACIÓN DE ZONAS CON PROCESOS DE EROSIÓN O CON FENÓMENOS DE REMOCIÓN EN MASA EN LA LOCALIDAD DE SUMAPAZ PARA LA VIGENCIA 2023.</t>
  </si>
  <si>
    <t>ADICIÓN NÚMERO 1 AL CONTRATO DE OBRA PÚBLICA No. COP-442-2023
CELEBRADO ENTRE EL FONDO DE DESARROLLO RURAL DE SUMAPAZ Y
CONSORCIO RESTAURACIÓN ANDINA ADICIONAR el CONTRATO DE OBRA PÚBLICA COP-442-2023 en la suma
de MIL CIENTO SETENTA MILLONES TRESCIENTOS SETENTA Y CINCO MIL SETESCIENTOS TREINTA Y UN PESOS MCTE ($ 1.170.375.731), de conformidad con las consideraciones aquí señaladas;
para un valor total del contrato de TRES MIL SEISCIENTOS OCHENTA Y CINCO MILLONES
DOSCIENTOS SETENTA MIL SETECIENTOS CUARENTA Y CUATRO PESOS ($3.685.270.744)
M/CTE.</t>
  </si>
  <si>
    <t>FDRS-LP-334-2023</t>
  </si>
  <si>
    <t>CPS-447-2023</t>
  </si>
  <si>
    <t>UT COLOMBIA 2023</t>
  </si>
  <si>
    <t>https://community.secop.gov.co/Public/Tendering/OpportunityDetail/Index?noticeUID=CO1.NTC.4932644&amp;isFromPublicArea=True&amp;isModal=False</t>
  </si>
  <si>
    <t>REALIZAR LA ADMINISTRACIÓN, OPERACIÓN, MANTENIMIENTO PREVENTIVO Y CORRECTIVO DE LOS VEHICULOS PESADOS Y MAQUINARÍA DE PROPIEDAD GUARDA Y/O TENENCIA DEL FONDO DE DESARROLLO RURAL DE SUMAPAZ, CON ALQUILER DE EQUIPOS GPS Y SERVICIO DE LOCALIZACIÓN SATELITAL GPS. PROYECTO 1688.</t>
  </si>
  <si>
    <t>FDRS-LP-338-2023</t>
  </si>
  <si>
    <t>COP-452-2023</t>
  </si>
  <si>
    <t>CONSORCIO GHW SUMAPAZ</t>
  </si>
  <si>
    <t>https://community.secop.gov.co/Public/Tendering/OpportunityDetail/Index?noticeUID=CO1.NTC.4983464&amp;isFromPublicArea=True&amp;isModal=False</t>
  </si>
  <si>
    <t>Licitación pública (Obra pública)</t>
  </si>
  <si>
    <t>CONTRATAR LAS OBRAS REQUERIDAS PARA LA OPTIMIZACIÓN, MEJORAMIENTO Y FUNCIONAMIENTO DE LOS SISTEMAS DE TRATAMIENTO DE AGUAS RESIDUALES PROVENIENTES DE LA LOCALIDAD DE SUMAPAZ, BOGOTÁ D.C.</t>
  </si>
  <si>
    <t>3563338-0</t>
  </si>
  <si>
    <t>CL 64 112C 26</t>
  </si>
  <si>
    <t>FDRS-LP-343-2023</t>
  </si>
  <si>
    <t>COP-461-2023</t>
  </si>
  <si>
    <t>CONSORCIO AGUAS DE SUMAPAZ</t>
  </si>
  <si>
    <t>https://community.secop.gov.co/Public/Tendering/OpportunityDetail/Index?noticeUID=CO1.NTC.5017729&amp;isFromPublicArea=True&amp;isModal=False</t>
  </si>
  <si>
    <t>OBRA</t>
  </si>
  <si>
    <t>REALIZAR LA APROPIACIÓN DE LOS DIAGNÓSTICOS, ESTUDIOS Y DISEÑOS, ASÍ COMO, LA CONSERVACIÓN Y LAS OBRAS REQUERIDAS PARA LA OPTIMIZACIÓN, MEJORAMIENTO Y PUESTA EN FUNCIONAMIENTO DEL ACUEDUCTO PLAN DE SUMAPAZ Y LA CONSTRUCCIÓN DE UN TANQUE DE ALMACENAMIENTO PARA EL ACUEDUCTO DE ASOAGUAS CLARAS EN LA LOCALIDAD DE SUMAPAZ, POR EL SISTEMA DE PRECIOS UNITARIOS FIJOS SIN FORMULA DE REAJUSTE</t>
  </si>
  <si>
    <t>Calle 98 A 51-72 Of 304</t>
  </si>
  <si>
    <t>FDRS-LP-344-2023</t>
  </si>
  <si>
    <t>CPS-458-2023</t>
  </si>
  <si>
    <t>UNION TEMPORAL SUMA - PAZ 1986</t>
  </si>
  <si>
    <t>https://community.secop.gov.co/Public/Tendering/OpportunityDetail/Index?noticeUID=CO1.NTC.5040864&amp;isFromPublicArea=True&amp;isModal=False</t>
  </si>
  <si>
    <t>PRESTACIÓN DE SERVICIOS DE APOYO LOGÍSTICOS PARA LA REALIZACIÓN DE LA FERIA AGROAMBIENTAL Y NAVIDAD SUMAPACEÑA DEL FONDO DE DESARROLLO LOCAL DE SUMAPAZ 2023</t>
  </si>
  <si>
    <t>OTROSÍ MODIFICATORIO Y ADICIÓN 1 AL CONTRATO DE PRESTACIÓN DE SERVICIOS
CPS-458-2023 CELEBRADO ENTRE EL FONDO DE DESARROLLO RURAL DE SUMAPAZ Y
UNIÓN TEMPORAL SUMA PAZ 1986 VR. A ADICIONAR $ 90.768.666 Adicionar el valor del contrato CPS-458-2023, en un valor de NOVENTA MILLONES
SETECIENTOS SESENTA Y OCHO MIL SEISCIENTOS SESENTA Y SEIS PESOS M/CTE. ($90.768.666), con cargo al
proyecto 1633 Acciones para la promoción de la cultura, tradición y costumbres sumapaceñas, respaldado con el CDP
No. 1306, del 29 de diciedmbre de 2023</t>
  </si>
  <si>
    <t>FDRS-LP-346-2023</t>
  </si>
  <si>
    <t>COP-459-2023</t>
  </si>
  <si>
    <t>CONSORCIO ARQING</t>
  </si>
  <si>
    <t>https://community.secop.gov.co/Public/Tendering/OpportunityDetail/Index?noticeUID=CO1.NTC.5078158&amp;isFromPublicArea=True&amp;isModal=False</t>
  </si>
  <si>
    <t xml:space="preserve">
CONTRATAR LOS ESTUDIOS, DISEÑOS Y LA CONSTRUCCIÓN DEL PARQUE PAZ Y VIDA EN LA CASONA LLANO GRANDE, CENTRO POBLADO DE BETANIA EN LA LOCALIDAD DE SUMAPAZ</t>
  </si>
  <si>
    <t>Carrera 15 A Nro 124-60 Of 102</t>
  </si>
  <si>
    <t>FDRS-LP-355-2023</t>
  </si>
  <si>
    <t>COP-466-2023</t>
  </si>
  <si>
    <t>CONSORCIO BOLIVAR</t>
  </si>
  <si>
    <t>https://community.secop.gov.co/Public/Tendering/OpportunityDetail/Index?noticeUID=CO1.NTC.5157541&amp;isFromPublicArea=True&amp;isModal=False</t>
  </si>
  <si>
    <t>REALIZAR EL DIAGNOSTICO, MANTENIMIENTO, REHABILITACION, RECONSTRUCCION Y REPARACIONES LOCATIVAS POR PRECIOS UNITARIOS FIJOS Y A MONTO AGOTABLE EN LOS SALONES COMUNALES DE LA LOCALIDAD DE SUMAPAZ"</t>
  </si>
  <si>
    <t>FDRS-LP-357-2023</t>
  </si>
  <si>
    <t>COP-511-2023</t>
  </si>
  <si>
    <t>CONSORCIO MANTENIMIENTOS VIALES SUMAPAZ</t>
  </si>
  <si>
    <t>https://community.secop.gov.co/Public/Tendering/OpportunityDetail/Index?noticeUID=CO1.NTC.5165916&amp;isFromPublicArea=True&amp;isModal=False</t>
  </si>
  <si>
    <t>REALIZAR LA CONSTRUCCIÓN DE OBRAS DE CONTENCIÓN, NECESARIAS PA-RA MEJORAR LA MOVILIDAD EN LA MALLA VIAL LOCAL DE SUMAPAZ, POR EL SISTEMA DE PRECIOS UNITARIOS FIJOS, DE ACUERDO CON LOS ESTUDIOS Y DISEÑOS DERIVADOS DEL CONTRATO DE CONSULTORÍA CCS-213-202</t>
  </si>
  <si>
    <t>FDRS-LP-358-2023</t>
  </si>
  <si>
    <t>COP-483-2023</t>
  </si>
  <si>
    <t>GESTION RURAL Y URBANA SAS</t>
  </si>
  <si>
    <t>https://community.secop.gov.co/Public/Tendering/OpportunityDetail/Index?noticeUID=CO1.NTC.5189411&amp;isFromPublicArea=True&amp;isModal=False</t>
  </si>
  <si>
    <t>O23011602370000001668
O23011605560000001693</t>
  </si>
  <si>
    <t>APROPIACIÓN DE ESTUDIOS Y DISEÑOS PARA LA CONSTRUCCIÓN Y ADECUACIÓN DE LA SEDE ADMINISTRATIVA DE LA LOCALIDAD DE SUMAPAZ, UBICADA EN LA HACIENDA LLANO GRANDE EN EL CENTRO POBLADO DE BETANIA, DE CONFORMIDAD CON EL CONTRATO DE CONSULTORÍA CCS-334-2022</t>
  </si>
  <si>
    <t>DISEÑOS Y CONSTRUCCIONES RYV SAS</t>
  </si>
  <si>
    <t>OTRO SI MODIFICATORIO No.1 AL CONTRATO DE OBRA PÚBLICA COP 483-2023, SUSCRITO ENTRE EL FONDO DE DESARROLLO LOCAL DE SUMAPAZ Y GESTION RURAL Y URBANA S.A.S</t>
  </si>
  <si>
    <t>FDRS-LP-360-2023</t>
  </si>
  <si>
    <t>CPS-486-2023</t>
  </si>
  <si>
    <t xml:space="preserve">GEMA MEJIA IZQUIERDO </t>
  </si>
  <si>
    <t>https://community.secop.gov.co/Public/Tendering/OpportunityDetail/Index?noticeUID=CO1.NTC.5208439&amp;isFromPublicArea=True&amp;isModal=False</t>
  </si>
  <si>
    <t>O23011601210000001633  //  O23011603400000001674</t>
  </si>
  <si>
    <t>PRESTACIÓN DE SERVICIOS LOGÍSTICOS PARA LA REALIZACIÓN DEL DÍA DE LA MUJER RURAL Y CAMPESINA SUMAPACEÑA, DÍA DEL CAMPESINO Y CAMPESINA Y FESTIVAL DE LAS ARTES QUE SE REALIZARÁN EN EL FONDO DE DESARROLLO LOCAL DE SUMAPAZ 2023</t>
  </si>
  <si>
    <t>Calle 37 B #84-55</t>
  </si>
  <si>
    <t xml:space="preserve">ANA ROSA BAUTISTA  //  JULIAN ANDRES CARVAJAL </t>
  </si>
  <si>
    <t>52008301  //  9770381</t>
  </si>
  <si>
    <t>8   ///   7</t>
  </si>
  <si>
    <t>FDRS-LP-363-2023</t>
  </si>
  <si>
    <t>CPS-517-2023</t>
  </si>
  <si>
    <t>CONSORCIO PEDAGOGÍA Y AMBIENTE 2024</t>
  </si>
  <si>
    <t>https://community.secop.gov.co/Public/Tendering/OpportunityDetail/Index?noticeUID=CO1.NTC.5234772&amp;isFromPublicArea=True&amp;isModal=False</t>
  </si>
  <si>
    <t>O23011601060000001638
O23011601060000001641
O23011602380000001669
O23011603400000001674
O23011605550000001691</t>
  </si>
  <si>
    <t>CONTRATAR LA PRESTACIÓN DE SERVICIOS PARA LA REALIZACION PROCESOS DE FORMACION DEL FONDO DE DESARROLLO LOCAL DE SUMAPAZ 2023.</t>
  </si>
  <si>
    <t>FDRS-LP-365-2023</t>
  </si>
  <si>
    <t>CPS-519-2023</t>
  </si>
  <si>
    <t>FUNVIVE 2.0</t>
  </si>
  <si>
    <t>https://community.secop.gov.co/Public/Tendering/OpportunityDetail/Index?noticeUID=CO1.NTC.5244146&amp;isFromPublicArea=True&amp;isModal=False</t>
  </si>
  <si>
    <t>O23011601060000001643
O23011601080000001645</t>
  </si>
  <si>
    <t>PRESTAR LOS SERVICIOS PARA IMPLEMENTAR ACCIONES DE PROMOCIÓN Y PREVENCIÓN EN SALUD DE LA LOCALIDAD DE SUMAPAZ TENIENDO EN CUENTA EL ENFOQUE DIFERENCIAL Y TERRITORIAL A TRAVÉS DE LOS PROYECTOS 1643 MEJORES CONDICIONES DE SALUD EN LA RURALIDAD Y 1645 PREVENCION DE EMBARAZO</t>
  </si>
  <si>
    <t>CR 69 BIS NRO. 3 A - 61</t>
  </si>
  <si>
    <t>FDRS-MC-198-2023</t>
  </si>
  <si>
    <t>CSU-286-2023</t>
  </si>
  <si>
    <t>DISTRIBUIDORA, COMERCIALIZADORA E IMPORTADORA, INTEGRAL DE SERVICIOS BICICLICKER SAS</t>
  </si>
  <si>
    <t>https://community.secop.gov.co/Public/Tendering/OpportunityDetail/Index?noticeUID=CO1.NTC.4210000&amp;isFromPublicArea=True&amp;isModal=False</t>
  </si>
  <si>
    <t>ANDRES BONILLA</t>
  </si>
  <si>
    <t>MINIMA CUANTÍA</t>
  </si>
  <si>
    <t xml:space="preserve">CONTRATO DE SUMINISTROS </t>
  </si>
  <si>
    <t>ONTRATAR EL SUMINISTRO DE REPUESTOS PARA REALIZAR EL MANTENIMIENTO PREVENTIVO Y CORRECTIVO DE LAS BICICLETAS DE MONTAÑA PERTENECIENTES A LAS ESCUELAS DE FORMACIÓN DEPORTIVAS DEL FONDO DE DESARROLLO RURAL DE SUMAPAZ</t>
  </si>
  <si>
    <t>ADRIAN FELIPE PINZON</t>
  </si>
  <si>
    <t>se esta tramitando pendiente de firmas, ACTA DE LIQUIDACIÓN DEL CONTRATO DE SUMINISTRO CSU-286-2023 CELEBRADO ENTRE LA ALCALDIA LOCAL DE SUMAPAZ NIT 899.999.061-9 Y DISTRIBUIDORA, COMERCIALIZADORA E IMPORTADORA, INTEGRAL DE SERVICIOS BICICLICKER - DICOIMBI SAS NIT. 901487857-3</t>
  </si>
  <si>
    <t>LIQUIDADO</t>
  </si>
  <si>
    <t>FDRS-MC-222-2023</t>
  </si>
  <si>
    <t>CPS-299-2023</t>
  </si>
  <si>
    <t>PEOPLE SECURITY S.A.S</t>
  </si>
  <si>
    <t>https://community.secop.gov.co/Public/Tendering/OpportunityDetail/Index?noticeUID=CO1.NTC.4293480&amp;isFromPublicArea=True&amp;isModal=False</t>
  </si>
  <si>
    <t>PRESTAR LOS SERVICIOS LOGISTICOS PARA LA REALIZACION DE LOS DIALOGOS CIUDADANOS Y LA AUDIENCIA PUBLICA DE RENDICION DE CUENTAS DE LA VIGENCIA 2022</t>
  </si>
  <si>
    <t>CL 19 N 96 B 56</t>
  </si>
  <si>
    <t>Adicionar el contrato de prestación de servicios CPS-299-2023, en la suma de DOS MILLONES CUATROCIENTOS MIL PESOS M/CTE. ($2.400.000), con cargo al el certificado de disponibilidad presupuestal No. 912, rubro O2-30-11605570000001696 Gestión pública local, expedido por el responsable del presupuesto el 19 de mayo de 2023. CLÁUSULA SEGUNDA: El valor total del contrato del contrato es por la suma de VEINTICINCO MILLONES TRESCIENTOS SESENTA Y CINCO MIL PESOS M/CTE. ($25.365.000).  se realizo comite de liquidacion el 13/12/2023</t>
  </si>
  <si>
    <t>FDRS-MC-227-2023</t>
  </si>
  <si>
    <t>CSE-305-2023</t>
  </si>
  <si>
    <t>COMPAÑÍA MUNDIAL DE SEGUROS S.A.</t>
  </si>
  <si>
    <t>https://community.secop.gov.co/Public/Tendering/OpportunityDetail/Index?noticeUID=CO1.NTC.4339320&amp;isFromPublicArea=True&amp;isModal=False</t>
  </si>
  <si>
    <t>LINA  CABRA</t>
  </si>
  <si>
    <t>SEGUROS</t>
  </si>
  <si>
    <t>ADQUISICION DE POLIZA DE SEGUROS CONTRA ACCIDENTES PERSONALES PARA EL AMPARO Y PROTECCION DE LOS NIÑOS, NIÑAS Y ADOLESCENTES DE LAS ESCUELAS DE FORMACION DEPORTIVAS DEL FONDO DE DESARROLLO RURAL DE SUMAPAZ DURANTE LA VIGENCIA FISCAL 2023. PROYECTO</t>
  </si>
  <si>
    <t>|</t>
  </si>
  <si>
    <t>CL 33 N 6B-24</t>
  </si>
  <si>
    <t>FDRS-MC-259-2023</t>
  </si>
  <si>
    <t>CPS-356-2023</t>
  </si>
  <si>
    <t>https://community.secop.gov.co/Public/Tendering/OpportunityDetail/Index?noticeUID=CO1.NTC.4500561&amp;isFromPublicArea=True&amp;isModal=False</t>
  </si>
  <si>
    <t>PRESTAR EL SERVICIO DE AVITUALLAMIENTO A MONTO AGOTABLE REQUERIDO POR LA ALCALDÍA LOCAL DE SUMAPAZ EN CUMPLIMIENTO DEL FORTALECIMIENTO DE LA CULTURA CIUDADANA Y SU INSTITUCIONALIDAD</t>
  </si>
  <si>
    <t>FDRS-MC-269-2023</t>
  </si>
  <si>
    <t>CPS-367-2023</t>
  </si>
  <si>
    <t>CAR SCANNERS S.A.S</t>
  </si>
  <si>
    <t>https://community.secop.gov.co/Public/Tendering/OpportunityDetail/Index?noticeUID=CO1.NTC.4530539&amp;isFromPublicArea=True&amp;isModal=False</t>
  </si>
  <si>
    <t>O2120201003063611101       //       O2120202008078714199</t>
  </si>
  <si>
    <t>PRESTACIÓN DEL SERVICIO DE MANTENIMIENTO PREVENTIVO Y CORRECTIVO A LOS VEHÍCULOS LIVIANOS DE MARCA NISSAN Y RENAULT DE PROPIEDAD, GUARDA Y/O TENENCIA DEL FONDO DE DESARROLLO RURAL DE SUMAPAZ CON SUMINISTRO DE REPUESTOS, LLANTAS, INSUMOS, ACCESORIOS Y MANO DE OBRA</t>
  </si>
  <si>
    <t>PRÓRROGA N° 1 AL PRESTACIÓN DEL SERVICIO DE MANTENIMIENTO PREVENTIVO Y CORRECTIVO DE VEHÍCULOS No. CPS-367-2023 CELEBRADO ENTRE EL FONDO DE DESARROLLO RURAL DE SUMAPAZ Y SCANNERS SAS, Que mediante solicitud de modificación contractual de fecha veinte (20) de febrero de 2024, el apoyo a la supervisión deprecó gestionar la PRORROGA No 1, al CONTRATO DE PRESTACIÓN DE SERVICIOS CPS- 367-2023, PRORROGAR el plazo de ejecución del CONTRATO DE PRESTACION DE SERVICIO CPS-367-2023, por el término de DOS MESES (2) Y OCHO (8) días, hasta el treinta (30) de abril de 2024</t>
  </si>
  <si>
    <t>1101       //       4199</t>
  </si>
  <si>
    <t>FDRS-MC-290-2023</t>
  </si>
  <si>
    <t>CSU-435-2023</t>
  </si>
  <si>
    <t>AUTOS MONGUI SAS</t>
  </si>
  <si>
    <t>https://community.secop.gov.co/Public/Tendering/OpportunityDetail/Index?noticeUID=CO1.NTC.4634826&amp;isFromPublicArea=True&amp;isModal=False</t>
  </si>
  <si>
    <t>REALIZAR EL SUMINISTRO DE INSUMOS PARA REALIZAR EL MANTENIMIENTO PREVENTIVO A LOS VEHICULOS PESADOS DE PROPIEDAD GUARDA Y/O TENENCIA DEL FONDO DE DESARROLLO RURAL DE SUMAPAZ</t>
  </si>
  <si>
    <t>FDRS-MC-326-2023</t>
  </si>
  <si>
    <t>CSE-437-2023</t>
  </si>
  <si>
    <t>SEGUROS MUNDIAL S.A.</t>
  </si>
  <si>
    <t>https://community.secop.gov.co/Public/Tendering/OpportunityDetail/Index?noticeUID=CO1.NTC.4689118&amp;isFromPublicArea=True&amp;isModal=False</t>
  </si>
  <si>
    <t>O212020200701030102713 11</t>
  </si>
  <si>
    <t>CONTRATAR LA POLIZA DE VIDA GRUPO PARA LOS EDILES DE LA JUNTA ADMINISTRADORA LOCAL DE LA LOCALIDAD DE SUMAPAZ</t>
  </si>
  <si>
    <t>FDRS-MC-327-2023</t>
  </si>
  <si>
    <t>CPS-436-2023</t>
  </si>
  <si>
    <t>FUMISEX SAS</t>
  </si>
  <si>
    <t>https://community.secop.gov.co/Public/Tendering/OpportunityDetail/Index?noticeUID=CO1.NTC.4690218&amp;isFromPublicArea=True&amp;isModal=False</t>
  </si>
  <si>
    <t>CONTRATAR LOS SERVICIOS DE LAVADO Y DESINFECCIÓN DE TANQUES DE ALMACENAMIENTO DE AGUA POTABLE, MANTENIMIENTO Y RECARGA DE EXTINTORES DE LAS SEDES DE LA ALCALDÍA LOCAL DE SUMAPAZ, EN CUMPLIMIENTO DE SU MISIONALIDAD</t>
  </si>
  <si>
    <t>En proceso de liquidacion  se hizo comite para revizar acta de liquidacion 6 12-2023</t>
  </si>
  <si>
    <t>FDRS-MC-328-2023</t>
  </si>
  <si>
    <t>CPS-439-2023</t>
  </si>
  <si>
    <t>PARQUE DE MAQUINARIA SAS</t>
  </si>
  <si>
    <t>https://community.secop.gov.co/Public/Tendering/OpportunityDetail/Index?noticeUID=CO1.NTC.4743822&amp;isFromPublicArea=True&amp;isModal=False</t>
  </si>
  <si>
    <t>PRESTAR LOS SERVICIOS PARA LA LIMPIEZA DE LAS REDES DE ALCANTARILLADO SANITARIO Y POZOS SÉPTICOS DE LA LOCALIDAD DE SUMAPAZ</t>
  </si>
  <si>
    <t>27/27/2023</t>
  </si>
  <si>
    <t xml:space="preserve">En proceso de liquidacion el 19/12/2023 se realizo comite de liquidacion </t>
  </si>
  <si>
    <t>FDRS-MC-330-2023</t>
  </si>
  <si>
    <t>CCO-440-2023</t>
  </si>
  <si>
    <t>ANDIVISION SAS</t>
  </si>
  <si>
    <t>https://community.secop.gov.co/Public/Tendering/OpportunityDetail/Index?noticeUID=CO1.NTC.4774143&amp;isFromPublicArea=True&amp;isModal=False</t>
  </si>
  <si>
    <t>CONSULTORÍA</t>
  </si>
  <si>
    <t>El contrato que se pretende celebrar tendrá por objeto ¿Adquirir Equipos De Fotografía, Video Y Producción Audiovisual Para La Generación De Contenido Sobre La Gestión De La Administración Local Y Los Programas Y Servicios Que Hay A Disposición De La Ciudadanía¿.</t>
  </si>
  <si>
    <t xml:space="preserve">CARLOS ANDRES PEDRAZA CARDOZO </t>
  </si>
  <si>
    <t>1 MES Y 15 DÍAS</t>
  </si>
  <si>
    <t>FDRS-MC-332-2023</t>
  </si>
  <si>
    <t>CCO-441-2023</t>
  </si>
  <si>
    <t>NEGOCIO CORPORATIVO S A S</t>
  </si>
  <si>
    <t>https://community.secop.gov.co/Public/Tendering/OpportunityDetail/Index?noticeUID=CO1.NTC.4833918&amp;isFromPublicArea=True&amp;isModal=False</t>
  </si>
  <si>
    <t>ADQUIRIR A TÍTULO DE COMPRAVENTA COBIJAS, ALMOHADAS, TOALLAS, BOLSAS ECOLÓGICAS, TARJETAS POSTALES, PARA LAS PERSONAS MAYORES EN EL MARCO DE LA CONMEMORACIÓN DEL MES DEL ENVEJECIMIENTO Y VEJEZ.</t>
  </si>
  <si>
    <t xml:space="preserve">20 DIAS </t>
  </si>
  <si>
    <t>FDRS-MC-340-2023</t>
  </si>
  <si>
    <t>CSU-444-2023</t>
  </si>
  <si>
    <t>AUTOS MONGUI S.A.S</t>
  </si>
  <si>
    <t>https://community.secop.gov.co/Public/Tendering/OpportunityDetail/Index?noticeUID=CO1.NTC.4943354&amp;isFromPublicArea=True&amp;isModal=False</t>
  </si>
  <si>
    <t>REALIZAR EL SUMINISTRO DE ELEMENTOS CONSUMIBLES COMO ACEITES, GRASAS, FILTROS, ELEMENTOS DE CORTE Y DEMAS RELACIONADOS PARA LA MAQUINARIA AMARILLA DE PROPIEDAD GUARDA Y/O TENENCIA DEL FONDO DE DESARROLLO RURAL DE SUMAPAZ</t>
  </si>
  <si>
    <t>FDRS-MC-345-2023</t>
  </si>
  <si>
    <t>CSE-445-2023</t>
  </si>
  <si>
    <t>LA PREVISORA S.A. COMPAÑÍA DE SEGUROS</t>
  </si>
  <si>
    <t>https://community.secop.gov.co/Public/Tendering/OpportunityDetail/Index?noticeUID=CO1.NTC.4969790&amp;isFromPublicArea=True&amp;isModal=False</t>
  </si>
  <si>
    <t>O212020200701030471347</t>
  </si>
  <si>
    <t xml:space="preserve">SEGUROS </t>
  </si>
  <si>
    <t>CONTRATAR LOS SEGUROS OBLIGATORIOS SOAT PARA EL PARQUE AUTOMOTOR DE PROPIEDAD DEL FONDO DE DESARROLLO RURAL DE SUMAPAZ Y DE AQUELLOS POR LOS CUALES ES LEGALMENTE RESPONSABLE</t>
  </si>
  <si>
    <t>FDRS-MC-356-2023</t>
  </si>
  <si>
    <t>CPS-454-2023</t>
  </si>
  <si>
    <t>NEFOX SAS</t>
  </si>
  <si>
    <t>https://community.secop.gov.co/Public/Tendering/OpportunityDetail/Index?noticeUID=CO1.NTC.5094511&amp;isFromPublicArea=True&amp;isModal=False</t>
  </si>
  <si>
    <t>PRESTAR EL SERVICIO DE MONITOREO VEHICULAR INTEGRAL CON EL ALQUILER DE EQUIPOS DE RASTREO SATELITAL GPS INSTALADOS EN LOS VEHICULOS LIVIANOS DE PROPIEDAD O TENENCIA DEL FONDO DE DESARROLLO RURAL DE SUMAPAZ.</t>
  </si>
  <si>
    <t>FDRS-MC-362-2023</t>
  </si>
  <si>
    <t>CPS-457-2023</t>
  </si>
  <si>
    <t>GLOBAL SERVICES E.U.</t>
  </si>
  <si>
    <t>https://community.secop.gov.co/Public/Tendering/OpportunityDetail/Index?noticeUID=CO1.NTC.5131678&amp;isFromPublicArea=True&amp;isModal=False</t>
  </si>
  <si>
    <t>CONTRATACIÓN DE SERVICIOS LOGÍSTICOS Y ADQUISICIÓN DE ELEMENTOS A MONTO AGOTABLE PARA LA CELEBRACIÓN DEL SEGUNDO DÍA DE CONMEMORACIÓN DE VÍCTIMAS DEL CONFLICTO ARMADO EN SUMAPAZ</t>
  </si>
  <si>
    <t>SELECCION ABREVIADA MENOR CUANTIA</t>
  </si>
  <si>
    <t>FDRS-SAMC-223-2023</t>
  </si>
  <si>
    <t>CPS-315-2023</t>
  </si>
  <si>
    <t>COOPERATIVA DE TRABAJO ASOCIADO SEJARPI CTA</t>
  </si>
  <si>
    <t>https://community.secop.gov.co/Public/Tendering/OpportunityDetail/Index?noticeUID=CO1.NTC.4362017&amp;isFromPublicArea=True&amp;isModal=False</t>
  </si>
  <si>
    <t>HELDER FONSECA - JUAN DIEGO PARDO</t>
  </si>
  <si>
    <t>O21202020080585250</t>
  </si>
  <si>
    <t>CONTRATAR LA PRESTACIÓN DE SERVICIOS DE VIGILANCIA Y SEGURIDAD PRIVADA PARA LA ALCALDÍA LOCAL DE SUMAPAZ</t>
  </si>
  <si>
    <t xml:space="preserve">CR 16 N 37 - 42 </t>
  </si>
  <si>
    <t>ADICIÓN Y PRORROGA NÚMERO 1° AL CONTRATO DE PRESTACIÓN DE SERVICIOS CPS-315-2023 CELEBRADO ENTRE EL FONDO DE DESARROLLO RURAL DE SUMAPAZ Y LA COOPERATIVA DE TRABAJO ASOCIADO SEJARPI CTA suscribir el modificatorio N°1 (prorroga y adición N°1) del CONTRATO No. CPS-315-2023, que se regirá por las siguientes cláusulas: CLÁUSULA
PRIMERA: Prorrogar el contrato por el termino de VEINTICUATRO (24) DÍAS, contados a partir del 03 de enero de 2024 hasta el 26 de enero de 2024. CLÁUSULA SEGUNDA: ADICIONAR el CONTRATO No. CPS-315-2023 en la suma de TREINTA Y CINCO MILLONES SEISCIENTOS DOCE MIL CIENTO NOVENTA Y TRES PESOS M/CTE ($35.612.193,00) M/CTE, de conformidad con las consideraciones aquí señaladas, para un valor total del convenio de TRESCIENTOS TREINTA Y OCHO MILLONES TRESCIENTOS SETENTA Y CUATRO MIL CUATROCIENTOS DIECISÉIS PESOS M/CTE ($338.374.416).                                                                                                                                                                                                                                                                                                           OTRO SI MODIFICATORIO No. 1, ADICIÓN Y PRÓRROGA No. 2 AL CONTRATO DE PRESTACIÓN DE SERVICIOS CPS-315-2023 CELEBRADO ENTRE EL FONDO DE DESARROLLO RURAL DE SUMAPAZ Y LA COOPERATIVA DE TRABAJO ASOCIADO SEJARPI CTA. Adicionar el contrato de prestación de servicios No. CPS-315-2023 en la suma de NOVENTA Y TRES MILLONES SETECIENTOS TREINTA Y TRES MIL TRESCIENTOS NOVENTA Y DOS PESOS ($93.773.392) M/CTE,y prórroga por un tiempo de SESENTA Y CINCO (65) días,contados a partir del 27 de enero de 2024 y hasta el 01 de Abril de la misma vigencia.</t>
  </si>
  <si>
    <t>FDRS-SAMC-230-2023</t>
  </si>
  <si>
    <t>CSE-314-2023</t>
  </si>
  <si>
    <t>https://community.secop.gov.co/Public/Tendering/OpportunityDetail/Index?noticeUID=CO1.NTC.4379947&amp;isFromPublicArea=True&amp;isModal=False</t>
  </si>
  <si>
    <t>O212020200701030571354 - O212020200701030571355 - O212020200701030571359</t>
  </si>
  <si>
    <t>CONTRATAR LOS SEGUROS QUE AMPAREN LOS INTERESES PATRIMONIALES ACTUALES Y FUTUROS, ASÍ COMO LOS BIENES DE PROPIEDAD DE LA ALCALDIA LOCAL DE SUMAPAZ, QUE ESTÉN BAJO SU RESPONSABILIDAD Y CUSTODIA Y AQUELLOS QUE SEAN ADQUIRIDOS PARA DESARROLLAR LAS FUNCIONES INHERENTES A SU ACTIVIDAD, ASI COMO CUALQUIER OTRA PÓLIZA DE SEGUROS QUE REQUIERA LA ENTIDAD EN EL DESARROLLO DE SU ACTIVIDAD</t>
  </si>
  <si>
    <t>CL 57 N 9 - 07</t>
  </si>
  <si>
    <t>ADICIÓN N° 1 Y PRÓRROGA N° 1 AL CONTRATO DE SEGUROS No. CSE-314-2023 nCELEBRADO ENTRE EL FONDO DE DESARROLLO RURAL DE SUMAPAZ Y ASEGURADORA PREVISORA S.A. COMPAÑÍA DE SEGUROS,ADICIONAR el CONTRATO DE SEGUROS No. CSE-314-2023 en la suma de SETENTA Y OCHO MILLONES QUINIENTOS SESENTA Y SEIS MIL OCHOCIENTOS NOVENTA PESOS M/CTE ($78.566.890 ) de conformidad con las consideraciones aquí señaladas, para un valor total del contrato de DOSCIENTOS TREINTA Y CINCO MILLONES SETECIENTOS SESENTA MIL NOVECIENTOS VEINTE PESOS M/CTE ($235.760.920),PRORROGAR el plazo de ejecución del CONTRATO DE SEGUROS No CSE-314-2023, por el término de CIENTO TREINTA Y TRES (133) días, hasta el veintiuno (21) de junio de 2024.</t>
  </si>
  <si>
    <t>1354 - 1355 - 1359</t>
  </si>
  <si>
    <t>FDRS-SAMC-337-2023</t>
  </si>
  <si>
    <t>COP-446-2023</t>
  </si>
  <si>
    <t>SERPEC INGENIEROS SAS</t>
  </si>
  <si>
    <t>https://community.secop.gov.co/Public/Tendering/OpportunityDetail/Index?noticeUID=CO1.NTC.4966022&amp;isFromPublicArea=True&amp;isModal=False</t>
  </si>
  <si>
    <t>"REALIZAR EL MANTENIMIENTO Y/O ADECUACION DE LAS INTALACIONES DE LA SEDE ADMINISTRATIVA CENTRO DE SERVICIOS DE SANTA ROSA Y LAS CORREGIDURIAS, POR EL SISTEMA DE PRECIOS UNITARIOS FIJOS, A MONTO AGOTABLE EN LA LOCALIDAD DE SUMAPAZ"</t>
  </si>
  <si>
    <t>FDRS-SAMC-347-2023</t>
  </si>
  <si>
    <t>CPS-448-2023</t>
  </si>
  <si>
    <t>LOGISTICA Y GESTION DE NEGOCIOS</t>
  </si>
  <si>
    <t>https://community.secop.gov.co/Public/Tendering/OpportunityDetail/Index?noticeUID=CO1.NTC.5025990&amp;isFromPublicArea=True&amp;isModal=False</t>
  </si>
  <si>
    <t>PRESTAR LOS SERVICIOS DE APOYO LOGÍSTICO PARA EL INTERCAMBIO DE EXPERIENCIAS SIGNIFICATIVAS EN JUSTICIA COMUNAL Y COMUNITARIA DE LOS Y LAS HABITANTES DE LA LOCALIDAD DE SUMAPAZ 2023</t>
  </si>
  <si>
    <t>FDRS-SAMC-349-2023</t>
  </si>
  <si>
    <t>COP-455-2023</t>
  </si>
  <si>
    <t>CONSORCIO SUMAPAZ 2023</t>
  </si>
  <si>
    <t>https://community.secop.gov.co/Public/Tendering/OpportunityDetail/Index?noticeUID=CO1.NTC.5079949&amp;isFromPublicArea=True&amp;isModal=False</t>
  </si>
  <si>
    <t>REALIZAR LA INTERVENCIÓN, ADECUACIÓN Y DOTACIÓN DE LOS PARQUES BIOSALUDABLES EN LA LOCALIDAD DE SUMAPAZ.</t>
  </si>
  <si>
    <t>Calle 110 N° 7 D 32 P1</t>
  </si>
  <si>
    <t>FDRS-SAMC-351-2023</t>
  </si>
  <si>
    <t>CSE-453-2023</t>
  </si>
  <si>
    <t>Aseguradora Solidaria de Colombia Entidad Cooperativa</t>
  </si>
  <si>
    <t>https://community.secop.gov.co/Public/Tendering/OpportunityDetail/Index?noticeUID=CO1.NTC.5094525&amp;isFromPublicArea=True&amp;isModal=False</t>
  </si>
  <si>
    <t>O212020200701030571351</t>
  </si>
  <si>
    <t>ADQUIRIR EL SEGURO TODO RIESGO DE VEHÍCULOS PARA EL PARQUE AUTOMOTOR DEL FONDO DE DESARROLLO RURAL DE SUMAPAZ</t>
  </si>
  <si>
    <t>notificaciones@solidaria.com.co</t>
  </si>
  <si>
    <t>6464330/2961523</t>
  </si>
  <si>
    <t>CL 100 9 A 45 P 12</t>
  </si>
  <si>
    <t>ADICIÓN Y OTROSI MODIFICATORIO NÚMERO 1 AL CONTRATO CSE-453-2023 CELEBRADO ENTRE EL FONDO DE DESARROLLO RURAL DE SUMAPAZ Y LA ASEGURADORA SOLIDARIA DE COLOMBIA ENTIDAD COOPERATIVA ADICIONAR el contrato CSE-453-2023 en la suma de DOS MILLONES NOVENTA Y SEIS MIL TREINTA Y CINCO PESOS ($2.096.035), de conformidad con las consideraciones aquí señaladas, para un valor total del contrato de CINCUENTA MILLONES OCHENTA Y OCHO MIL NOVECIENTOS DIECINUEVE PESOS M/CTE ($50.088.919).                       OTROSI MODIFICATORIO Y ADICIÓN NO 2 PRORROGA NO 1 AL CONTRATO CSE- 453-2023 CELEBRADO ENTRE EL FONDO DE DESARROLLO RURAL DE SUMAPAZ Y LA ASEGURADORA SOLIDARIA DE COLOMBIA ENTIDAD COOPERATIVA. ADICIONAR el contrato CSE-453-2023 en la suma de VEINTICUATRO MILLONES TRESCIENTOS CUARENTA Y TRES MIL SETECIENTOS TREINTA Y OCHO PESOS M/CTE ($24.343.738) de conformidad con las consideraciones aquí señaladas, para un valor total del contrato de SETENTA Y CUATRO MILLONES CUATROCIENTOS TREINTA Y DOS MIL SEISCIENTOS CINCUENTA Y SIETE PESOS M/CTE ($74.432.657), Prorroga en Tiempo: 47 días . Fecha Terminación Final: 04/04/2024_x000D_</t>
  </si>
  <si>
    <t>FDRS-SAMC-353-2023</t>
  </si>
  <si>
    <t>COP-463-2023</t>
  </si>
  <si>
    <t>CONSORCIO VIVIENDA D&amp;O SUMAPAZ.</t>
  </si>
  <si>
    <t>https://community.secop.gov.co/Public/Tendering/OpportunityDetail/Index?noticeUID=CO1.NTC.5153022&amp;isFromPublicArea=True&amp;isModal=False</t>
  </si>
  <si>
    <t xml:space="preserve">SELECCION ABREVIADA MENOR CUANTIA SIN MANIFESTACION DE INTERES </t>
  </si>
  <si>
    <t>CONTRATAR LAS OBRAS PARA EL MEJORAMIENTO DE LAS CONDICIONES DE HABITABILIDAD DE LAS VIVIENDAS RURALES EN LA LOCALIDAD DE SUMAPAZ, PRIORIZADAS POR EL FONDO DE DESARROLLO RURAL DE SUMAPAZ PARA LA VIGENCIA 2023</t>
  </si>
  <si>
    <t>FDRS-SAMC-364-2023</t>
  </si>
  <si>
    <t>COP-467-2023</t>
  </si>
  <si>
    <t>CONSORCIO AGUAS SUMAPAZ 2023</t>
  </si>
  <si>
    <t>https://community.secop.gov.co/Public/Tendering/ContractNoticePhases/View?PPI=CO1.PPI.28155769&amp;isFromPublicArea=True&amp;isModal=False</t>
  </si>
  <si>
    <t>CONSTRUCCIÓN DE SISTEMA DE TRATAMIENTO DE AGUA RESIDUAL INDIVIDUAL PARA VIVIENDA RURAL DISPERSA EN LA LOCALIDAD DE SUMAPAZ</t>
  </si>
  <si>
    <t>CR 83 69 A 46 P 1</t>
  </si>
  <si>
    <t>Se modifica la fecha de inicio de conformidad con el acta de inicio y la aprobación de garantías aprobadas en la plataforma SECOP II.</t>
  </si>
  <si>
    <t>FDRS-SAMC-367-2023</t>
  </si>
  <si>
    <t>CPS-478-2023</t>
  </si>
  <si>
    <t>INDUHOTEL S.A.S</t>
  </si>
  <si>
    <t>https://community.secop.gov.co/Public/Tendering/OpportunityDetail/Index?noticeUID=CO1.NTC.5228801&amp;isFromPublicArea=True&amp;isModal=False</t>
  </si>
  <si>
    <t>PRESTACIÓN DE SERVICIOS DE APOYO LOGÍSTICOS PARA LA REALIZACIÓN DE LOS JUEGOS RURALES TRADICIONALES Y RURALES SUMAPACEÑOS DEL FONDO DE DESARROLLO RURAL DE SUMAPAZ 2023</t>
  </si>
  <si>
    <t>ANDRES CAMILO ACOSTA  JIMENEZ</t>
  </si>
  <si>
    <t>FDRS-SAMC-368-2023</t>
  </si>
  <si>
    <t>COP-484-2023</t>
  </si>
  <si>
    <t>CONSULTORIAS CONSTRUCCIONES Y SEÑALES LTDA CONSEÑALES LTDA</t>
  </si>
  <si>
    <t>https://community.secop.gov.co/Public/Tendering/OpportunityDetail/Index?noticeUID=CO1.NTC.5250517&amp;isFromPublicArea=True&amp;isModal=False</t>
  </si>
  <si>
    <t>CONTRATAR LAS OBRAS PARA INSTALAR Y MANTENER ESTRUCTURAS AUTO PORTANTES VALLAS y SEÑALIZACIÓN VIAL DENTRO DE LA LOCALIDAD DE SUMAPAZ</t>
  </si>
  <si>
    <t>FDRS-SAMC-369-2023</t>
  </si>
  <si>
    <t>CPS-510-2023</t>
  </si>
  <si>
    <t>GEMA MARIA MEJIA IZQUIERDO</t>
  </si>
  <si>
    <t>https://community.secop.gov.co/Public/Tendering/OpportunityDetail/Index?noticeUID=CO1.NTC.5275884&amp;isFromPublicArea=True&amp;isModal=False</t>
  </si>
  <si>
    <t>PRESTACIÓN DE SERVICIOS LOGÍSTICOS PARA EL DESARROLLO DE LA SALIDA DE INTERCAMBIO DE SABERES Y SABIDURÍA MUJERES LIDERESAS DE LA LOCALIDAD DE SUMAPAZ 2023.</t>
  </si>
  <si>
    <t>FDRS-SAMC-370-2023</t>
  </si>
  <si>
    <t>CPS-512-2023</t>
  </si>
  <si>
    <t xml:space="preserve">CARLOS ALBERTO PINZON MOLINA
</t>
  </si>
  <si>
    <t>https://community.secop.gov.co/Public/Tendering/OpportunityDetail/Index?noticeUID=CO1.NTC.5275939&amp;isFromPublicArea=True&amp;isModal=False</t>
  </si>
  <si>
    <t>PRESTACIÓN DE SERVICIOS LOGÍSTICOS PARA EL DESARROLLO DE LA SALIDA RECREO DEPORTIVA DEL ADULTO MAYOR Y PERSONAS EN CONDICIÓN DE DISCAPACIDAD DE LA LOCALIDAD DE SUMAPAZ 2023</t>
  </si>
  <si>
    <t>CL 76 #76-38 Bogotá, Cundinamarca</t>
  </si>
  <si>
    <t>FDRS-SASI-278-2023</t>
  </si>
  <si>
    <t>CSU-439-2023</t>
  </si>
  <si>
    <t>Ferreteria El Hidrante S.A</t>
  </si>
  <si>
    <t>https://community.secop.gov.co/Public/Tendering/OpportunityDetail/Index?noticeUID=CO1.NTC.4645301&amp;isFromPublicArea=True&amp;isModal=False</t>
  </si>
  <si>
    <t>SELECCIÓN ABREVIADA POR SUBASTA INVERSA</t>
  </si>
  <si>
    <t>CONTRATAR EL SUMINISTRO DE MATERIALES Y/O INSUMOS PARA LA CONSERVACIÓN DE LA MALLA VIAL RURAL Y/O CAMINOS VEREDALES DE LA LOCALIDAD DE SUMAPAZ, POR EL SISTEMA DE PRECIOS UNITARIOS Y A MONTO AGOTABLE PARA LA VIGENCIA 2023</t>
  </si>
  <si>
    <t>ADICIÓN No. 1 AL CONTRATO DE SUMINISTRO CSU-439-2023 CELEBRADO ENTRE EL FONDO DE DESARROLLO RURAL DE SUMAPAZ Y FERRETERÍA EL HIDRANTE S.A Adicionar el contrato de suministro CSU-439-2023, en la suma de DOSCIENTOS
MILLONES DE PESOS M/CTE. ($200.000.000), con cargo al el certificado de disponibilidad presupuestal
No. 1051, rubro O23011604490000001688 Movilidad segura, sostenible y accesible, expedido por el responsable</t>
  </si>
  <si>
    <t>FDRS-SASI-342-2023</t>
  </si>
  <si>
    <t>CSU-449-2023</t>
  </si>
  <si>
    <t xml:space="preserve">Ferreteria El Hidrante S.A     </t>
  </si>
  <si>
    <t>https://community.secop.gov.co/Public/Tendering/OpportunityDetail/Index?noticeUID=CO1.NTC.4987992&amp;isFromPublicArea=True&amp;isModal=False</t>
  </si>
  <si>
    <t>O23011601230000001634  O23011602280000001648  O23011602280000001651  O23011602380000001669    O23011605570000001696</t>
  </si>
  <si>
    <t>CONTRATAR EL SUMINISTRO DE MATERIALES, INSUMOS, ELEMENTOS Y HERRAMIENTAS PARA EL DESARROLLO DE LOS PROYECTOS DE INVERSIÓN 1633, 1634, 1648, 1651, 1669 Y 1696, DEL FONDO DE DESARROLLO RURAL DE SUMAPAZ</t>
  </si>
  <si>
    <t>KAREN VIVIANA GONZALEZ ARIZA</t>
  </si>
  <si>
    <t>1634  1648  1651  1669    1696</t>
  </si>
  <si>
    <t>CSU-450-2023</t>
  </si>
  <si>
    <t>EMPRESA CONSULTORA, CONSTRUCTORA Y PROVEEDORA V&amp;J SAS</t>
  </si>
  <si>
    <t>CSU-451-2023</t>
  </si>
  <si>
    <t>O23011601210000001633   O23011601230000001634    O23011602280000001651</t>
  </si>
  <si>
    <t>1633   1634    1651</t>
  </si>
  <si>
    <t>FDRS-SASI-361-2023</t>
  </si>
  <si>
    <t>CCV-470-2023</t>
  </si>
  <si>
    <t>LOTE 1  /   ACTIVA-T</t>
  </si>
  <si>
    <t>https://community.secop.gov.co/Public/Tendering/OpportunityDetail/Index?noticeUID=CO1.NTC.5208220&amp;isFromPublicArea=True&amp;isModal=False</t>
  </si>
  <si>
    <t>O23011605550000001691  //  O23011601120000001585 //  O23011601140000001586  //  O23011601200000001590</t>
  </si>
  <si>
    <t>COMPRAVENTA</t>
  </si>
  <si>
    <t>REALIZAR LA COMPRAVENTA DE BIENES PARA EL DESARROLLO DE LOS PROYECTOS DE INVERSIÓN Y RUBROS DE FUNCIONAMIENTO DEL FONDO DE DESARROLLO RURAL DE SUMAPAZ, VIGENCIA 2023</t>
  </si>
  <si>
    <t>Carrera 5 # 7-80 Of 205 Cota</t>
  </si>
  <si>
    <t>CCV-471-2023</t>
  </si>
  <si>
    <t xml:space="preserve">LOTE 2  /  BIG DATA SOLUCIONES INTEGRALES S.A.S
</t>
  </si>
  <si>
    <t>O23011601060000001638
O23011601140000001586
O23011605550000001691
O21201010030302
O21202020080787130</t>
  </si>
  <si>
    <t>CL 3 A SUR 7 36 ESTE P 2</t>
  </si>
  <si>
    <t>INVERSIÓN Y FUNCIONAMIENTO</t>
  </si>
  <si>
    <t>CCV-472-2023</t>
  </si>
  <si>
    <t>LOTE 3  /  LICCONT S.A.S.</t>
  </si>
  <si>
    <t>O23011605550000001691 // O23011601140000001586  //  O23011601060000001638</t>
  </si>
  <si>
    <t>CSU-473-2023</t>
  </si>
  <si>
    <t>LOTE 4  /  Ferreteria El Hidrante S.A</t>
  </si>
  <si>
    <t xml:space="preserve">https://community.secop.gov.co/Public/Tendering/OpportunityDetail/Index?noticeUID=CO1.NTC.5208220&amp;isFromPublicArea=True&amp;isModal=False
</t>
  </si>
  <si>
    <t>O23011601140000001586
O23011605550000001691</t>
  </si>
  <si>
    <t>Calle 13 N° 26-46</t>
  </si>
  <si>
    <t>CRISTIÁN ANDRÉS TORRES MALAMBO</t>
  </si>
  <si>
    <t>CCV-474-2023</t>
  </si>
  <si>
    <t>LOTE 5  /   GRUPO EMPRESARIAL SACSU SAS</t>
  </si>
  <si>
    <t>O23011601060000001638
O23011601120000001585
O23011601140000001586
O23011605550000001691</t>
  </si>
  <si>
    <t>CR 13 NRO. 14 - 35</t>
  </si>
  <si>
    <t>FERS-CD-319-2023</t>
  </si>
  <si>
    <t>CPS-422-2023</t>
  </si>
  <si>
    <t>JENIFER PEDRAZA CARDOZO</t>
  </si>
  <si>
    <t>https://community.secop.gov.co/Public/Tendering/OpportunityDetail/Index?noticeUID=CO1.NTC.4664973&amp;isFromPublicArea=True&amp;isModal=False</t>
  </si>
  <si>
    <t>PRESTAR SUS SERVICIOS ADMINISTRATIVOS PARA APOYAR LA GESTIÓN DE PRENSA Y COMUNICACIONES DE LA ALCALDÍA LOCAL DE SUMAPAZ</t>
  </si>
  <si>
    <t>jeniferdesigner9086@gmail.com</t>
  </si>
  <si>
    <t>ADICIÓN Y PRÓRROGA NÚMERO 1 AL CONTRATO DE PRESTACIÓN DE SERVICIOS
No. CPS-422-2023 CELEBRADO ENTRE EL FONDO DE DESARROLLO RURAL DE
SUMAPAZ Y JENIFER PEDRAZA CARDOZO. ADICIONAR AL CONTRATO DE PRESTACIÓN DE
SERVICIOS No. CPS-422-2023 en la suma de CUATRO MILLONES OCHOCIENTOS MIL PESOS M/CTE
($4.800.000), de conformidad con las consideraciones aquí señaladas, para un valor total del contrato de
DIECINUEVE MILLONES DOSCIENTOS MIL PESOS M/CTE ($19.200.000). CLÁUSULA SEGUNDA. -
PRORROGAR el plazo de ejecución del CONTRATO DE PRESTACIÓN DE SERVICIOS No. CPS-422-2023, por
el término de DOS (02) meses hasta el DOCE (12) de marzo de 2024.</t>
  </si>
  <si>
    <t>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</si>
</sst>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 #,##0;[Red]\-&quot;$&quot;\ #,##0"/>
    <numFmt numFmtId="44" formatCode="_-&quot;$&quot;\ * #,##0.00_-;\-&quot;$&quot;\ * #,##0.00_-;_-&quot;$&quot;\ * &quot;-&quot;??_-;_-@_-"/>
    <numFmt numFmtId="164" formatCode="[$$-240A]\ #,##0"/>
    <numFmt numFmtId="165" formatCode="_-[$$-409]* #,##0.00_ ;_-[$$-409]* \-#,##0.00\ ;_-[$$-409]* &quot;-&quot;??_ ;_-@_ "/>
    <numFmt numFmtId="166" formatCode="_-[$$-240A]\ * #,##0_-;\-[$$-240A]\ * #,##0_-;_-[$$-240A]\ * &quot;-&quot;??_-;_-@_-"/>
    <numFmt numFmtId="167" formatCode="_-[$$-240A]\ * #,##0_-;\-[$$-240A]\ * #,##0_-;_-[$$-240A]\ * &quot;-&quot;_-;_-@_-"/>
    <numFmt numFmtId="169" formatCode="_-&quot;$&quot;\ * #,##0_-;\-&quot;$&quot;\ * #,##0_-;_-&quot;$&quot;\ *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0"/>
      <color theme="1"/>
      <name val="Calibri"/>
      <family val="2"/>
      <scheme val="minor"/>
    </font>
    <font>
      <sz val="10"/>
      <color rgb="FF000000"/>
      <name val="Calibri"/>
      <family val="2"/>
    </font>
    <font>
      <sz val="11"/>
      <color theme="1"/>
      <name val="Arial"/>
      <family val="2"/>
    </font>
    <font>
      <u/>
      <sz val="11"/>
      <color theme="10"/>
      <name val="Arial"/>
      <family val="2"/>
    </font>
    <font>
      <b/>
      <sz val="10"/>
      <color rgb="FF000000"/>
      <name val="Calibri"/>
      <family val="2"/>
      <scheme val="minor"/>
    </font>
    <font>
      <b/>
      <sz val="10"/>
      <color theme="1"/>
      <name val="Calibri"/>
      <family val="2"/>
      <scheme val="minor"/>
    </font>
    <font>
      <sz val="10"/>
      <color rgb="FF000000"/>
      <name val="Calibri"/>
      <family val="2"/>
      <scheme val="minor"/>
    </font>
    <font>
      <sz val="10"/>
      <color rgb="FF006100"/>
      <name val="Calibri"/>
      <family val="2"/>
      <scheme val="minor"/>
    </font>
    <font>
      <sz val="10"/>
      <color rgb="FF444444"/>
      <name val="Calibri"/>
      <family val="2"/>
      <scheme val="minor"/>
    </font>
    <font>
      <u/>
      <sz val="10"/>
      <color rgb="FF0563C1"/>
      <name val="Calibri"/>
      <family val="2"/>
      <scheme val="minor"/>
    </font>
    <font>
      <b/>
      <sz val="10"/>
      <color rgb="FF525252"/>
      <name val="Calibri"/>
      <family val="2"/>
      <scheme val="minor"/>
    </font>
    <font>
      <u/>
      <sz val="10"/>
      <color theme="10"/>
      <name val="Calibri"/>
      <family val="2"/>
      <scheme val="minor"/>
    </font>
    <font>
      <sz val="10"/>
      <color rgb="FF000000"/>
      <name val="Calibri"/>
      <scheme val="minor"/>
    </font>
    <font>
      <sz val="8"/>
      <color rgb="FF000000"/>
      <name val="Calibri"/>
      <family val="2"/>
      <scheme val="minor"/>
    </font>
    <font>
      <sz val="8"/>
      <color theme="1"/>
      <name val="Calibri"/>
      <family val="2"/>
      <scheme val="minor"/>
    </font>
  </fonts>
  <fills count="12">
    <fill>
      <patternFill patternType="none"/>
    </fill>
    <fill>
      <patternFill patternType="gray125"/>
    </fill>
    <fill>
      <patternFill patternType="solid">
        <fgColor rgb="FFFFFFFF"/>
        <bgColor rgb="FF000000"/>
      </patternFill>
    </fill>
    <fill>
      <patternFill patternType="solid">
        <fgColor rgb="FFA9D08E"/>
        <bgColor rgb="FF000000"/>
      </patternFill>
    </fill>
    <fill>
      <patternFill patternType="solid">
        <fgColor rgb="FF548235"/>
        <bgColor indexed="64"/>
      </patternFill>
    </fill>
    <fill>
      <patternFill patternType="solid">
        <fgColor rgb="FFFFFF00"/>
        <bgColor indexed="64"/>
      </patternFill>
    </fill>
    <fill>
      <patternFill patternType="solid">
        <fgColor rgb="FFC6EFCE"/>
        <bgColor rgb="FF000000"/>
      </patternFill>
    </fill>
    <fill>
      <patternFill patternType="solid">
        <fgColor theme="0"/>
        <bgColor indexed="64"/>
      </patternFill>
    </fill>
    <fill>
      <patternFill patternType="solid">
        <fgColor rgb="FFD9D9D9"/>
        <bgColor indexed="64"/>
      </patternFill>
    </fill>
    <fill>
      <patternFill patternType="solid">
        <fgColor rgb="FFA6A6A6"/>
        <bgColor indexed="64"/>
      </patternFill>
    </fill>
    <fill>
      <patternFill patternType="solid">
        <fgColor rgb="FFFFFFFF"/>
        <bgColor indexed="64"/>
      </patternFill>
    </fill>
    <fill>
      <patternFill patternType="solid">
        <fgColor rgb="FFFFD966"/>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6"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cellStyleXfs>
  <cellXfs count="154">
    <xf numFmtId="0" fontId="0" fillId="0" borderId="0" xfId="0"/>
    <xf numFmtId="0" fontId="3" fillId="0" borderId="0" xfId="0" applyFont="1" applyAlignment="1">
      <alignment vertical="center"/>
    </xf>
    <xf numFmtId="14" fontId="4" fillId="5" borderId="0" xfId="0" applyNumberFormat="1" applyFont="1" applyFill="1" applyAlignment="1">
      <alignment vertical="center"/>
    </xf>
    <xf numFmtId="0" fontId="4" fillId="0" borderId="0" xfId="0" applyFont="1" applyAlignment="1">
      <alignment vertical="center"/>
    </xf>
    <xf numFmtId="0" fontId="3" fillId="7" borderId="0" xfId="0" applyFont="1" applyFill="1"/>
    <xf numFmtId="0" fontId="4" fillId="7" borderId="0" xfId="0" applyFont="1" applyFill="1"/>
    <xf numFmtId="0" fontId="3" fillId="0" borderId="0" xfId="0" applyFont="1"/>
    <xf numFmtId="0" fontId="4" fillId="0" borderId="0" xfId="0" applyFont="1"/>
    <xf numFmtId="0" fontId="3" fillId="8" borderId="0" xfId="0" applyFont="1" applyFill="1"/>
    <xf numFmtId="0" fontId="4" fillId="8" borderId="0" xfId="0" applyFont="1" applyFill="1"/>
    <xf numFmtId="0" fontId="4" fillId="9" borderId="0" xfId="0" applyFont="1" applyFill="1"/>
    <xf numFmtId="0" fontId="3" fillId="9" borderId="0" xfId="0" applyFont="1" applyFill="1"/>
    <xf numFmtId="0" fontId="4" fillId="10" borderId="0" xfId="0" applyFont="1" applyFill="1"/>
    <xf numFmtId="0" fontId="4" fillId="0" borderId="0" xfId="0" applyFont="1" applyAlignment="1">
      <alignment horizontal="center" wrapText="1"/>
    </xf>
    <xf numFmtId="0" fontId="4" fillId="5" borderId="0" xfId="0" applyFont="1" applyFill="1"/>
    <xf numFmtId="0" fontId="4" fillId="0" borderId="0" xfId="0" applyFont="1" applyAlignment="1">
      <alignment horizontal="center" vertical="center" wrapText="1"/>
    </xf>
    <xf numFmtId="0" fontId="3" fillId="10" borderId="0" xfId="0" applyFont="1" applyFill="1"/>
    <xf numFmtId="0" fontId="3" fillId="0" borderId="4" xfId="0" applyFont="1" applyBorder="1"/>
    <xf numFmtId="0" fontId="4" fillId="0" borderId="2" xfId="0" applyFont="1" applyBorder="1"/>
    <xf numFmtId="0" fontId="4" fillId="11" borderId="0" xfId="0" applyFont="1" applyFill="1"/>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xf>
    <xf numFmtId="0" fontId="4" fillId="7" borderId="2" xfId="0" applyFont="1" applyFill="1" applyBorder="1" applyAlignment="1">
      <alignment horizontal="center" vertical="center"/>
    </xf>
    <xf numFmtId="0" fontId="4" fillId="7" borderId="2"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4" fillId="10" borderId="2" xfId="0" applyFont="1" applyFill="1" applyBorder="1" applyAlignment="1">
      <alignment horizontal="center" vertical="center"/>
    </xf>
    <xf numFmtId="0" fontId="10" fillId="7" borderId="2" xfId="0" applyFont="1" applyFill="1" applyBorder="1" applyAlignment="1">
      <alignment horizontal="center" vertical="center"/>
    </xf>
    <xf numFmtId="0" fontId="10" fillId="2" borderId="1" xfId="0" applyFont="1" applyFill="1" applyBorder="1" applyAlignment="1">
      <alignment horizontal="center" vertical="center"/>
    </xf>
    <xf numFmtId="9" fontId="4" fillId="7" borderId="10" xfId="2" applyFont="1" applyFill="1" applyBorder="1" applyAlignment="1">
      <alignment horizontal="center" vertical="center"/>
    </xf>
    <xf numFmtId="0" fontId="4" fillId="7" borderId="10" xfId="0" applyFont="1" applyFill="1" applyBorder="1" applyAlignment="1">
      <alignment horizontal="center" vertical="center"/>
    </xf>
    <xf numFmtId="0" fontId="4" fillId="7" borderId="10" xfId="0" applyFont="1" applyFill="1" applyBorder="1" applyAlignment="1">
      <alignment horizontal="left" vertical="center"/>
    </xf>
    <xf numFmtId="0" fontId="4" fillId="7" borderId="1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0" xfId="0" applyFont="1" applyFill="1" applyBorder="1" applyAlignment="1">
      <alignment horizontal="center" vertical="center"/>
    </xf>
    <xf numFmtId="0" fontId="4" fillId="7" borderId="10" xfId="0" applyFont="1" applyFill="1" applyBorder="1" applyAlignment="1">
      <alignment wrapText="1"/>
    </xf>
    <xf numFmtId="9" fontId="12" fillId="7" borderId="10" xfId="2" applyFont="1" applyFill="1" applyBorder="1" applyAlignment="1">
      <alignment horizontal="center" vertical="center"/>
    </xf>
    <xf numFmtId="0" fontId="10" fillId="7" borderId="10" xfId="0" applyFont="1" applyFill="1" applyBorder="1" applyAlignment="1">
      <alignment horizontal="left" vertical="center"/>
    </xf>
    <xf numFmtId="14" fontId="4" fillId="7" borderId="10" xfId="2" applyNumberFormat="1" applyFont="1" applyFill="1" applyBorder="1" applyAlignment="1">
      <alignment horizontal="center" vertical="center"/>
    </xf>
    <xf numFmtId="0" fontId="4" fillId="0" borderId="10" xfId="0" applyFont="1" applyBorder="1" applyAlignment="1">
      <alignment horizontal="center" vertical="center"/>
    </xf>
    <xf numFmtId="0" fontId="15" fillId="7" borderId="10" xfId="3" applyFont="1" applyFill="1" applyBorder="1" applyAlignment="1">
      <alignment horizontal="center" vertical="center"/>
    </xf>
    <xf numFmtId="14" fontId="10" fillId="7" borderId="10" xfId="0" applyNumberFormat="1" applyFont="1" applyFill="1" applyBorder="1" applyAlignment="1">
      <alignment horizontal="center" vertical="center"/>
    </xf>
    <xf numFmtId="0" fontId="13" fillId="7" borderId="10" xfId="0" applyFont="1" applyFill="1" applyBorder="1" applyAlignment="1">
      <alignment horizontal="center" vertical="center"/>
    </xf>
    <xf numFmtId="0" fontId="13" fillId="7" borderId="10" xfId="0" applyFont="1" applyFill="1" applyBorder="1" applyAlignment="1">
      <alignment horizontal="center" vertical="center" wrapText="1"/>
    </xf>
    <xf numFmtId="0" fontId="10" fillId="7" borderId="10" xfId="0" applyFont="1" applyFill="1" applyBorder="1" applyAlignment="1">
      <alignment wrapText="1"/>
    </xf>
    <xf numFmtId="164" fontId="10" fillId="7" borderId="10" xfId="0" applyNumberFormat="1" applyFont="1" applyFill="1" applyBorder="1" applyAlignment="1">
      <alignment horizontal="center" vertical="center"/>
    </xf>
    <xf numFmtId="9" fontId="10" fillId="7" borderId="10" xfId="2" applyFont="1" applyFill="1" applyBorder="1" applyAlignment="1">
      <alignment horizontal="center" vertical="center"/>
    </xf>
    <xf numFmtId="0" fontId="12" fillId="7" borderId="10" xfId="0" applyFont="1" applyFill="1" applyBorder="1" applyAlignment="1">
      <alignment horizontal="center" vertical="center" wrapText="1"/>
    </xf>
    <xf numFmtId="14" fontId="10" fillId="7" borderId="10" xfId="0" applyNumberFormat="1" applyFont="1" applyFill="1" applyBorder="1" applyAlignment="1">
      <alignment horizontal="center" vertical="center" wrapText="1"/>
    </xf>
    <xf numFmtId="165" fontId="10" fillId="7" borderId="10" xfId="0" applyNumberFormat="1" applyFont="1" applyFill="1" applyBorder="1" applyAlignment="1">
      <alignment horizontal="center" vertical="center"/>
    </xf>
    <xf numFmtId="3" fontId="10" fillId="7" borderId="10" xfId="0" applyNumberFormat="1" applyFont="1" applyFill="1" applyBorder="1" applyAlignment="1">
      <alignment horizontal="center" vertical="center"/>
    </xf>
    <xf numFmtId="3" fontId="10" fillId="7" borderId="10" xfId="0" applyNumberFormat="1" applyFont="1" applyFill="1" applyBorder="1" applyAlignment="1">
      <alignment horizontal="center" vertical="center" wrapText="1"/>
    </xf>
    <xf numFmtId="16" fontId="10" fillId="7" borderId="10" xfId="0" applyNumberFormat="1" applyFont="1" applyFill="1" applyBorder="1" applyAlignment="1">
      <alignment horizontal="center" vertical="center"/>
    </xf>
    <xf numFmtId="14" fontId="4" fillId="7" borderId="10" xfId="0" applyNumberFormat="1" applyFont="1" applyFill="1" applyBorder="1" applyAlignment="1">
      <alignment horizontal="center" vertical="center"/>
    </xf>
    <xf numFmtId="0" fontId="9" fillId="7" borderId="10" xfId="0" applyFont="1" applyFill="1" applyBorder="1" applyAlignment="1">
      <alignment horizontal="center" vertical="center" wrapText="1"/>
    </xf>
    <xf numFmtId="0" fontId="15" fillId="7" borderId="10" xfId="3" applyFont="1" applyFill="1" applyBorder="1" applyAlignment="1">
      <alignment horizontal="center" vertical="center" wrapText="1"/>
    </xf>
    <xf numFmtId="16" fontId="10" fillId="7" borderId="10" xfId="0" applyNumberFormat="1" applyFont="1" applyFill="1" applyBorder="1" applyAlignment="1">
      <alignment horizontal="center" vertical="center" wrapText="1"/>
    </xf>
    <xf numFmtId="0" fontId="10" fillId="7" borderId="10" xfId="0" applyFont="1" applyFill="1" applyBorder="1" applyAlignment="1">
      <alignment vertical="center" wrapText="1"/>
    </xf>
    <xf numFmtId="0" fontId="14" fillId="7" borderId="10" xfId="0" applyFont="1" applyFill="1" applyBorder="1" applyAlignment="1">
      <alignment horizontal="center" vertical="center"/>
    </xf>
    <xf numFmtId="166" fontId="10" fillId="7" borderId="10" xfId="0" applyNumberFormat="1" applyFont="1" applyFill="1" applyBorder="1" applyAlignment="1">
      <alignment horizontal="center" vertical="center"/>
    </xf>
    <xf numFmtId="164" fontId="10" fillId="7" borderId="10" xfId="0" applyNumberFormat="1" applyFont="1" applyFill="1" applyBorder="1" applyAlignment="1">
      <alignment horizontal="center" vertical="center" wrapText="1"/>
    </xf>
    <xf numFmtId="164" fontId="4" fillId="7" borderId="10" xfId="0" applyNumberFormat="1" applyFont="1" applyFill="1" applyBorder="1" applyAlignment="1">
      <alignment horizontal="center" vertical="center"/>
    </xf>
    <xf numFmtId="14" fontId="10" fillId="7" borderId="10" xfId="0" applyNumberFormat="1" applyFont="1" applyFill="1" applyBorder="1"/>
    <xf numFmtId="0" fontId="4" fillId="7" borderId="10" xfId="2" applyNumberFormat="1" applyFont="1" applyFill="1" applyBorder="1" applyAlignment="1">
      <alignment horizontal="center" vertical="center"/>
    </xf>
    <xf numFmtId="3" fontId="4" fillId="7" borderId="10" xfId="0" applyNumberFormat="1" applyFont="1" applyFill="1" applyBorder="1" applyAlignment="1">
      <alignment horizontal="center" vertical="center"/>
    </xf>
    <xf numFmtId="9" fontId="4" fillId="7" borderId="10" xfId="0" applyNumberFormat="1" applyFont="1" applyFill="1" applyBorder="1" applyAlignment="1">
      <alignment horizontal="center" vertical="center"/>
    </xf>
    <xf numFmtId="165" fontId="4" fillId="7" borderId="10" xfId="0" applyNumberFormat="1" applyFont="1" applyFill="1" applyBorder="1" applyAlignment="1">
      <alignment horizontal="center" vertical="center"/>
    </xf>
    <xf numFmtId="0" fontId="4" fillId="7" borderId="10" xfId="3" applyFont="1" applyFill="1" applyBorder="1" applyAlignment="1">
      <alignment horizontal="center" vertical="center"/>
    </xf>
    <xf numFmtId="14" fontId="4" fillId="7" borderId="10" xfId="0" applyNumberFormat="1" applyFont="1" applyFill="1" applyBorder="1" applyAlignment="1">
      <alignment horizontal="center" vertical="center" wrapText="1"/>
    </xf>
    <xf numFmtId="165" fontId="4" fillId="7" borderId="10" xfId="0" applyNumberFormat="1" applyFont="1" applyFill="1" applyBorder="1" applyAlignment="1">
      <alignment horizontal="center" vertical="center" wrapText="1"/>
    </xf>
    <xf numFmtId="167" fontId="4" fillId="7" borderId="10" xfId="0" applyNumberFormat="1" applyFont="1" applyFill="1" applyBorder="1" applyAlignment="1">
      <alignment horizontal="center" vertical="center"/>
    </xf>
    <xf numFmtId="167" fontId="10" fillId="7" borderId="10" xfId="0" applyNumberFormat="1" applyFont="1" applyFill="1" applyBorder="1" applyAlignment="1">
      <alignment horizontal="center" vertical="center"/>
    </xf>
    <xf numFmtId="0" fontId="12" fillId="7" borderId="10" xfId="0" applyFont="1" applyFill="1" applyBorder="1" applyAlignment="1">
      <alignment wrapText="1"/>
    </xf>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0" fontId="9" fillId="4" borderId="0" xfId="0" applyFont="1" applyFill="1" applyAlignment="1">
      <alignment horizontal="center" vertical="center"/>
    </xf>
    <xf numFmtId="6" fontId="10" fillId="7" borderId="10" xfId="0" applyNumberFormat="1" applyFont="1" applyFill="1" applyBorder="1" applyAlignment="1">
      <alignment horizontal="center" vertical="center"/>
    </xf>
    <xf numFmtId="169" fontId="8" fillId="3" borderId="0" xfId="1" applyNumberFormat="1" applyFont="1" applyFill="1" applyAlignment="1">
      <alignment horizontal="center" vertical="center" wrapText="1"/>
    </xf>
    <xf numFmtId="169" fontId="10" fillId="7" borderId="10" xfId="1" applyNumberFormat="1" applyFont="1" applyFill="1" applyBorder="1" applyAlignment="1">
      <alignment vertical="center"/>
    </xf>
    <xf numFmtId="169" fontId="4" fillId="7" borderId="10" xfId="1" applyNumberFormat="1" applyFont="1" applyFill="1" applyBorder="1" applyAlignment="1">
      <alignment vertical="center"/>
    </xf>
    <xf numFmtId="169" fontId="10" fillId="7" borderId="10" xfId="1" applyNumberFormat="1" applyFont="1" applyFill="1" applyBorder="1" applyAlignment="1">
      <alignment vertical="center" wrapText="1"/>
    </xf>
    <xf numFmtId="169" fontId="4" fillId="0" borderId="0" xfId="1" applyNumberFormat="1" applyFont="1" applyAlignment="1"/>
    <xf numFmtId="0" fontId="10" fillId="2" borderId="2" xfId="0" applyFont="1" applyFill="1" applyBorder="1" applyAlignment="1">
      <alignment horizontal="center" vertical="center" wrapText="1"/>
    </xf>
    <xf numFmtId="3" fontId="10" fillId="2" borderId="2" xfId="0" applyNumberFormat="1" applyFont="1" applyFill="1" applyBorder="1" applyAlignment="1">
      <alignment horizontal="center" vertical="center"/>
    </xf>
    <xf numFmtId="0" fontId="10" fillId="7" borderId="12" xfId="0" applyFont="1" applyFill="1" applyBorder="1" applyAlignment="1">
      <alignment horizontal="center" vertical="center"/>
    </xf>
    <xf numFmtId="0" fontId="10" fillId="7" borderId="11" xfId="0" applyFont="1" applyFill="1" applyBorder="1" applyAlignment="1">
      <alignment horizontal="center" vertical="center"/>
    </xf>
    <xf numFmtId="0" fontId="4" fillId="0" borderId="10" xfId="0" applyFont="1" applyBorder="1" applyAlignment="1">
      <alignment horizontal="center" vertical="center" wrapText="1"/>
    </xf>
    <xf numFmtId="0" fontId="10" fillId="2" borderId="5" xfId="0" applyFont="1" applyFill="1" applyBorder="1" applyAlignment="1">
      <alignment horizontal="center" vertical="center"/>
    </xf>
    <xf numFmtId="0" fontId="10"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7" borderId="2" xfId="0" applyFont="1" applyFill="1" applyBorder="1" applyAlignment="1">
      <alignment horizontal="center" vertical="center" wrapText="1"/>
    </xf>
    <xf numFmtId="0" fontId="15" fillId="7" borderId="3" xfId="3" applyFont="1" applyFill="1" applyBorder="1" applyAlignment="1">
      <alignment horizontal="center" vertical="center"/>
    </xf>
    <xf numFmtId="0" fontId="13" fillId="7"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10" fillId="7" borderId="13" xfId="0" applyFont="1" applyFill="1" applyBorder="1" applyAlignment="1">
      <alignment horizontal="center" vertical="center"/>
    </xf>
    <xf numFmtId="0" fontId="10" fillId="7" borderId="1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2" fillId="7" borderId="10" xfId="3" applyFill="1" applyBorder="1" applyAlignment="1">
      <alignment horizontal="center" vertical="center" wrapText="1"/>
    </xf>
    <xf numFmtId="0" fontId="4" fillId="7" borderId="11"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2"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3" xfId="0" applyFont="1" applyFill="1" applyBorder="1" applyAlignment="1">
      <alignment horizontal="center" vertical="center"/>
    </xf>
    <xf numFmtId="0" fontId="15" fillId="7" borderId="3" xfId="3" applyFont="1" applyFill="1" applyBorder="1" applyAlignment="1">
      <alignment horizontal="center" vertical="center" wrapText="1"/>
    </xf>
    <xf numFmtId="0" fontId="4" fillId="7" borderId="8"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8"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4" xfId="0" applyFont="1" applyFill="1" applyBorder="1" applyAlignment="1">
      <alignment horizontal="center" vertical="center" wrapText="1"/>
    </xf>
    <xf numFmtId="0" fontId="10"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10" fillId="7" borderId="7" xfId="0" applyFont="1" applyFill="1" applyBorder="1" applyAlignment="1">
      <alignment horizontal="center" vertical="center"/>
    </xf>
    <xf numFmtId="0" fontId="11" fillId="6" borderId="10" xfId="0" applyFont="1" applyFill="1" applyBorder="1" applyAlignment="1">
      <alignment horizontal="center" vertical="center"/>
    </xf>
    <xf numFmtId="1" fontId="10" fillId="7" borderId="10" xfId="0" applyNumberFormat="1" applyFont="1" applyFill="1" applyBorder="1" applyAlignment="1">
      <alignment horizontal="center" vertical="center"/>
    </xf>
    <xf numFmtId="169" fontId="10" fillId="7" borderId="10" xfId="1" applyNumberFormat="1"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2" fillId="7" borderId="3" xfId="3" applyFill="1" applyBorder="1" applyAlignment="1">
      <alignment horizontal="center" vertical="center"/>
    </xf>
    <xf numFmtId="0" fontId="2" fillId="7" borderId="11" xfId="3" applyFill="1" applyBorder="1" applyAlignment="1">
      <alignment horizontal="center" vertical="center"/>
    </xf>
    <xf numFmtId="14" fontId="10" fillId="7" borderId="11" xfId="0" applyNumberFormat="1" applyFont="1" applyFill="1" applyBorder="1" applyAlignment="1">
      <alignment horizontal="center" vertical="center"/>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49" fontId="5" fillId="7" borderId="11" xfId="0" applyNumberFormat="1" applyFont="1" applyFill="1" applyBorder="1" applyAlignment="1">
      <alignment horizontal="center" vertical="center"/>
    </xf>
    <xf numFmtId="0" fontId="16" fillId="2" borderId="2" xfId="0" applyFont="1" applyFill="1" applyBorder="1" applyAlignment="1">
      <alignment horizontal="center" vertical="center" wrapText="1"/>
    </xf>
    <xf numFmtId="3" fontId="16" fillId="2" borderId="4" xfId="0" applyNumberFormat="1" applyFont="1" applyFill="1" applyBorder="1" applyAlignment="1">
      <alignment horizontal="center" vertical="center"/>
    </xf>
    <xf numFmtId="0" fontId="16"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wrapText="1"/>
    </xf>
    <xf numFmtId="14" fontId="10" fillId="7" borderId="2" xfId="0" applyNumberFormat="1" applyFont="1" applyFill="1" applyBorder="1" applyAlignment="1">
      <alignment horizontal="center" vertical="center"/>
    </xf>
    <xf numFmtId="0" fontId="15" fillId="7" borderId="2" xfId="3" applyFont="1" applyFill="1" applyBorder="1" applyAlignment="1">
      <alignment horizontal="center" vertical="center"/>
    </xf>
    <xf numFmtId="0" fontId="10" fillId="7" borderId="14" xfId="0" applyFont="1" applyFill="1" applyBorder="1" applyAlignment="1">
      <alignment horizontal="center" vertical="center"/>
    </xf>
    <xf numFmtId="14" fontId="10" fillId="7" borderId="12" xfId="0" applyNumberFormat="1" applyFont="1" applyFill="1" applyBorder="1" applyAlignment="1">
      <alignment horizontal="center" vertical="center"/>
    </xf>
    <xf numFmtId="0" fontId="15" fillId="7" borderId="12" xfId="3" applyFont="1" applyFill="1" applyBorder="1" applyAlignment="1">
      <alignment horizontal="center" vertical="center"/>
    </xf>
    <xf numFmtId="0" fontId="15" fillId="7" borderId="11" xfId="3" applyFont="1" applyFill="1" applyBorder="1" applyAlignment="1">
      <alignment horizontal="center" vertical="center"/>
    </xf>
    <xf numFmtId="0" fontId="16" fillId="7" borderId="10"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10" xfId="0" applyFont="1" applyFill="1" applyBorder="1" applyAlignment="1">
      <alignment vertical="center"/>
    </xf>
    <xf numFmtId="14" fontId="10" fillId="7" borderId="14" xfId="0" applyNumberFormat="1" applyFont="1" applyFill="1" applyBorder="1" applyAlignment="1">
      <alignment horizontal="center" vertical="center"/>
    </xf>
    <xf numFmtId="0" fontId="4" fillId="7" borderId="0" xfId="0" applyFont="1" applyFill="1" applyAlignment="1">
      <alignment horizontal="center" vertical="center" wrapText="1"/>
    </xf>
    <xf numFmtId="0" fontId="2" fillId="7" borderId="10" xfId="3" applyFill="1" applyBorder="1" applyAlignment="1">
      <alignment horizontal="center" vertical="center"/>
    </xf>
    <xf numFmtId="0" fontId="4" fillId="0" borderId="0" xfId="0" applyFont="1" applyFill="1"/>
    <xf numFmtId="0" fontId="17" fillId="7" borderId="10" xfId="0" applyFont="1" applyFill="1" applyBorder="1" applyAlignment="1">
      <alignment horizontal="center" vertical="center" wrapText="1"/>
    </xf>
    <xf numFmtId="0" fontId="17" fillId="7" borderId="10" xfId="0" applyFont="1" applyFill="1" applyBorder="1" applyAlignment="1">
      <alignment horizontal="center" vertical="center"/>
    </xf>
    <xf numFmtId="0" fontId="18" fillId="7" borderId="10" xfId="0" applyFont="1" applyFill="1" applyBorder="1" applyAlignment="1">
      <alignment horizontal="center" vertical="center" wrapText="1"/>
    </xf>
  </cellXfs>
  <cellStyles count="8">
    <cellStyle name="Hipervínculo 2" xfId="5" xr:uid="{F328A0E4-0394-45B8-988E-4832C3D0899E}"/>
    <cellStyle name="Hyperlink" xfId="3" xr:uid="{33462B72-6067-4D4D-8780-A0D0B547A5D3}"/>
    <cellStyle name="Hyperlink 2" xfId="6" xr:uid="{0FF40E4A-E222-4B95-A850-FF86D5E032F2}"/>
    <cellStyle name="Moneda" xfId="1" builtinId="4"/>
    <cellStyle name="Normal" xfId="0" builtinId="0"/>
    <cellStyle name="Normal 3" xfId="7" xr:uid="{95CED3E3-DBBC-4A88-AC4F-30C998A43DC2}"/>
    <cellStyle name="Normal 4" xfId="4" xr:uid="{587585C7-88F1-4266-9F74-463EADBCFE7B}"/>
    <cellStyle name="Porcentaje" xfId="2" builtinId="5"/>
  </cellStyles>
  <dxfs count="35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006100"/>
      </font>
      <fill>
        <patternFill>
          <bgColor rgb="FFC6EFCE"/>
        </patternFill>
      </fill>
    </dxf>
    <dxf>
      <font>
        <color rgb="FF9C0006"/>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9C5700"/>
      </font>
      <fill>
        <patternFill>
          <bgColor rgb="FFFFEB9C"/>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9C0006"/>
      </font>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left"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left"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wrapTex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3" formatCode="0%"/>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minor"/>
      </font>
      <numFmt numFmtId="164" formatCode="[$$-240A]\ #,##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wrapTex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169" formatCode="_-&quot;$&quot;\ * #,##0_-;\-&quot;$&quot;\ * #,##0_-;_-&quot;$&quot;\ * &quot;-&quot;??_-;_-@_-"/>
      <fill>
        <patternFill patternType="none">
          <fgColor indexed="64"/>
          <bgColor theme="0"/>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alibri"/>
        <family val="2"/>
        <scheme val="minor"/>
      </font>
      <fill>
        <patternFill patternType="none">
          <fgColor indexed="64"/>
          <bgColor theme="0"/>
        </patternFill>
      </fill>
      <alignment horizontal="center" vertical="center" wrapText="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alibri"/>
        <family val="2"/>
        <scheme val="minor"/>
      </font>
      <fill>
        <patternFill patternType="none">
          <fgColor indexed="64"/>
          <bgColor theme="0"/>
        </patternFill>
      </fill>
      <alignment horizontal="center" vertic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1" indent="0" justifyLastLine="0" shrinkToFit="0" readingOrder="0"/>
      <border diagonalUp="0" diagonalDown="0" outline="0">
        <left style="thin">
          <color rgb="FF000000"/>
        </left>
        <right style="thin">
          <color indexed="64"/>
        </right>
        <top style="thin">
          <color rgb="FF000000"/>
        </top>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rgb="FFFFFFFF"/>
        </patternFill>
      </fill>
      <alignment horizontal="center" vertical="center"/>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center" vertical="center"/>
    </dxf>
    <dxf>
      <font>
        <b/>
        <i val="0"/>
        <strike val="0"/>
        <condense val="0"/>
        <extend val="0"/>
        <outline val="0"/>
        <shadow val="0"/>
        <u val="none"/>
        <vertAlign val="baseline"/>
        <sz val="10"/>
        <color rgb="FF000000"/>
        <name val="Calibri"/>
        <family val="2"/>
        <scheme val="minor"/>
      </font>
      <fill>
        <patternFill patternType="solid">
          <fgColor rgb="FF000000"/>
          <bgColor rgb="FFA9D08E"/>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font>
      <fill>
        <patternFill patternType="solid">
          <bgColor theme="3" tint="0.39988402966399123"/>
        </patternFill>
      </fill>
    </dxf>
    <dxf>
      <border>
        <left style="thin">
          <color auto="1"/>
        </left>
        <right style="thin">
          <color auto="1"/>
        </right>
        <top style="thin">
          <color auto="1"/>
        </top>
        <bottom style="thin">
          <color auto="1"/>
        </bottom>
        <vertical style="dashed">
          <color theme="0" tint="-0.499984740745262"/>
        </vertical>
        <horizontal style="dashed">
          <color theme="0" tint="-0.499984740745262"/>
        </horizontal>
      </border>
    </dxf>
  </dxfs>
  <tableStyles count="2" defaultTableStyle="TableStyleMedium2" defaultPivotStyle="PivotStyleLight16">
    <tableStyle name="Estilo de tabla 1" pivot="0" count="2" xr9:uid="{EFC18856-49A6-4842-8D12-C5155667C35B}">
      <tableStyleElement type="wholeTable" dxfId="352"/>
      <tableStyleElement type="headerRow" dxfId="351"/>
    </tableStyle>
    <tableStyle name="Invisible" pivot="0" table="0" count="0" xr9:uid="{6A2056DA-1956-4707-BAE7-FD686A8E733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theme" Target="theme/theme1.xml"/><Relationship Id="rId7" Type="http://schemas.microsoft.com/office/2017/06/relationships/rdRichValue" Target="richData/rdrichvalue.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alcChain" Target="calcChain.xml"/><Relationship Id="rId4" Type="http://schemas.openxmlformats.org/officeDocument/2006/relationships/styles" Target="styles.xml"/><Relationship Id="rId9" Type="http://schemas.microsoft.com/office/2017/06/relationships/rdRichValueTypes" Target="richData/rdRichValueTyp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Downloads\CONTRATACION%20FDRS%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2024"/>
      <sheetName val="MATRIZ 2023"/>
      <sheetName val="MATRIZ 2022"/>
      <sheetName val="MATRIZ 2021"/>
      <sheetName val="ORDENES DE COMPRA 2023"/>
      <sheetName val="ORDENES DE COMPRA 2022"/>
      <sheetName val="ORDENES DE COMPRA 2021"/>
      <sheetName val="Hoja1"/>
    </sheetNames>
    <sheetDataSet>
      <sheetData sheetId="0"/>
      <sheetData sheetId="1"/>
      <sheetData sheetId="2"/>
      <sheetData sheetId="3"/>
      <sheetData sheetId="4"/>
      <sheetData sheetId="5"/>
      <sheetData sheetId="6"/>
      <sheetData sheetId="7">
        <row r="169">
          <cell r="A169" t="str">
            <v>JORGE ANDRÉS DELGADO BELTRAN</v>
          </cell>
          <cell r="B169" t="str">
            <v>III</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v>
    <v>8</v>
    <v>0</v>
    <v>5</v>
  </rv>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11B3E7-96EA-44C3-8C75-3AB50F1C72A9}" name="Tabla2023" displayName="Tabla2023" ref="A1:CE526" totalsRowShown="0" headerRowDxfId="350" dataDxfId="349">
  <autoFilter ref="A1:CE526" xr:uid="{9C11B3E7-96EA-44C3-8C75-3AB50F1C72A9}">
    <filterColumn colId="14">
      <filters blank="1">
        <filter val=" O23011601010000001583"/>
        <filter val=" O23011601200000001590"/>
        <filter val=" O23011602380000001669"/>
        <filter val=" O23011605570000001696"/>
        <filter val="O23011601010000001583"/>
        <filter val="O23011601010000001583  O23011601200000001590  O23011601210000001633  O23011603390000001672  O23011603400000001674  O23011603480000001683  O23011605550000001691"/>
        <filter val="O23011601060000001637"/>
        <filter val="O23011601060000001638_x000a_O23011601060000001641_x000a_O23011602380000001669_x000a_O23011603400000001674_x000a_O23011605550000001691"/>
        <filter val="O23011601060000001638_x000a_O23011601120000001585_x000a_O23011601140000001586_x000a_O23011605550000001691"/>
        <filter val="O23011601060000001638_x000a_O23011601140000001586_x000a_O23011605550000001691_x000a_O21201010030302_x000a_O21202020080787130"/>
        <filter val="O23011601060000001641"/>
        <filter val="O23011601060000001643"/>
        <filter val="O23011601060000001643_x000a_O23011601080000001645"/>
        <filter val="O23011601140000001586_x000a_O23011605550000001691"/>
        <filter val="O23011601180000001587"/>
        <filter val="O23011601190000001589"/>
        <filter val="O23011601200000001590"/>
        <filter val="O23011601210000001633"/>
        <filter val="O23011601210000001633   O23011601230000001634    O23011602280000001651"/>
        <filter val="O23011601210000001633  //  O23011603400000001674"/>
        <filter val="O23011601210000001633_x000a_ O23011601240000001635"/>
        <filter val="O23011601230000001634"/>
        <filter val="O23011601230000001634  O23011602280000001648  O23011602280000001651  O23011602380000001669    O23011605570000001696"/>
        <filter val="O23011602280000001648"/>
        <filter val="O23011602280000001651"/>
        <filter val="O23011602300000001652"/>
        <filter val="O2301160230000001688"/>
        <filter val="O23011602330000001655"/>
        <filter val="O23011602340000001666"/>
        <filter val="O23011602370000001668"/>
        <filter val="O23011602370000001668_x000a_O23011605560000001693"/>
        <filter val="O23011602380000001669"/>
        <filter val="O23011603390000001672"/>
        <filter val="O23011603400000001674"/>
        <filter val="O23011603480000001683"/>
        <filter val="O23011604490000001688"/>
        <filter val="O23011605540000001692"/>
        <filter val="O23011605550000001691"/>
        <filter val="O23011605550000001691  //  O23011601120000001585 //  O23011601140000001586  //  O23011601200000001590"/>
        <filter val="O23011605550000001691 // O23011601140000001586  //  O23011601060000001638"/>
        <filter val="O23011605560000001693"/>
        <filter val="O23011605570000001696"/>
      </filters>
    </filterColumn>
    <filterColumn colId="16">
      <filters>
        <filter val="COMPRAVENTA"/>
        <filter val="CONSULTORÍA"/>
        <filter val="CONTRATO ARRENDAMIENTO"/>
        <filter val="CONTRATO DE OBRA"/>
        <filter val="CONTRATO DE SUMINISTROS"/>
        <filter val="CONVENIO"/>
        <filter val="CONVENIO DE ASOCIACIÓN"/>
        <filter val="CONVENIO INTERADMINISTRATIVO"/>
        <filter val="CONVENIO INTERADMINISTRATIVO DE COOPERACIÓN"/>
        <filter val="INTERVENTORÍA"/>
        <filter val="INTERVENTORIA "/>
        <filter val="OBRA"/>
        <filter val="PRESTACIÓN DE SERVICIOS"/>
        <filter val="PRESTACION DE SERVICIOS PROFESIONALES Y/O APOYO A LA GESTIÓN"/>
        <filter val="PRESTACIÓN DE SERVICIOS PROFESIONALES Y/O APOYO A LA GESTIÓN"/>
        <filter val="SEGUROS"/>
      </filters>
    </filterColumn>
  </autoFilter>
  <tableColumns count="83">
    <tableColumn id="1" xr3:uid="{72A7E5E5-B4CD-4280-A63F-C39CCDBD2F83}" name="VIGENCIA" dataDxfId="348"/>
    <tableColumn id="2" xr3:uid="{DA7C889A-CE86-456D-9CD4-93B0294F3726}" name="No. Compromiso" dataDxfId="347"/>
    <tableColumn id="3" xr3:uid="{462E61CA-DA73-417E-B099-0EE624C0A3B5}" name="ESTADO DEL CONTRATO" dataDxfId="346"/>
    <tableColumn id="4" xr3:uid="{C4C1875B-BB4D-4D58-A09C-7EBB887F1465}" name="ALERTA" dataDxfId="345">
      <calculatedColumnFormula>IF(Tabla2023[[#This Row],[FECHA DE TERMINACIÓN FINAL]]-TODAY()&gt;=15,"VIGENTE",IF(Tabla2023[[#This Row],[FECHA DE TERMINACIÓN FINAL]]-TODAY()&lt;0,"FINALIZADO",IF(Tabla2023[[#This Row],[FECHA DE TERMINACIÓN FINAL]]-TODAY()&lt;=15,"PROXIMO A VENCER")))</calculatedColumnFormula>
    </tableColumn>
    <tableColumn id="5" xr3:uid="{5A9B2F38-FF07-498E-827A-F4C3E6A04E18}" name="No. SIPSE" dataDxfId="344"/>
    <tableColumn id="6" xr3:uid="{BCEE43BB-AE1D-4139-BFBE-5ECA0548CBC9}" name="No. PUBLICACIÓN SECOP " dataDxfId="343"/>
    <tableColumn id="7" xr3:uid="{21BC7C0E-920E-43A2-A5E0-27D2BD02A59B}" name="NÚMERO DE CONTRATO" dataDxfId="342"/>
    <tableColumn id="8" xr3:uid="{4C61DC65-B74B-42E4-9EFB-27EEBCCDBEF1}" name="CONTRATISTA " dataDxfId="341"/>
    <tableColumn id="9" xr3:uid="{D7BC53D8-4ACD-4574-9A45-B9B67E058743}" name="LINK DEL PROCESO" dataDxfId="340"/>
    <tableColumn id="10" xr3:uid="{7F376AA5-B65B-4D2B-B2FE-A985B6F4A932}" name="ABOGADO ASIGNADO" dataDxfId="339"/>
    <tableColumn id="11" xr3:uid="{DA9EC22A-700A-4ABA-87AC-3026D2050ADF}" name="CDP" dataDxfId="338"/>
    <tableColumn id="12" xr3:uid="{45186270-B128-4BB7-8DD6-E68D50DCC923}" name="FECHA CDP" dataDxfId="337"/>
    <tableColumn id="13" xr3:uid="{39B76879-F29C-48F9-805D-2BADDC7B7EAD}" name="RP" dataDxfId="336"/>
    <tableColumn id="14" xr3:uid="{E021FA63-55D4-4E6E-B27B-69C99C9BD1B8}" name="FECHA RP" dataDxfId="335"/>
    <tableColumn id="15" xr3:uid="{4757B96E-7C70-4C71-B14B-70423D12BB2B}" name="RUBRO" dataDxfId="334"/>
    <tableColumn id="16" xr3:uid="{3E9EE0CE-68C3-4483-8E31-C6A6EFF2B866}" name="MODALIDAD DE SELECCIÓN " dataDxfId="333"/>
    <tableColumn id="17" xr3:uid="{EC011D7F-AD94-418D-97BB-34014ADB8A6D}" name="TIPO DE CONTRATO" dataDxfId="332"/>
    <tableColumn id="18" xr3:uid="{DD3B7384-277B-4D82-8099-4F744195937E}" name="No. DE OFERENTES DEL PROCESO" dataDxfId="331"/>
    <tableColumn id="19" xr3:uid="{9E1E966B-0FEF-4B1E-A58D-009392087A0C}" name="OBJETO" dataDxfId="330"/>
    <tableColumn id="20" xr3:uid="{14ABDCD7-008A-4989-A3C2-8D8A54066651}" name="REPRESENTANTE LEGAL" dataDxfId="329"/>
    <tableColumn id="21" xr3:uid="{8F01CE38-6B29-4F97-93DE-E2AF94A66675}" name="GENERO" dataDxfId="328"/>
    <tableColumn id="22" xr3:uid="{BA68EE45-E751-4907-A3A4-621C6005E72F}" name="DEPENDENCIA" dataDxfId="327"/>
    <tableColumn id="82" xr3:uid="{0D294826-2E38-471D-9155-178287C0234A}" name="NIVEL EDUCATIVO " dataDxfId="326"/>
    <tableColumn id="23" xr3:uid="{DEA50269-EDFD-4017-A0CE-28D04DE1C62F}" name="PERTENECE A LA LOCALIDAD" dataDxfId="325"/>
    <tableColumn id="24" xr3:uid="{152DAA3C-D209-4908-BE15-ABB4942EF38F}" name="NIT / CÉDULA" dataDxfId="324"/>
    <tableColumn id="25" xr3:uid="{DB4EDE54-0A78-40A4-A0C3-15012CE4B6B4}" name="DIGITO VERIFICACIÓN" dataDxfId="323"/>
    <tableColumn id="26" xr3:uid="{68A05320-C58D-4543-975C-2FC50EBE3CD5}" name="FECHA DE NACIMIENTO " dataDxfId="322"/>
    <tableColumn id="27" xr3:uid="{11D61F75-6BE8-444B-BDFA-CF81CED7481E}" name="CORREO DE CONTACTO" dataDxfId="321"/>
    <tableColumn id="28" xr3:uid="{5CAE0265-391B-475A-86B3-80C65B5535A0}" name="TÉLEFONO DE CONTACTO" dataDxfId="320"/>
    <tableColumn id="29" xr3:uid="{4A85A875-ED99-4898-BEEA-026E6D01642D}" name="DIRECCIÓN DEL CONTRATISTA" dataDxfId="319"/>
    <tableColumn id="30" xr3:uid="{91D2C72A-1151-4DE8-8F88-124A68BC274A}" name="DESIGNACIÓN SUPERVISIÓN" dataDxfId="318"/>
    <tableColumn id="31" xr3:uid="{11F9FCD4-0468-4B2F-B7D3-A0FC8A8D27D1}" name="ID DEL SUPERVISOR" dataDxfId="317"/>
    <tableColumn id="32" xr3:uid="{9A99E7CB-5C2B-4E8E-9B65-716CE786BEE7}" name="DIGITO VERIFICACIÓN SUPERVISOR" dataDxfId="316"/>
    <tableColumn id="33" xr3:uid="{20A732C8-4F94-4382-AE46-0F3ED046BEFF}" name="ANTERIOR DESIGNACIÓN" dataDxfId="315"/>
    <tableColumn id="34" xr3:uid="{404E2970-158E-417F-A17A-9C164A12E723}" name="ID DEL SUPERVISOR2" dataDxfId="314"/>
    <tableColumn id="35" xr3:uid="{8F3CB5F5-7CA1-48F9-86F9-458F3CC7ABA6}" name="ID DEL SUPERVISOR3" dataDxfId="313"/>
    <tableColumn id="36" xr3:uid="{191A8C30-14CB-469B-ABD2-AD3E40F71457}" name="FECHA CAMBIO DESIGNACIÓN" dataDxfId="312"/>
    <tableColumn id="37" xr3:uid="{A5105F54-F125-46B5-9ADE-1B6AF8B98E45}" name="TIPO DE GASTO " dataDxfId="311"/>
    <tableColumn id="38" xr3:uid="{EE42A59B-F0C3-4A3D-9CD3-F887B5465618}" name="FECHA DEL PROCESO EN SECOP" dataDxfId="310"/>
    <tableColumn id="39" xr3:uid="{5EA41743-4E45-4816-B28D-11794C06BE44}" name="FECHA SUSCRIPCIÓN CONTRATO" dataDxfId="309"/>
    <tableColumn id="40" xr3:uid="{1B3D8D8F-8E8C-4F0C-9A59-37CCC64139AA}" name="VALOR INICIAL DEL CONTRATO" dataDxfId="308"/>
    <tableColumn id="41" xr3:uid="{E178791F-21FF-49D1-9E22-22AFE54360F5}" name="FECHA ACTA DE INICIO" dataDxfId="307"/>
    <tableColumn id="42" xr3:uid="{3D834CDB-86FA-463A-960C-2F67C2B66F1F}" name="FECHA DE TERMINACIÓN INICIAL" dataDxfId="306"/>
    <tableColumn id="43" xr3:uid="{B3D9460B-104B-4629-ABF5-37F4834DF338}" name="PLAZO DE EJECUCIÓN DÍAS" dataDxfId="305"/>
    <tableColumn id="44" xr3:uid="{19E128DC-4922-413C-A96C-46D83D063C5E}" name="PLAZO DE EJECUCIÓN MESES " dataDxfId="304"/>
    <tableColumn id="45" xr3:uid="{FB12475C-AD2A-470C-99AD-6556EB25141C}" name="VALOR MENSUAL " dataDxfId="303"/>
    <tableColumn id="46" xr3:uid="{28FF907B-45A9-49BB-9DCE-FD668D29EF70}" name="ANTICIPOS" dataDxfId="302"/>
    <tableColumn id="47" xr3:uid="{11D9F6EF-1239-40DC-ABE3-F73F1A8E5CF5}" name="VALOR ANTICIPOS" dataDxfId="301"/>
    <tableColumn id="48" xr3:uid="{3A3A2436-D2A5-4A89-8A87-4881B2ADEE19}" name="ADICIÓN" dataDxfId="300"/>
    <tableColumn id="49" xr3:uid="{5FC319BF-5F9D-43CE-8DDB-4DD3EFE35129}" name="PRORROGAS" dataDxfId="299"/>
    <tableColumn id="50" xr3:uid="{27261164-AC05-48A8-9511-7BA9A8D5188B}" name="VALOR ADICIONES " dataDxfId="298"/>
    <tableColumn id="73" xr3:uid="{C1239856-9BF0-4106-9795-321BAEB63CDB}" name="VALOR ADICIÓN 1" dataDxfId="297" dataCellStyle="Moneda"/>
    <tableColumn id="72" xr3:uid="{0E7A480F-0F74-4230-ADE1-0DAB06E115E3}" name="DÍAS PRORROGA 1" dataDxfId="296"/>
    <tableColumn id="71" xr3:uid="{1CE7D1F9-1C53-461A-8EA3-052E44CC55B4}" name="CDP ADICIÓN 1" dataDxfId="295"/>
    <tableColumn id="70" xr3:uid="{C06EF771-4D3D-49C9-8E17-B2DFCA28D25D}" name="FECHA CDP ADICIÓN 1" dataDxfId="294"/>
    <tableColumn id="69" xr3:uid="{8435BAAF-0326-4310-BEC4-502D8E1E60BE}" name="RP ADICIÓN 1" dataDxfId="293"/>
    <tableColumn id="68" xr3:uid="{A79A3565-4F9F-4FBE-9D7E-307DF6194C01}" name="FECHA RP ADICIÓN 1" dataDxfId="292"/>
    <tableColumn id="67" xr3:uid="{7F0C2FB5-5DA3-4DFA-AFD6-6C3CE11FB7CB}" name="VALOR ADICIÓN 2" dataDxfId="291"/>
    <tableColumn id="66" xr3:uid="{29D73F61-A975-4D72-84C9-F91FEEB8CFAA}" name="DÍAS PRORROGA  2" dataDxfId="290"/>
    <tableColumn id="65" xr3:uid="{699C42ED-EB6F-448D-879A-80155D3C2A60}" name="CDP ADICIÓN 2" dataDxfId="289"/>
    <tableColumn id="64" xr3:uid="{96467DD7-578F-4295-97CE-B6FE05051704}" name="FECHA CDP ADICIÓN 2" dataDxfId="288"/>
    <tableColumn id="62" xr3:uid="{81235D51-57F3-4403-96AB-3DAFBFCBE204}" name="RP ADICIÓN 2" dataDxfId="287"/>
    <tableColumn id="81" xr3:uid="{D0EC7DC8-74F6-42EA-970D-3CE3A1AAF762}" name="VALOR ADICIÓN 3" dataDxfId="286"/>
    <tableColumn id="80" xr3:uid="{51A779C7-F643-4BF2-BA2D-28D9D07C2113}" name="DÍAS PRORROGA 3" dataDxfId="285"/>
    <tableColumn id="79" xr3:uid="{9A813712-2465-4F6C-A795-5A30A9C9FA7C}" name="CDP ADICIÓN 3" dataDxfId="284"/>
    <tableColumn id="78" xr3:uid="{829F06FD-2D57-4B04-8628-9A2E3B193F3A}" name="FECHA CDP ADICIÓN 3" dataDxfId="283"/>
    <tableColumn id="77" xr3:uid="{ED0A4456-7A37-4BFB-B1E9-936CDF63C811}" name="RP ADICIÓN 3" dataDxfId="282"/>
    <tableColumn id="76" xr3:uid="{7250F7C2-A4EC-40FA-AB46-BCE6854501D3}" name="FECHA RP ADICIÓN 3" dataDxfId="281"/>
    <tableColumn id="75" xr3:uid="{7F50A072-5AA1-4EA0-BB8C-CB798A7E7067}" name="TOTAL PRORROGAS" dataDxfId="280">
      <calculatedColumnFormula>Tabla2023[[#This Row],[DÍAS PRORROGA 1]]+Tabla2023[[#This Row],[DÍAS PRORROGA  2]]+Tabla2023[[#This Row],[DÍAS PRORROGA 3]]</calculatedColumnFormula>
    </tableColumn>
    <tableColumn id="74" xr3:uid="{72D5E5A6-3056-4F74-A0F8-818A32D8DEDE}" name="VALOR ADICIONES 2" dataDxfId="279">
      <calculatedColumnFormula>IF(Tabla2023[[#This Row],[ADICIÓN]]="NO",0,Tabla2023[[#This Row],[VALOR ADICIÓN 1]]+Tabla2023[[#This Row],[VALOR ADICIÓN 2]]+Tabla2023[[#This Row],[VALOR ADICIÓN 3]])</calculatedColumnFormula>
    </tableColumn>
    <tableColumn id="51" xr3:uid="{F6B4881F-61C6-4FDD-83D7-912F924AEA5D}" name="TOTAL DÍAS SUSPENDIDOS" dataDxfId="278"/>
    <tableColumn id="52" xr3:uid="{908A06C5-A093-4791-89E7-C45624C3F09D}" name="FECHA DE TERMINACIÓN FINAL" dataDxfId="277"/>
    <tableColumn id="53" xr3:uid="{618A31E7-929C-42E7-8045-93CE4C390E37}" name="VALOR FINAL CONTRATO" dataDxfId="276">
      <calculatedColumnFormula>Tabla2023[[#This Row],[VALOR INICIAL DEL CONTRATO]]+Tabla2023[[#This Row],[VALOR ADICIÓN 1]]+Tabla2023[[#This Row],[VALOR ADICIÓN 2]]+Tabla2023[[#This Row],[VALOR ADICIÓN 3]]</calculatedColumnFormula>
    </tableColumn>
    <tableColumn id="63" xr3:uid="{6F2D2EBB-9BD9-4E33-B3A2-57538A447A12}" name="% DE EJECUCIÓN EN TIEMPO" dataDxfId="275" dataCellStyle="Porcentaje">
      <calculatedColumnFormula>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calculatedColumnFormula>
    </tableColumn>
    <tableColumn id="83" xr3:uid="{B641EFC7-B554-481B-8788-DB073E3916D4}" name="FECHA ACTA DE LIQUIDACIÓN " dataDxfId="274"/>
    <tableColumn id="54" xr3:uid="{443B1342-EAE0-4F08-86C1-81789CADAC96}" name="OBSERVACIÓN" dataDxfId="273"/>
    <tableColumn id="55" xr3:uid="{11582F5C-D292-41C6-8456-D669794CCB87}" name="OBLIGACIONES ESPECIFICAS" dataDxfId="272"/>
    <tableColumn id="56" xr3:uid="{2A1C8157-B272-4B85-B3D8-70F5B6171B90}" name="PERFIL" dataDxfId="271"/>
    <tableColumn id="57" xr3:uid="{D2C95EEA-2D65-4B49-BF12-C9BD0C119481}" name="NÚMERO DE PROGRAMA " dataDxfId="270"/>
    <tableColumn id="58" xr3:uid="{7BC5CC30-DF6D-4C8F-AFEC-C28CACD7D802}" name="EQUIVALENCIA PROGRAMA" dataDxfId="269"/>
    <tableColumn id="59" xr3:uid="{87AAA1F5-425B-44F2-AF13-08E6B224B04E}" name="PROPÓSITO " dataDxfId="268"/>
    <tableColumn id="60" xr3:uid="{39294D3A-A82B-4B6A-85EE-8630E20E75EA}" name="No. PROYECTO" dataDxfId="267"/>
    <tableColumn id="61" xr3:uid="{AB5507AE-26CD-41CA-92E7-5654D4A45A52}" name="ARL" dataDxfId="266"/>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namilenaromero18@gmail.com" TargetMode="External"/><Relationship Id="rId21" Type="http://schemas.openxmlformats.org/officeDocument/2006/relationships/hyperlink" Target="mailto:daniel.lopez.abogados@gmail.com" TargetMode="External"/><Relationship Id="rId324" Type="http://schemas.openxmlformats.org/officeDocument/2006/relationships/hyperlink" Target="mailto:luismario140@hotmail.com" TargetMode="External"/><Relationship Id="rId531" Type="http://schemas.openxmlformats.org/officeDocument/2006/relationships/hyperlink" Target="mailto:maricela.gramirez@hotmail.com" TargetMode="External"/><Relationship Id="rId629" Type="http://schemas.openxmlformats.org/officeDocument/2006/relationships/hyperlink" Target="mailto:alvaroestebanromeromican@gmail.com%20/%20baqueromanuel99@gmail.com" TargetMode="External"/><Relationship Id="rId170" Type="http://schemas.openxmlformats.org/officeDocument/2006/relationships/hyperlink" Target="mailto:hgiq221978@gmail.com" TargetMode="External"/><Relationship Id="rId268" Type="http://schemas.openxmlformats.org/officeDocument/2006/relationships/hyperlink" Target="mailto:marlonblue@outlook.com" TargetMode="External"/><Relationship Id="rId475" Type="http://schemas.openxmlformats.org/officeDocument/2006/relationships/hyperlink" Target="mailto:juandiego2233@gmail.com" TargetMode="External"/><Relationship Id="rId32" Type="http://schemas.openxmlformats.org/officeDocument/2006/relationships/hyperlink" Target="https://community.secop.gov.co/Public/Tendering/OpportunityDetail/Index?noticeUID=CO1.NTC.3952289&amp;isFromPublicArea=True&amp;isModal=False" TargetMode="External"/><Relationship Id="rId128" Type="http://schemas.openxmlformats.org/officeDocument/2006/relationships/hyperlink" Target="mailto:gustavoaborja@gmail.com" TargetMode="External"/><Relationship Id="rId335" Type="http://schemas.openxmlformats.org/officeDocument/2006/relationships/hyperlink" Target="mailto:moralespabon45@gmail.com" TargetMode="External"/><Relationship Id="rId542" Type="http://schemas.openxmlformats.org/officeDocument/2006/relationships/hyperlink" Target="https://community.secop.gov.co/Public/Tendering/OpportunityDetail/Index?noticeUID=CO1.NTC.3841070&amp;isFromPublicArea=True&amp;isModal=False" TargetMode="External"/><Relationship Id="rId181" Type="http://schemas.openxmlformats.org/officeDocument/2006/relationships/hyperlink" Target="mailto:sneiderchingate2018@gmail.com" TargetMode="External"/><Relationship Id="rId402" Type="http://schemas.openxmlformats.org/officeDocument/2006/relationships/hyperlink" Target="mailto:hemersson2@hotmail.com" TargetMode="External"/><Relationship Id="rId279" Type="http://schemas.openxmlformats.org/officeDocument/2006/relationships/hyperlink" Target="mailto:katerinpm27@gmail.com" TargetMode="External"/><Relationship Id="rId486" Type="http://schemas.openxmlformats.org/officeDocument/2006/relationships/hyperlink" Target="mailto:oscarbarajasmv@gmail.com" TargetMode="External"/><Relationship Id="rId43" Type="http://schemas.openxmlformats.org/officeDocument/2006/relationships/hyperlink" Target="mailto:jeanade09@hotmail.com" TargetMode="External"/><Relationship Id="rId139" Type="http://schemas.openxmlformats.org/officeDocument/2006/relationships/hyperlink" Target="mailto:martinezhernandezgerman84@gmail.com" TargetMode="External"/><Relationship Id="rId346" Type="http://schemas.openxmlformats.org/officeDocument/2006/relationships/hyperlink" Target="mailto:vasquez199408@gmail.com" TargetMode="External"/><Relationship Id="rId553" Type="http://schemas.openxmlformats.org/officeDocument/2006/relationships/hyperlink" Target="mailto:w.illian1954@hotmail.com" TargetMode="External"/><Relationship Id="rId192" Type="http://schemas.openxmlformats.org/officeDocument/2006/relationships/hyperlink" Target="mailto:camilo9santana@gmail.com" TargetMode="External"/><Relationship Id="rId206" Type="http://schemas.openxmlformats.org/officeDocument/2006/relationships/hyperlink" Target="mailto:je.montanez849@gmail.com" TargetMode="External"/><Relationship Id="rId413" Type="http://schemas.openxmlformats.org/officeDocument/2006/relationships/hyperlink" Target="mailto:cinfer1030@gmail.com" TargetMode="External"/><Relationship Id="rId497" Type="http://schemas.openxmlformats.org/officeDocument/2006/relationships/hyperlink" Target="https://community.secop.gov.co/Public/Tendering/OpportunityDetail/Index?noticeUID=CO1.NTC.3865784&amp;isFromPublicArea=True&amp;isModal=False" TargetMode="External"/><Relationship Id="rId620" Type="http://schemas.openxmlformats.org/officeDocument/2006/relationships/hyperlink" Target="mailto:marthapc08@hotmail.com" TargetMode="External"/><Relationship Id="rId357" Type="http://schemas.openxmlformats.org/officeDocument/2006/relationships/hyperlink" Target="https://community.secop.gov.co/Public/Tendering/OpportunityDetail/Index?noticeUID=CO1.NTC.3956532&amp;isFromPublicArea=True&amp;isModal=False" TargetMode="External"/><Relationship Id="rId54" Type="http://schemas.openxmlformats.org/officeDocument/2006/relationships/hyperlink" Target="mailto:royerolayatorres52@gmail.com" TargetMode="External"/><Relationship Id="rId217" Type="http://schemas.openxmlformats.org/officeDocument/2006/relationships/hyperlink" Target="mailto:marisela.gramirez@hotmail.com" TargetMode="External"/><Relationship Id="rId564" Type="http://schemas.openxmlformats.org/officeDocument/2006/relationships/hyperlink" Target="https://community.secop.gov.co/Public/Tendering/OpportunityDetail/Index?noticeUID=CO1.NTC.3835865&amp;isFromPublicArea=True&amp;isModal=False" TargetMode="External"/><Relationship Id="rId424" Type="http://schemas.openxmlformats.org/officeDocument/2006/relationships/hyperlink" Target="https://community.secop.gov.co/Public/Tendering/OpportunityDetail/Index?noticeUID=CO1.NTC.3894735&amp;isFromPublicArea=True&amp;isModal=False" TargetMode="External"/><Relationship Id="rId631" Type="http://schemas.openxmlformats.org/officeDocument/2006/relationships/hyperlink" Target="mailto:obrascivil.puentes@gmail.com" TargetMode="External"/><Relationship Id="rId270" Type="http://schemas.openxmlformats.org/officeDocument/2006/relationships/hyperlink" Target="mailto:arteycolor73@gmail.com" TargetMode="External"/><Relationship Id="rId65" Type="http://schemas.openxmlformats.org/officeDocument/2006/relationships/hyperlink" Target="https://community.secop.gov.co/Public/Tendering/OpportunityDetail/Index?noticeUID=CO1.NTC.4983464&amp;isFromPublicArea=True&amp;isModal=False" TargetMode="External"/><Relationship Id="rId130" Type="http://schemas.openxmlformats.org/officeDocument/2006/relationships/hyperlink" Target="mailto:johan.hilarion1997@gmail.com" TargetMode="External"/><Relationship Id="rId368" Type="http://schemas.openxmlformats.org/officeDocument/2006/relationships/hyperlink" Target="mailto:vladdo12@hotmail.com" TargetMode="External"/><Relationship Id="rId575" Type="http://schemas.openxmlformats.org/officeDocument/2006/relationships/hyperlink" Target="mailto:nilsolopez20@gmail.com" TargetMode="External"/><Relationship Id="rId228" Type="http://schemas.openxmlformats.org/officeDocument/2006/relationships/hyperlink" Target="mailto:oscarmurcia78@hotmail.com" TargetMode="External"/><Relationship Id="rId435" Type="http://schemas.openxmlformats.org/officeDocument/2006/relationships/hyperlink" Target="mailto:loreley9326@hotmail.com" TargetMode="External"/><Relationship Id="rId281" Type="http://schemas.openxmlformats.org/officeDocument/2006/relationships/hyperlink" Target="https://community.secop.gov.co/Public/Tendering/OpportunityDetail/Index?noticeUID=CO1.NTC.4172327&amp;isFromPublicArea=True&amp;isModal=False" TargetMode="External"/><Relationship Id="rId502" Type="http://schemas.openxmlformats.org/officeDocument/2006/relationships/hyperlink" Target="mailto:veronica324@hotmail.com" TargetMode="External"/><Relationship Id="rId76" Type="http://schemas.openxmlformats.org/officeDocument/2006/relationships/hyperlink" Target="https://community.secop.gov.co/Public/Tendering/OpportunityDetail/Index?noticeUID=CO1.NTC.4226350&amp;isFromPublicArea=True&amp;isModal=False" TargetMode="External"/><Relationship Id="rId141" Type="http://schemas.openxmlformats.org/officeDocument/2006/relationships/hyperlink" Target="mailto:diego.miranda11366043@gmail.com" TargetMode="External"/><Relationship Id="rId379" Type="http://schemas.openxmlformats.org/officeDocument/2006/relationships/hyperlink" Target="mailto:hgiq221978@gmail.com" TargetMode="External"/><Relationship Id="rId586" Type="http://schemas.openxmlformats.org/officeDocument/2006/relationships/hyperlink" Target="https://community.secop.gov.co/Public/Tendering/OpportunityDetail/Index?noticeUID=CO1.NTC.3836109&amp;isFromPublicArea=True&amp;isModal=False" TargetMode="External"/><Relationship Id="rId7" Type="http://schemas.openxmlformats.org/officeDocument/2006/relationships/hyperlink" Target="https://community.secop.gov.co/Public/Tendering/OpportunityDetail/Index?noticeUID=CO1.NTC.5336255&amp;isFromPublicArea=True&amp;isModal=False" TargetMode="External"/><Relationship Id="rId239" Type="http://schemas.openxmlformats.org/officeDocument/2006/relationships/hyperlink" Target="https://community.secop.gov.co/Public/Tendering/OpportunityDetail/Index?noticeUID=CO1.NTC.4245590&amp;isFromPublicArea=True&amp;isModal=False" TargetMode="External"/><Relationship Id="rId446" Type="http://schemas.openxmlformats.org/officeDocument/2006/relationships/hyperlink" Target="mailto:evasanchezconejo@gmail.com" TargetMode="External"/><Relationship Id="rId292" Type="http://schemas.openxmlformats.org/officeDocument/2006/relationships/hyperlink" Target="https://community.secop.gov.co/Public/Tendering/OpportunityDetail/Index?noticeUID=CO1.NTC.4134151&amp;isFromPublicArea=True&amp;isModal=False" TargetMode="External"/><Relationship Id="rId306" Type="http://schemas.openxmlformats.org/officeDocument/2006/relationships/hyperlink" Target="mailto:jhonpardoh@gmail.com" TargetMode="External"/><Relationship Id="rId87" Type="http://schemas.openxmlformats.org/officeDocument/2006/relationships/hyperlink" Target="mailto:raulivanborja@me.com" TargetMode="External"/><Relationship Id="rId513" Type="http://schemas.openxmlformats.org/officeDocument/2006/relationships/hyperlink" Target="mailto:andflipe@hotmail.com" TargetMode="External"/><Relationship Id="rId597" Type="http://schemas.openxmlformats.org/officeDocument/2006/relationships/hyperlink" Target="https://community.secop.gov.co/Public/Tendering/ContractNoticePhases/View?PPI=CO1.PPI.22667442&amp;isFromPublicArea=True&amp;isModal=False" TargetMode="External"/><Relationship Id="rId152" Type="http://schemas.openxmlformats.org/officeDocument/2006/relationships/hyperlink" Target="https://community.secop.gov.co/Public/Tendering/OpportunityDetail/Index?noticeUID=CO1.NTC.4515972&amp;isFromPublicArea=True&amp;isModal=False" TargetMode="External"/><Relationship Id="rId457" Type="http://schemas.openxmlformats.org/officeDocument/2006/relationships/hyperlink" Target="mailto:judav17@gmail.com" TargetMode="External"/><Relationship Id="rId14" Type="http://schemas.openxmlformats.org/officeDocument/2006/relationships/hyperlink" Target="https://community.secop.gov.co/Public/Tendering/OpportunityDetail/Index?noticeUID=CO1.NTC.4530539&amp;isFromPublicArea=True&amp;isModal=False" TargetMode="External"/><Relationship Id="rId317" Type="http://schemas.openxmlformats.org/officeDocument/2006/relationships/hyperlink" Target="mailto:dianacons31@hotmail.com" TargetMode="External"/><Relationship Id="rId524" Type="http://schemas.openxmlformats.org/officeDocument/2006/relationships/hyperlink" Target="https://community.secop.gov.co/Public/Tendering/OpportunityDetail/Index?noticeUID=CO1.NTC.3847341&amp;isFromPublicArea=True&amp;isModal=False" TargetMode="External"/><Relationship Id="rId98" Type="http://schemas.openxmlformats.org/officeDocument/2006/relationships/hyperlink" Target="mailto:andres.acosta12@hotmail.com" TargetMode="External"/><Relationship Id="rId163" Type="http://schemas.openxmlformats.org/officeDocument/2006/relationships/hyperlink" Target="https://community.secop.gov.co/Public/Tendering/OpportunityDetail/Index?noticeUID=CO1.NTC.4493554&amp;isFromPublicArea=True&amp;isModal=False" TargetMode="External"/><Relationship Id="rId370" Type="http://schemas.openxmlformats.org/officeDocument/2006/relationships/hyperlink" Target="mailto:silvana.sanchezp@gmail.com" TargetMode="External"/><Relationship Id="rId230" Type="http://schemas.openxmlformats.org/officeDocument/2006/relationships/hyperlink" Target="mailto:geraldinerubiano29@hotmail.com" TargetMode="External"/><Relationship Id="rId468" Type="http://schemas.openxmlformats.org/officeDocument/2006/relationships/hyperlink" Target="https://community.secop.gov.co/Public/Tendering/OpportunityDetail/Index?noticeUID=CO1.NTC.3885005&amp;isFromPublicArea=True&amp;isModal=False" TargetMode="External"/><Relationship Id="rId25" Type="http://schemas.openxmlformats.org/officeDocument/2006/relationships/hyperlink" Target="mailto:mariacnievesp@gmail.com" TargetMode="External"/><Relationship Id="rId328" Type="http://schemas.openxmlformats.org/officeDocument/2006/relationships/hyperlink" Target="mailto:andres.acosta12@hotmail.com" TargetMode="External"/><Relationship Id="rId535" Type="http://schemas.openxmlformats.org/officeDocument/2006/relationships/hyperlink" Target="mailto:dahmo120297@gmail.com" TargetMode="External"/><Relationship Id="rId174" Type="http://schemas.openxmlformats.org/officeDocument/2006/relationships/hyperlink" Target="mailto:maryediaz@hotmail.com" TargetMode="External"/><Relationship Id="rId381" Type="http://schemas.openxmlformats.org/officeDocument/2006/relationships/hyperlink" Target="mailto:arnoldoramorez@gmail.com" TargetMode="External"/><Relationship Id="rId602" Type="http://schemas.openxmlformats.org/officeDocument/2006/relationships/hyperlink" Target="mailto:indiraeljach@yahoo.es" TargetMode="External"/><Relationship Id="rId241" Type="http://schemas.openxmlformats.org/officeDocument/2006/relationships/hyperlink" Target="mailto:piliconmar@hotmail.com" TargetMode="External"/><Relationship Id="rId479" Type="http://schemas.openxmlformats.org/officeDocument/2006/relationships/hyperlink" Target="https://community.secop.gov.co/Public/Tendering/OpportunityDetail/Index?noticeUID=CO1.NTC.3874885&amp;isFromPublicArea=True&amp;isModal=False" TargetMode="External"/><Relationship Id="rId36" Type="http://schemas.openxmlformats.org/officeDocument/2006/relationships/hyperlink" Target="https://community.secop.gov.co/Public/Tendering/OpportunityDetail/Index?noticeUID=CO1.NTC.5165916&amp;isFromPublicArea=True&amp;isModal=False" TargetMode="External"/><Relationship Id="rId339" Type="http://schemas.openxmlformats.org/officeDocument/2006/relationships/hyperlink" Target="mailto:paomivet17@gmail.com" TargetMode="External"/><Relationship Id="rId546" Type="http://schemas.openxmlformats.org/officeDocument/2006/relationships/hyperlink" Target="mailto:mis19271225@gmail.com" TargetMode="External"/><Relationship Id="rId101" Type="http://schemas.openxmlformats.org/officeDocument/2006/relationships/hyperlink" Target="https://community.secop.gov.co/Public/Tendering/OpportunityDetail/Index?noticeUID=CO1.NTC.4645748&amp;isFromPublicArea=True&amp;isModal=False" TargetMode="External"/><Relationship Id="rId185" Type="http://schemas.openxmlformats.org/officeDocument/2006/relationships/hyperlink" Target="mailto:mochitoii2009@hotmail.com" TargetMode="External"/><Relationship Id="rId406" Type="http://schemas.openxmlformats.org/officeDocument/2006/relationships/hyperlink" Target="mailto:alexanrippe@hotmail.com" TargetMode="External"/><Relationship Id="rId392" Type="http://schemas.openxmlformats.org/officeDocument/2006/relationships/hyperlink" Target="mailto:johan.hilarion1997@gmail.com" TargetMode="External"/><Relationship Id="rId613" Type="http://schemas.openxmlformats.org/officeDocument/2006/relationships/hyperlink" Target="https://community.secop.gov.co/Public/Tendering/OpportunityDetail/Index?noticeUID=CO1.NTC.3786524&amp;isFromPublicArea=True&amp;isModal=False" TargetMode="External"/><Relationship Id="rId252" Type="http://schemas.openxmlformats.org/officeDocument/2006/relationships/hyperlink" Target="mailto:gabrielabarreraramirez@gmail.com" TargetMode="External"/><Relationship Id="rId294" Type="http://schemas.openxmlformats.org/officeDocument/2006/relationships/hyperlink" Target="mailto:asacortes@gmail.com" TargetMode="External"/><Relationship Id="rId308" Type="http://schemas.openxmlformats.org/officeDocument/2006/relationships/hyperlink" Target="mailto:alejandrogarzoncabanillas@gmail.com" TargetMode="External"/><Relationship Id="rId515" Type="http://schemas.openxmlformats.org/officeDocument/2006/relationships/hyperlink" Target="mailto:carolinagironc@yahoo.es" TargetMode="External"/><Relationship Id="rId47" Type="http://schemas.openxmlformats.org/officeDocument/2006/relationships/hyperlink" Target="mailto:arq.jeniffer23@gmail.com" TargetMode="External"/><Relationship Id="rId89" Type="http://schemas.openxmlformats.org/officeDocument/2006/relationships/hyperlink" Target="mailto:vanessa_vacker@hotmail.com" TargetMode="External"/><Relationship Id="rId112" Type="http://schemas.openxmlformats.org/officeDocument/2006/relationships/hyperlink" Target="https://community.secop.gov.co/Public/Tendering/OpportunityDetail/Index?noticeUID=CO1.NTC.4633083&amp;isFromPublicArea=True&amp;isModal=False" TargetMode="External"/><Relationship Id="rId154" Type="http://schemas.openxmlformats.org/officeDocument/2006/relationships/hyperlink" Target="mailto:nataliamurciamurcia@hotmail.com" TargetMode="External"/><Relationship Id="rId361" Type="http://schemas.openxmlformats.org/officeDocument/2006/relationships/hyperlink" Target="mailto:dugoz@hotmail.com" TargetMode="External"/><Relationship Id="rId557" Type="http://schemas.openxmlformats.org/officeDocument/2006/relationships/hyperlink" Target="https://community.secop.gov.co/Public/Tendering/OpportunityDetail/Index?noticeUID=CO1.NTC.3851711&amp;isFromPublicArea=True&amp;isModal=False" TargetMode="External"/><Relationship Id="rId599" Type="http://schemas.openxmlformats.org/officeDocument/2006/relationships/hyperlink" Target="mailto:mramirezq1996@gmail.com" TargetMode="External"/><Relationship Id="rId196" Type="http://schemas.openxmlformats.org/officeDocument/2006/relationships/hyperlink" Target="mailto:cesarrey1077@gmail.com" TargetMode="External"/><Relationship Id="rId417" Type="http://schemas.openxmlformats.org/officeDocument/2006/relationships/hyperlink" Target="mailto:ingeambiental.escobar@gmail.com" TargetMode="External"/><Relationship Id="rId459" Type="http://schemas.openxmlformats.org/officeDocument/2006/relationships/hyperlink" Target="mailto:ivansumapaz@gmail.com" TargetMode="External"/><Relationship Id="rId624" Type="http://schemas.openxmlformats.org/officeDocument/2006/relationships/hyperlink" Target="https://community.secop.gov.co/Public/Tendering/OpportunityDetail/Index?noticeUID=CO1.NTC.3936300&amp;isFromPublicArea=True&amp;isModal=False" TargetMode="External"/><Relationship Id="rId16" Type="http://schemas.openxmlformats.org/officeDocument/2006/relationships/hyperlink" Target="https://community.secop.gov.co/Public/Tendering/OpportunityDetail/Index?noticeUID=CO1.NTC.3854257&amp;isFromPublicArea=True&amp;isModal=False" TargetMode="External"/><Relationship Id="rId221" Type="http://schemas.openxmlformats.org/officeDocument/2006/relationships/hyperlink" Target="mailto:kalterza@gmail.com" TargetMode="External"/><Relationship Id="rId263" Type="http://schemas.openxmlformats.org/officeDocument/2006/relationships/hyperlink" Target="mailto:dianamarcelacometica@gmail.com" TargetMode="External"/><Relationship Id="rId319" Type="http://schemas.openxmlformats.org/officeDocument/2006/relationships/hyperlink" Target="https://community.secop.gov.co/Public/Tendering/OpportunityDetail/Index?noticeUID=CO1.NTC.4067143&amp;isFromPublicArea=True&amp;isModal=False" TargetMode="External"/><Relationship Id="rId470" Type="http://schemas.openxmlformats.org/officeDocument/2006/relationships/hyperlink" Target="mailto:oscarmurcia78@hotmail.com" TargetMode="External"/><Relationship Id="rId526" Type="http://schemas.openxmlformats.org/officeDocument/2006/relationships/hyperlink" Target="https://community.secop.gov.co/Public/Tendering/OpportunityDetail/Index?noticeUID=CO1.NTC.3849373&amp;isFromPublicArea=True&amp;isModal=False" TargetMode="External"/><Relationship Id="rId58" Type="http://schemas.openxmlformats.org/officeDocument/2006/relationships/hyperlink" Target="https://community.secop.gov.co/Public/Tendering/OpportunityDetail/Index?noticeUID=CO1.NTC.4660720&amp;isFromPublicArea=True&amp;isModal=False" TargetMode="External"/><Relationship Id="rId123" Type="http://schemas.openxmlformats.org/officeDocument/2006/relationships/hyperlink" Target="mailto:fabiomorenotorres2015@hotmail.com" TargetMode="External"/><Relationship Id="rId330" Type="http://schemas.openxmlformats.org/officeDocument/2006/relationships/hyperlink" Target="mailto:mayoyo.pq@gmail.com%20/%20julietapcf@hotmail.com" TargetMode="External"/><Relationship Id="rId568" Type="http://schemas.openxmlformats.org/officeDocument/2006/relationships/hyperlink" Target="https://community.secop.gov.co/Public/Tendering/OpportunityDetail/Index?noticeUID=CO1.NTC.3852124&amp;isFromPublicArea=True&amp;isModal=False" TargetMode="External"/><Relationship Id="rId165" Type="http://schemas.openxmlformats.org/officeDocument/2006/relationships/hyperlink" Target="https://community.secop.gov.co/Public/Tendering/OpportunityDetail/Index?noticeUID=CO1.NTC.4503371&amp;isFromPublicArea=True&amp;isModal=False" TargetMode="External"/><Relationship Id="rId372" Type="http://schemas.openxmlformats.org/officeDocument/2006/relationships/hyperlink" Target="mailto:leopoldoromero.1973@gmail.com" TargetMode="External"/><Relationship Id="rId428" Type="http://schemas.openxmlformats.org/officeDocument/2006/relationships/hyperlink" Target="mailto:barajasborda@hotmail.com" TargetMode="External"/><Relationship Id="rId635" Type="http://schemas.openxmlformats.org/officeDocument/2006/relationships/hyperlink" Target="mailto:ONECORPORATIONSAS@GMAIL.COM" TargetMode="External"/><Relationship Id="rId232" Type="http://schemas.openxmlformats.org/officeDocument/2006/relationships/hyperlink" Target="https://community.secop.gov.co/Public/Tendering/OpportunityDetail/Index?noticeUID=CO1.NTC.4266155&amp;isFromPublicArea=True&amp;isModal=False" TargetMode="External"/><Relationship Id="rId274" Type="http://schemas.openxmlformats.org/officeDocument/2006/relationships/hyperlink" Target="mailto:edilsonporras@hotmail.com" TargetMode="External"/><Relationship Id="rId481" Type="http://schemas.openxmlformats.org/officeDocument/2006/relationships/hyperlink" Target="https://community.secop.gov.co/Public/Tendering/OpportunityDetail/Index?noticeUID=CO1.NTC.3877191&amp;isFromPublicArea=True&amp;isModal=False" TargetMode="External"/><Relationship Id="rId27" Type="http://schemas.openxmlformats.org/officeDocument/2006/relationships/hyperlink" Target="https://community.secop.gov.co/Public/Tendering/OpportunityDetail/Index?noticeUID=CO1.NTC.3854257&amp;isFromPublicArea=True&amp;isModal=False" TargetMode="External"/><Relationship Id="rId69" Type="http://schemas.openxmlformats.org/officeDocument/2006/relationships/hyperlink" Target="https://community.secop.gov.co/Public/Tendering/OpportunityDetail/Index?noticeUID=CO1.NTC.4743822&amp;isFromPublicArea=True&amp;isModal=False" TargetMode="External"/><Relationship Id="rId134" Type="http://schemas.openxmlformats.org/officeDocument/2006/relationships/hyperlink" Target="mailto:willirut98@hotmail.com" TargetMode="External"/><Relationship Id="rId537" Type="http://schemas.openxmlformats.org/officeDocument/2006/relationships/hyperlink" Target="mailto:norbey-12@hotmail.com" TargetMode="External"/><Relationship Id="rId579" Type="http://schemas.openxmlformats.org/officeDocument/2006/relationships/hyperlink" Target="mailto:mochitoii2009@hotmail.com" TargetMode="External"/><Relationship Id="rId80" Type="http://schemas.openxmlformats.org/officeDocument/2006/relationships/hyperlink" Target="mailto:yas.ing.civil@hotmail.com" TargetMode="External"/><Relationship Id="rId176" Type="http://schemas.openxmlformats.org/officeDocument/2006/relationships/hyperlink" Target="mailto:paola.deviadi@gmail.com" TargetMode="External"/><Relationship Id="rId341" Type="http://schemas.openxmlformats.org/officeDocument/2006/relationships/hyperlink" Target="https://community.secop.gov.co/Public/Tendering/OpportunityDetail/Index?noticeUID=CO1.NTC.3977723&amp;isFromPublicArea=True&amp;isModal=False" TargetMode="External"/><Relationship Id="rId383" Type="http://schemas.openxmlformats.org/officeDocument/2006/relationships/hyperlink" Target="mailto:maryediaz@hotmail.com" TargetMode="External"/><Relationship Id="rId439" Type="http://schemas.openxmlformats.org/officeDocument/2006/relationships/hyperlink" Target="mailto:gemologa1@hotmail.com" TargetMode="External"/><Relationship Id="rId590" Type="http://schemas.openxmlformats.org/officeDocument/2006/relationships/hyperlink" Target="https://community.secop.gov.co/Public/Tendering/OpportunityDetail/Index?noticeUID=CO1.NTC.3823296&amp;isFromPublicArea=True&amp;isModal=False" TargetMode="External"/><Relationship Id="rId604" Type="http://schemas.openxmlformats.org/officeDocument/2006/relationships/hyperlink" Target="mailto:brmorenog@unal.edu.co" TargetMode="External"/><Relationship Id="rId201" Type="http://schemas.openxmlformats.org/officeDocument/2006/relationships/hyperlink" Target="mailto:ivansumapaz@gmail.com" TargetMode="External"/><Relationship Id="rId243" Type="http://schemas.openxmlformats.org/officeDocument/2006/relationships/hyperlink" Target="https://community.secop.gov.co/Public/Tendering/OpportunityDetail/Index?noticeUID=CO1.NTC.4241551&amp;isFromPublicArea=True&amp;isModal=False" TargetMode="External"/><Relationship Id="rId285" Type="http://schemas.openxmlformats.org/officeDocument/2006/relationships/hyperlink" Target="mailto:wilsonricopalacios@outlook.es" TargetMode="External"/><Relationship Id="rId450" Type="http://schemas.openxmlformats.org/officeDocument/2006/relationships/hyperlink" Target="https://community.secop.gov.co/Public/Tendering/OpportunityDetail/Index?noticeUID=CO1.NTC.3888207&amp;isFromPublicArea=True&amp;isModal=False" TargetMode="External"/><Relationship Id="rId506" Type="http://schemas.openxmlformats.org/officeDocument/2006/relationships/hyperlink" Target="mailto:kmilenasusa@gmail.com" TargetMode="External"/><Relationship Id="rId38" Type="http://schemas.openxmlformats.org/officeDocument/2006/relationships/hyperlink" Target="https://community.secop.gov.co/Public/Tendering/OpportunityDetail/Index?noticeUID=CO1.NTC.4405720&amp;isFromPublicArea=True&amp;isModal=False" TargetMode="External"/><Relationship Id="rId103" Type="http://schemas.openxmlformats.org/officeDocument/2006/relationships/hyperlink" Target="https://community.secop.gov.co/Public/Tendering/OpportunityDetail/Index?noticeUID=CO1.NTC.4650932&amp;isFromPublicArea=True&amp;isModal=False" TargetMode="External"/><Relationship Id="rId310" Type="http://schemas.openxmlformats.org/officeDocument/2006/relationships/hyperlink" Target="mailto:nixhon98@gmail.com" TargetMode="External"/><Relationship Id="rId492" Type="http://schemas.openxmlformats.org/officeDocument/2006/relationships/hyperlink" Target="mailto:jetlucky_78@hotmail.com" TargetMode="External"/><Relationship Id="rId548" Type="http://schemas.openxmlformats.org/officeDocument/2006/relationships/hyperlink" Target="mailto:joselibardo5901@gmail.com" TargetMode="External"/><Relationship Id="rId91" Type="http://schemas.openxmlformats.org/officeDocument/2006/relationships/hyperlink" Target="https://community.secop.gov.co/Public/Tendering/OpportunityDetail/Index?noticeUID=CO1.NTC.4658350&amp;isFromPublicArea=True&amp;isModal=False" TargetMode="External"/><Relationship Id="rId145" Type="http://schemas.openxmlformats.org/officeDocument/2006/relationships/hyperlink" Target="mailto:milan.monta&#241;ez.diego.alejandro@gmail.com" TargetMode="External"/><Relationship Id="rId187" Type="http://schemas.openxmlformats.org/officeDocument/2006/relationships/hyperlink" Target="mailto:samicha16_@hotmail.com" TargetMode="External"/><Relationship Id="rId352" Type="http://schemas.openxmlformats.org/officeDocument/2006/relationships/hyperlink" Target="mailto:luismiguelcabrera.91@gmail.com" TargetMode="External"/><Relationship Id="rId394" Type="http://schemas.openxmlformats.org/officeDocument/2006/relationships/hyperlink" Target="mailto:neidermolina2016@gmail.com" TargetMode="External"/><Relationship Id="rId408" Type="http://schemas.openxmlformats.org/officeDocument/2006/relationships/hyperlink" Target="mailto:julietapcf@hotmail.com" TargetMode="External"/><Relationship Id="rId615" Type="http://schemas.openxmlformats.org/officeDocument/2006/relationships/hyperlink" Target="https://community.secop.gov.co/Public/Tendering/OpportunityDetail/Index?noticeUID=CO1.NTC.3777282&amp;isFromPublicArea=True&amp;isModal=False" TargetMode="External"/><Relationship Id="rId212" Type="http://schemas.openxmlformats.org/officeDocument/2006/relationships/hyperlink" Target="mailto:mariacnievesp@gmail.com" TargetMode="External"/><Relationship Id="rId254" Type="http://schemas.openxmlformats.org/officeDocument/2006/relationships/hyperlink" Target="mailto:guillermosuarez92@live.com" TargetMode="External"/><Relationship Id="rId49" Type="http://schemas.openxmlformats.org/officeDocument/2006/relationships/hyperlink" Target="mailto:leidymilenabare@gmail.com" TargetMode="External"/><Relationship Id="rId114" Type="http://schemas.openxmlformats.org/officeDocument/2006/relationships/hyperlink" Target="https://community.secop.gov.co/Public/Tendering/OpportunityDetail/Index?noticeUID=CO1.NTC.4623865&amp;isFromPublicArea=True&amp;isModal=False" TargetMode="External"/><Relationship Id="rId296" Type="http://schemas.openxmlformats.org/officeDocument/2006/relationships/hyperlink" Target="mailto:ferney_05@hotmail.com" TargetMode="External"/><Relationship Id="rId461" Type="http://schemas.openxmlformats.org/officeDocument/2006/relationships/hyperlink" Target="mailto:martoraz056@hotmail.com" TargetMode="External"/><Relationship Id="rId517" Type="http://schemas.openxmlformats.org/officeDocument/2006/relationships/hyperlink" Target="mailto:cesarfrutocorredor@gmail.com" TargetMode="External"/><Relationship Id="rId559" Type="http://schemas.openxmlformats.org/officeDocument/2006/relationships/hyperlink" Target="https://community.secop.gov.co/Public/Tendering/OpportunityDetail/Index?noticeUID=CO1.NTC.3850036&amp;isFromPublicArea=True&amp;isModal=False" TargetMode="External"/><Relationship Id="rId60" Type="http://schemas.openxmlformats.org/officeDocument/2006/relationships/hyperlink" Target="https://community.secop.gov.co/Public/Tendering/OpportunityDetail/Index?noticeUID=CO1.NTC.4243613&amp;isFromPublicArea=True&amp;isModal=False" TargetMode="External"/><Relationship Id="rId156" Type="http://schemas.openxmlformats.org/officeDocument/2006/relationships/hyperlink" Target="mailto:brmorenog@unal.edu.co" TargetMode="External"/><Relationship Id="rId198" Type="http://schemas.openxmlformats.org/officeDocument/2006/relationships/hyperlink" Target="https://community.secop.gov.co/Public/Tendering/OpportunityDetail/Index?noticeUID=CO1.NTC.4449423&amp;isFromPublicArea=True&amp;isModal=False" TargetMode="External"/><Relationship Id="rId321" Type="http://schemas.openxmlformats.org/officeDocument/2006/relationships/hyperlink" Target="https://community.secop.gov.co/Public/Tendering/OpportunityDetail/Index?noticeUID=CO1.NTC.4058397&amp;isFromPublicArea=True&amp;isModal=False" TargetMode="External"/><Relationship Id="rId363" Type="http://schemas.openxmlformats.org/officeDocument/2006/relationships/hyperlink" Target="mailto:hernandez85alf@gmail.com" TargetMode="External"/><Relationship Id="rId419" Type="http://schemas.openxmlformats.org/officeDocument/2006/relationships/hyperlink" Target="https://community.secop.gov.co/Public/Tendering/OpportunityDetail/Index?noticeUID=CO1.NTC.3908598&amp;isFromPublicArea=True&amp;isModal=False" TargetMode="External"/><Relationship Id="rId570" Type="http://schemas.openxmlformats.org/officeDocument/2006/relationships/hyperlink" Target="https://community.secop.gov.co/Public/Tendering/OpportunityDetail/Index?noticeUID=CO1.NTC.3852124&amp;isFromPublicArea=True&amp;isModal=False" TargetMode="External"/><Relationship Id="rId626" Type="http://schemas.openxmlformats.org/officeDocument/2006/relationships/hyperlink" Target="https://community.secop.gov.co/Public/Tendering/OpportunityDetail/Index?noticeUID=CO1.NTC.5367532&amp;isFromPublicArea=True&amp;isModal=False" TargetMode="External"/><Relationship Id="rId223" Type="http://schemas.openxmlformats.org/officeDocument/2006/relationships/hyperlink" Target="https://community.secop.gov.co/Public/Tendering/OpportunityDetail/Index?noticeUID=CO1.NTC.4298717&amp;isFromPublicArea=True&amp;isModal=False" TargetMode="External"/><Relationship Id="rId430" Type="http://schemas.openxmlformats.org/officeDocument/2006/relationships/hyperlink" Target="mailto:jeimyjohanagutierrezcastro@gmail.com" TargetMode="External"/><Relationship Id="rId18" Type="http://schemas.openxmlformats.org/officeDocument/2006/relationships/hyperlink" Target="https://community.secop.gov.co/Public/Tendering/OpportunityDetail/Index?noticeUID=CO1.NTC.5336047&amp;isFromPublicArea=True&amp;isModal=False" TargetMode="External"/><Relationship Id="rId265" Type="http://schemas.openxmlformats.org/officeDocument/2006/relationships/hyperlink" Target="mailto:andresdochoa22@gmail.com" TargetMode="External"/><Relationship Id="rId472" Type="http://schemas.openxmlformats.org/officeDocument/2006/relationships/hyperlink" Target="mailto:ale.20959170@gmail.com" TargetMode="External"/><Relationship Id="rId528" Type="http://schemas.openxmlformats.org/officeDocument/2006/relationships/hyperlink" Target="https://community.secop.gov.co/Public/Tendering/OpportunityDetail/Index?noticeUID=CO1.NTC.3849854&amp;isFromPublicArea=True&amp;isModal=False" TargetMode="External"/><Relationship Id="rId125" Type="http://schemas.openxmlformats.org/officeDocument/2006/relationships/hyperlink" Target="mailto:erizmendizcastellanos@gmail.com" TargetMode="External"/><Relationship Id="rId167" Type="http://schemas.openxmlformats.org/officeDocument/2006/relationships/hyperlink" Target="https://community.secop.gov.co/Public/Tendering/OpportunityDetail/Index?noticeUID=CO1.NTC.4493554&amp;isFromPublicArea=True&amp;isModal=False" TargetMode="External"/><Relationship Id="rId332" Type="http://schemas.openxmlformats.org/officeDocument/2006/relationships/hyperlink" Target="mailto:hchernandezb@gmail.com" TargetMode="External"/><Relationship Id="rId374" Type="http://schemas.openxmlformats.org/officeDocument/2006/relationships/hyperlink" Target="mailto:mogoyita73@hotmail.com" TargetMode="External"/><Relationship Id="rId581" Type="http://schemas.openxmlformats.org/officeDocument/2006/relationships/hyperlink" Target="mailto:mariofninoleal@gmail.com" TargetMode="External"/><Relationship Id="rId71" Type="http://schemas.openxmlformats.org/officeDocument/2006/relationships/hyperlink" Target="https://community.secop.gov.co/Public/Tendering/OpportunityDetail/Index?noticeUID=CO1.NTC.4293480&amp;isFromPublicArea=True&amp;isModal=False" TargetMode="External"/><Relationship Id="rId234" Type="http://schemas.openxmlformats.org/officeDocument/2006/relationships/hyperlink" Target="mailto:edwuin1877@gmail.com" TargetMode="External"/><Relationship Id="rId637" Type="http://schemas.openxmlformats.org/officeDocument/2006/relationships/table" Target="../tables/table1.xml"/><Relationship Id="rId2" Type="http://schemas.openxmlformats.org/officeDocument/2006/relationships/hyperlink" Target="https://community.secop.gov.co/Public/Tendering/OpportunityDetail/Index?noticeUID=CO1.NTC.5337266&amp;isFromPublicArea=True&amp;isModal=False" TargetMode="External"/><Relationship Id="rId29" Type="http://schemas.openxmlformats.org/officeDocument/2006/relationships/hyperlink" Target="mailto:mirtafon@yahoo.com" TargetMode="External"/><Relationship Id="rId276" Type="http://schemas.openxmlformats.org/officeDocument/2006/relationships/hyperlink" Target="mailto:torresdimate19982007@gmail.com" TargetMode="External"/><Relationship Id="rId441" Type="http://schemas.openxmlformats.org/officeDocument/2006/relationships/hyperlink" Target="mailto:rfonseca9621@gmail.com" TargetMode="External"/><Relationship Id="rId483" Type="http://schemas.openxmlformats.org/officeDocument/2006/relationships/hyperlink" Target="https://community.secop.gov.co/Public/Tendering/OpportunityDetail/Index?noticeUID=CO1.NTC.3868267&amp;isFromPublicArea=True&amp;isModal=False" TargetMode="External"/><Relationship Id="rId539" Type="http://schemas.openxmlformats.org/officeDocument/2006/relationships/hyperlink" Target="mailto:wilmartorrestorres@gmail.com" TargetMode="External"/><Relationship Id="rId40" Type="http://schemas.openxmlformats.org/officeDocument/2006/relationships/hyperlink" Target="mailto:ssandrassuarez@yahoo.com" TargetMode="External"/><Relationship Id="rId136" Type="http://schemas.openxmlformats.org/officeDocument/2006/relationships/hyperlink" Target="mailto:nousrevol@gmail.com" TargetMode="External"/><Relationship Id="rId178" Type="http://schemas.openxmlformats.org/officeDocument/2006/relationships/hyperlink" Target="mailto:granodeoro@hotmail.com" TargetMode="External"/><Relationship Id="rId301" Type="http://schemas.openxmlformats.org/officeDocument/2006/relationships/hyperlink" Target="https://community.secop.gov.co/Public/Tendering/OpportunityDetail/Index?noticeUID=CO1.NTC.4116870&amp;isFromPublicArea=True&amp;isModal=False" TargetMode="External"/><Relationship Id="rId343" Type="http://schemas.openxmlformats.org/officeDocument/2006/relationships/hyperlink" Target="mailto:freddy860217@hotmail.com" TargetMode="External"/><Relationship Id="rId550" Type="http://schemas.openxmlformats.org/officeDocument/2006/relationships/hyperlink" Target="mailto:germancastellanosdelgado95@gmail.com" TargetMode="External"/><Relationship Id="rId82" Type="http://schemas.openxmlformats.org/officeDocument/2006/relationships/hyperlink" Target="mailto:emcamo69@gmail.com" TargetMode="External"/><Relationship Id="rId203" Type="http://schemas.openxmlformats.org/officeDocument/2006/relationships/hyperlink" Target="mailto:nfestradag714@gmail.com" TargetMode="External"/><Relationship Id="rId385" Type="http://schemas.openxmlformats.org/officeDocument/2006/relationships/hyperlink" Target="mailto:adamesyi14@gmail.com" TargetMode="External"/><Relationship Id="rId592" Type="http://schemas.openxmlformats.org/officeDocument/2006/relationships/hyperlink" Target="https://community.secop.gov.co/Public/Tendering/OpportunityDetail/Index?noticeUID=CO1.NTC.3827721&amp;isFromPublicArea=True&amp;isModal=False" TargetMode="External"/><Relationship Id="rId606" Type="http://schemas.openxmlformats.org/officeDocument/2006/relationships/hyperlink" Target="mailto:mhilarionrios@gmail.com" TargetMode="External"/><Relationship Id="rId245" Type="http://schemas.openxmlformats.org/officeDocument/2006/relationships/hyperlink" Target="mailto:julian.eduardo.fajado.ruiz@gmail.com" TargetMode="External"/><Relationship Id="rId287" Type="http://schemas.openxmlformats.org/officeDocument/2006/relationships/hyperlink" Target="mailto:granodeoro@hotmail.com" TargetMode="External"/><Relationship Id="rId410" Type="http://schemas.openxmlformats.org/officeDocument/2006/relationships/hyperlink" Target="mailto:usca86@hotmail.com" TargetMode="External"/><Relationship Id="rId452" Type="http://schemas.openxmlformats.org/officeDocument/2006/relationships/hyperlink" Target="mailto:naslyximena@gmail.com" TargetMode="External"/><Relationship Id="rId494" Type="http://schemas.openxmlformats.org/officeDocument/2006/relationships/hyperlink" Target="mailto:diazsanabria8@gmail.com" TargetMode="External"/><Relationship Id="rId508" Type="http://schemas.openxmlformats.org/officeDocument/2006/relationships/hyperlink" Target="mailto:ingyonvillalobos@gmail.com" TargetMode="External"/><Relationship Id="rId105" Type="http://schemas.openxmlformats.org/officeDocument/2006/relationships/hyperlink" Target="https://community.secop.gov.co/Public/Tendering/OpportunityDetail/Index?noticeUID=CO1.NTC.4650909&amp;isFromPublicArea=True&amp;isModal=False" TargetMode="External"/><Relationship Id="rId147" Type="http://schemas.openxmlformats.org/officeDocument/2006/relationships/hyperlink" Target="mailto:loreley9326@hotmail.com" TargetMode="External"/><Relationship Id="rId312" Type="http://schemas.openxmlformats.org/officeDocument/2006/relationships/hyperlink" Target="https://community.secop.gov.co/Public/Tendering/OpportunityDetail/Index?noticeUID=CO1.NTC.4087537&amp;isFromPublicArea=True&amp;isModal=False" TargetMode="External"/><Relationship Id="rId354" Type="http://schemas.openxmlformats.org/officeDocument/2006/relationships/hyperlink" Target="mailto:dgprieto911@gmail.com" TargetMode="External"/><Relationship Id="rId51" Type="http://schemas.openxmlformats.org/officeDocument/2006/relationships/hyperlink" Target="mailto:julian.libreros.amaya@gmail.com" TargetMode="External"/><Relationship Id="rId93" Type="http://schemas.openxmlformats.org/officeDocument/2006/relationships/hyperlink" Target="https://community.secop.gov.co/Public/Tendering/OpportunityDetail/Index?noticeUID=CO1.NTC.4657314&amp;isFromPublicArea=True&amp;isModal=False" TargetMode="External"/><Relationship Id="rId189" Type="http://schemas.openxmlformats.org/officeDocument/2006/relationships/hyperlink" Target="mailto:jaroba35@hotmail.com" TargetMode="External"/><Relationship Id="rId396" Type="http://schemas.openxmlformats.org/officeDocument/2006/relationships/hyperlink" Target="mailto:erizmendizcastellanos@gmail.com" TargetMode="External"/><Relationship Id="rId561" Type="http://schemas.openxmlformats.org/officeDocument/2006/relationships/hyperlink" Target="https://community.secop.gov.co/Public/Tendering/OpportunityDetail/Index?noticeUID=CO1.NTC.3852124&amp;isFromPublicArea=True&amp;isModal=False" TargetMode="External"/><Relationship Id="rId617" Type="http://schemas.openxmlformats.org/officeDocument/2006/relationships/hyperlink" Target="https://community.secop.gov.co/Public/Tendering/OpportunityDetail/Index?noticeUID=CO1.NTC.3766830&amp;isFromPublicArea=True&amp;isModal=False" TargetMode="External"/><Relationship Id="rId214" Type="http://schemas.openxmlformats.org/officeDocument/2006/relationships/hyperlink" Target="mailto:ksvt18@gmail.com" TargetMode="External"/><Relationship Id="rId256" Type="http://schemas.openxmlformats.org/officeDocument/2006/relationships/hyperlink" Target="mailto:jm3072042@gmail.com" TargetMode="External"/><Relationship Id="rId298" Type="http://schemas.openxmlformats.org/officeDocument/2006/relationships/hyperlink" Target="https://community.secop.gov.co/Public/Tendering/OpportunityDetail/Index?noticeUID=CO1.NTC.4118044&amp;isFromPublicArea=True&amp;isModal=False" TargetMode="External"/><Relationship Id="rId421" Type="http://schemas.openxmlformats.org/officeDocument/2006/relationships/hyperlink" Target="mailto:gabrielabarreraramirez@gmail.com" TargetMode="External"/><Relationship Id="rId463" Type="http://schemas.openxmlformats.org/officeDocument/2006/relationships/hyperlink" Target="mailto:ariviz@hotmail.com" TargetMode="External"/><Relationship Id="rId519" Type="http://schemas.openxmlformats.org/officeDocument/2006/relationships/hyperlink" Target="mailto:claramariamojica@gmail.com" TargetMode="External"/><Relationship Id="rId116" Type="http://schemas.openxmlformats.org/officeDocument/2006/relationships/hyperlink" Target="mailto:henryivanrojasvillamil87@gmail.com" TargetMode="External"/><Relationship Id="rId158" Type="http://schemas.openxmlformats.org/officeDocument/2006/relationships/hyperlink" Target="https://community.secop.gov.co/Public/Tendering/OpportunityDetail/Index?noticeUID=CO1.NTC.4515127&amp;isFromPublicArea=True&amp;isModal=False" TargetMode="External"/><Relationship Id="rId323" Type="http://schemas.openxmlformats.org/officeDocument/2006/relationships/hyperlink" Target="mailto:cesarrey1077@gmail.com" TargetMode="External"/><Relationship Id="rId530" Type="http://schemas.openxmlformats.org/officeDocument/2006/relationships/hyperlink" Target="https://community.secop.gov.co/Public/Tendering/OpportunityDetail/Index?noticeUID=CO1.NTC.3850124&amp;isFromPublicArea=True&amp;isModal=False" TargetMode="External"/><Relationship Id="rId20" Type="http://schemas.openxmlformats.org/officeDocument/2006/relationships/hyperlink" Target="mailto:daviddz708@gmail.com" TargetMode="External"/><Relationship Id="rId62" Type="http://schemas.openxmlformats.org/officeDocument/2006/relationships/hyperlink" Target="https://community.secop.gov.co/Public/Tendering/OpportunityDetail/Index?noticeUID=CO1.NTC.4223647&amp;isFromPublicArea=True&amp;isModal=False" TargetMode="External"/><Relationship Id="rId365" Type="http://schemas.openxmlformats.org/officeDocument/2006/relationships/hyperlink" Target="mailto:jhondwinpenaloza1995@gmail.com" TargetMode="External"/><Relationship Id="rId572" Type="http://schemas.openxmlformats.org/officeDocument/2006/relationships/hyperlink" Target="https://community.secop.gov.co/Public/Tendering/OpportunityDetail/Index?noticeUID=CO1.NTC.3852124&amp;isFromPublicArea=True&amp;isModal=False" TargetMode="External"/><Relationship Id="rId628" Type="http://schemas.openxmlformats.org/officeDocument/2006/relationships/hyperlink" Target="https://community.secop.gov.co/Public/Tendering/OpportunityDetail/Index?noticeUID=CO1.NTC.5153022&amp;isFromPublicArea=True&amp;isModal=False" TargetMode="External"/><Relationship Id="rId225" Type="http://schemas.openxmlformats.org/officeDocument/2006/relationships/hyperlink" Target="mailto:sotocollazos99@gmail.com" TargetMode="External"/><Relationship Id="rId267" Type="http://schemas.openxmlformats.org/officeDocument/2006/relationships/hyperlink" Target="https://community.secop.gov.co/Public/Tendering/OpportunityDetail/Index?noticeUID=CO1.NTC.4198372&amp;isFromPublicArea=True&amp;isModal=False" TargetMode="External"/><Relationship Id="rId432" Type="http://schemas.openxmlformats.org/officeDocument/2006/relationships/hyperlink" Target="mailto:viviana.octu11@gmail.com" TargetMode="External"/><Relationship Id="rId474" Type="http://schemas.openxmlformats.org/officeDocument/2006/relationships/hyperlink" Target="https://community.secop.gov.co/Public/Tendering/OpportunityDetail/Index?noticeUID=CO1.NTC.3884659&amp;isFromPublicArea=True&amp;isModal=False" TargetMode="External"/><Relationship Id="rId127" Type="http://schemas.openxmlformats.org/officeDocument/2006/relationships/hyperlink" Target="mailto:jm3072042@gmail.com" TargetMode="External"/><Relationship Id="rId31" Type="http://schemas.openxmlformats.org/officeDocument/2006/relationships/hyperlink" Target="mailto:cesarrey1077@gmail.com" TargetMode="External"/><Relationship Id="rId73" Type="http://schemas.openxmlformats.org/officeDocument/2006/relationships/hyperlink" Target="https://community.secop.gov.co/Public/Tendering/OpportunityDetail/Index?noticeUID=CO1.NTC.4932644&amp;isFromPublicArea=True&amp;isModal=False" TargetMode="External"/><Relationship Id="rId169" Type="http://schemas.openxmlformats.org/officeDocument/2006/relationships/hyperlink" Target="mailto:caster2063@gmail.com" TargetMode="External"/><Relationship Id="rId334" Type="http://schemas.openxmlformats.org/officeDocument/2006/relationships/hyperlink" Target="mailto:willirut98@hotmail.com" TargetMode="External"/><Relationship Id="rId376" Type="http://schemas.openxmlformats.org/officeDocument/2006/relationships/hyperlink" Target="mailto:caster2063@gmail.com" TargetMode="External"/><Relationship Id="rId541" Type="http://schemas.openxmlformats.org/officeDocument/2006/relationships/hyperlink" Target="mailto:juanjaramillo9312@gmail.com" TargetMode="External"/><Relationship Id="rId583" Type="http://schemas.openxmlformats.org/officeDocument/2006/relationships/hyperlink" Target="mailto:sony-822@hotmail.com" TargetMode="External"/><Relationship Id="rId4" Type="http://schemas.openxmlformats.org/officeDocument/2006/relationships/hyperlink" Target="https://community.secop.gov.co/Public/Tendering/OpportunityDetail/Index?noticeUID=CO1.NTC.5228801&amp;isFromPublicArea=True&amp;isModal=False" TargetMode="External"/><Relationship Id="rId180" Type="http://schemas.openxmlformats.org/officeDocument/2006/relationships/hyperlink" Target="mailto:german19romeroroman@gmail.com" TargetMode="External"/><Relationship Id="rId236" Type="http://schemas.openxmlformats.org/officeDocument/2006/relationships/hyperlink" Target="mailto:hugofernandojimenezjimenez@gmail.com" TargetMode="External"/><Relationship Id="rId278" Type="http://schemas.openxmlformats.org/officeDocument/2006/relationships/hyperlink" Target="mailto:rosacm-2012@hotmail.com" TargetMode="External"/><Relationship Id="rId401" Type="http://schemas.openxmlformats.org/officeDocument/2006/relationships/hyperlink" Target="mailto:ferzon911@gmail.com" TargetMode="External"/><Relationship Id="rId443" Type="http://schemas.openxmlformats.org/officeDocument/2006/relationships/hyperlink" Target="https://community.secop.gov.co/Public/Tendering/OpportunityDetail/Index?noticeUID=CO1.NTC.3891646&amp;isFromPublicArea=True&amp;isModal=False" TargetMode="External"/><Relationship Id="rId303" Type="http://schemas.openxmlformats.org/officeDocument/2006/relationships/hyperlink" Target="https://community.secop.gov.co/Public/Tendering/OpportunityDetail/Index?noticeUID=CO1.NTC.4115630&amp;isFromPublicArea=True&amp;isModal=False" TargetMode="External"/><Relationship Id="rId485" Type="http://schemas.openxmlformats.org/officeDocument/2006/relationships/hyperlink" Target="https://community.secop.gov.co/Public/Tendering/OpportunityDetail/Index?noticeUID=CO1.NTC.3868267&amp;isFromPublicArea=True&amp;isModal=False" TargetMode="External"/><Relationship Id="rId42" Type="http://schemas.openxmlformats.org/officeDocument/2006/relationships/hyperlink" Target="https://community.secop.gov.co/Public/Tendering/OpportunityDetail/Index?noticeUID=CO1.NTC.4364873&amp;isFromPublicArea=True&amp;isModal=False" TargetMode="External"/><Relationship Id="rId84" Type="http://schemas.openxmlformats.org/officeDocument/2006/relationships/hyperlink" Target="mailto:moyge30@gmail.com" TargetMode="External"/><Relationship Id="rId138" Type="http://schemas.openxmlformats.org/officeDocument/2006/relationships/hyperlink" Target="mailto:hchernandezb@gmail.com" TargetMode="External"/><Relationship Id="rId345" Type="http://schemas.openxmlformats.org/officeDocument/2006/relationships/hyperlink" Target="mailto:camiloaraque10@hotmail.com" TargetMode="External"/><Relationship Id="rId387" Type="http://schemas.openxmlformats.org/officeDocument/2006/relationships/hyperlink" Target="https://community.secop.gov.co/Public/Tendering/OpportunityDetail/Index?noticeUID=CO1.NTC.3945200&amp;isFromPublicArea=True&amp;isModal=False" TargetMode="External"/><Relationship Id="rId510" Type="http://schemas.openxmlformats.org/officeDocument/2006/relationships/hyperlink" Target="mailto:vale_romero06@hotmail.com%20%20/%20joseorca09@hotmail.com" TargetMode="External"/><Relationship Id="rId552" Type="http://schemas.openxmlformats.org/officeDocument/2006/relationships/hyperlink" Target="mailto:fernando2porras@gmail.com" TargetMode="External"/><Relationship Id="rId594" Type="http://schemas.openxmlformats.org/officeDocument/2006/relationships/hyperlink" Target="https://community.secop.gov.co/Public/Tendering/OpportunityDetail/Index?noticeUID=CO1.NTC.3821770&amp;isFromPublicArea=True&amp;isModal=False" TargetMode="External"/><Relationship Id="rId608" Type="http://schemas.openxmlformats.org/officeDocument/2006/relationships/hyperlink" Target="mailto:omartec4art@gmail.com" TargetMode="External"/><Relationship Id="rId191" Type="http://schemas.openxmlformats.org/officeDocument/2006/relationships/hyperlink" Target="mailto:mhilarios@gmail.com" TargetMode="External"/><Relationship Id="rId205" Type="http://schemas.openxmlformats.org/officeDocument/2006/relationships/hyperlink" Target="mailto:paomivet17@gmail.com" TargetMode="External"/><Relationship Id="rId247" Type="http://schemas.openxmlformats.org/officeDocument/2006/relationships/hyperlink" Target="mailto:july.aguilera@hotmail.com" TargetMode="External"/><Relationship Id="rId412" Type="http://schemas.openxmlformats.org/officeDocument/2006/relationships/hyperlink" Target="mailto:robotinasas@gmail.com" TargetMode="External"/><Relationship Id="rId107" Type="http://schemas.openxmlformats.org/officeDocument/2006/relationships/hyperlink" Target="https://community.secop.gov.co/Public/Tendering/OpportunityDetail/Index?noticeUID=CO1.NTC.4646523&amp;isFromPublicArea=True&amp;isModal=False" TargetMode="External"/><Relationship Id="rId289" Type="http://schemas.openxmlformats.org/officeDocument/2006/relationships/hyperlink" Target="https://community.secop.gov.co/Public/Tendering/OpportunityDetail/Index?noticeUID=CO1.NTC.4134665&amp;isFromPublicArea=True&amp;isModal=False" TargetMode="External"/><Relationship Id="rId454" Type="http://schemas.openxmlformats.org/officeDocument/2006/relationships/hyperlink" Target="mailto:libardodiaz22@gmail.com" TargetMode="External"/><Relationship Id="rId496" Type="http://schemas.openxmlformats.org/officeDocument/2006/relationships/hyperlink" Target="mailto:jaid21d@gmail.com" TargetMode="External"/><Relationship Id="rId11" Type="http://schemas.openxmlformats.org/officeDocument/2006/relationships/hyperlink" Target="https://community.secop.gov.co/Public/Tendering/OpportunityDetail/Index?noticeUID=CO1.NTC.5271442&amp;isFromPublicArea=True&amp;isModal=False" TargetMode="External"/><Relationship Id="rId53" Type="http://schemas.openxmlformats.org/officeDocument/2006/relationships/hyperlink" Target="mailto:sebas920@hotmail.com" TargetMode="External"/><Relationship Id="rId149" Type="http://schemas.openxmlformats.org/officeDocument/2006/relationships/hyperlink" Target="mailto:ingleidyccruz@gmail.com" TargetMode="External"/><Relationship Id="rId314" Type="http://schemas.openxmlformats.org/officeDocument/2006/relationships/hyperlink" Target="mailto:brayantorresramirez08@gmail.com" TargetMode="External"/><Relationship Id="rId356" Type="http://schemas.openxmlformats.org/officeDocument/2006/relationships/hyperlink" Target="mailto:gloriaepirajont@hotmail.com" TargetMode="External"/><Relationship Id="rId398" Type="http://schemas.openxmlformats.org/officeDocument/2006/relationships/hyperlink" Target="mailto:gustavo262@outlook.com" TargetMode="External"/><Relationship Id="rId521" Type="http://schemas.openxmlformats.org/officeDocument/2006/relationships/hyperlink" Target="mailto:ozonocolombia@gmail.com" TargetMode="External"/><Relationship Id="rId563" Type="http://schemas.openxmlformats.org/officeDocument/2006/relationships/hyperlink" Target="mailto:aangiiee2018@gmail.com" TargetMode="External"/><Relationship Id="rId619" Type="http://schemas.openxmlformats.org/officeDocument/2006/relationships/hyperlink" Target="https://community.secop.gov.co/Public/Tendering/ContractNoticePhases/View?PPI=CO1.PPI.22508806&amp;isFromPublicArea=True&amp;isModal=False" TargetMode="External"/><Relationship Id="rId95" Type="http://schemas.openxmlformats.org/officeDocument/2006/relationships/hyperlink" Target="mailto:samgomezg@gmail.com" TargetMode="External"/><Relationship Id="rId160" Type="http://schemas.openxmlformats.org/officeDocument/2006/relationships/hyperlink" Target="mailto:marlonblue@outlook.com" TargetMode="External"/><Relationship Id="rId216" Type="http://schemas.openxmlformats.org/officeDocument/2006/relationships/hyperlink" Target="mailto:oscarcontecha@hotmail.com" TargetMode="External"/><Relationship Id="rId423" Type="http://schemas.openxmlformats.org/officeDocument/2006/relationships/hyperlink" Target="mailto:samahecha@yahoo.com" TargetMode="External"/><Relationship Id="rId258" Type="http://schemas.openxmlformats.org/officeDocument/2006/relationships/hyperlink" Target="https://community.secop.gov.co/Public/Tendering/OpportunityDetail/Index?noticeUID=CO1.NTC.4208435&amp;isFromPublicArea=True&amp;isModal=False" TargetMode="External"/><Relationship Id="rId465" Type="http://schemas.openxmlformats.org/officeDocument/2006/relationships/hyperlink" Target="mailto:yennypatriciacruz@hotmail.com" TargetMode="External"/><Relationship Id="rId630" Type="http://schemas.openxmlformats.org/officeDocument/2006/relationships/hyperlink" Target="mailto:estudiosryv@gmail.com" TargetMode="External"/><Relationship Id="rId22" Type="http://schemas.openxmlformats.org/officeDocument/2006/relationships/hyperlink" Target="mailto:gisseing0610@gmail.com" TargetMode="External"/><Relationship Id="rId64" Type="http://schemas.openxmlformats.org/officeDocument/2006/relationships/hyperlink" Target="https://community.secop.gov.co/Public/Tendering/OpportunityDetail/Index?noticeUID=CO1.NTC.3898833&amp;isFromPublicArea=True&amp;isModal=False" TargetMode="External"/><Relationship Id="rId118" Type="http://schemas.openxmlformats.org/officeDocument/2006/relationships/hyperlink" Target="mailto:edgarramirez1962@hotmail.com" TargetMode="External"/><Relationship Id="rId325" Type="http://schemas.openxmlformats.org/officeDocument/2006/relationships/hyperlink" Target="mailto:katya.jimenez@utadeo.edu.co" TargetMode="External"/><Relationship Id="rId367" Type="http://schemas.openxmlformats.org/officeDocument/2006/relationships/hyperlink" Target="mailto:ximenarubiano22@hotmail.com" TargetMode="External"/><Relationship Id="rId532" Type="http://schemas.openxmlformats.org/officeDocument/2006/relationships/hyperlink" Target="https://community.secop.gov.co/Public/Tendering/OpportunityDetail/Index?noticeUID=CO1.NTC.3844070&amp;isFromPublicArea=True&amp;isModal=False" TargetMode="External"/><Relationship Id="rId574" Type="http://schemas.openxmlformats.org/officeDocument/2006/relationships/hyperlink" Target="https://community.secop.gov.co/Public/Tendering/OpportunityDetail/Index?noticeUID=CO1.NTC.3852124&amp;isFromPublicArea=True&amp;isModal=False" TargetMode="External"/><Relationship Id="rId171" Type="http://schemas.openxmlformats.org/officeDocument/2006/relationships/hyperlink" Target="mailto:alexpezmol2007@gmail.com" TargetMode="External"/><Relationship Id="rId227" Type="http://schemas.openxmlformats.org/officeDocument/2006/relationships/hyperlink" Target="mailto:dvasquezmelo@gmail.com" TargetMode="External"/><Relationship Id="rId269" Type="http://schemas.openxmlformats.org/officeDocument/2006/relationships/hyperlink" Target="https://community.secop.gov.co/Public/Tendering/OpportunityDetail/Index?noticeUID=CO1.NTC.4200347&amp;isFromPublicArea=True&amp;isModal=False" TargetMode="External"/><Relationship Id="rId434" Type="http://schemas.openxmlformats.org/officeDocument/2006/relationships/hyperlink" Target="https://community.secop.gov.co/Public/Tendering/OpportunityDetail/Index?noticeUID=CO1.NTC.3893138&amp;isFromPublicArea=True&amp;isModal=False" TargetMode="External"/><Relationship Id="rId476" Type="http://schemas.openxmlformats.org/officeDocument/2006/relationships/hyperlink" Target="mailto:mercedeslunajaramillo@hotmail.com" TargetMode="External"/><Relationship Id="rId33" Type="http://schemas.openxmlformats.org/officeDocument/2006/relationships/hyperlink" Target="https://community.secop.gov.co/Public/Tendering/OpportunityDetail/Index?noticeUID=CO1.NTC.3996111&amp;isFromPublicArea=True&amp;isModal=False" TargetMode="External"/><Relationship Id="rId129" Type="http://schemas.openxmlformats.org/officeDocument/2006/relationships/hyperlink" Target="mailto:albeiro_18b@outlook.com" TargetMode="External"/><Relationship Id="rId280" Type="http://schemas.openxmlformats.org/officeDocument/2006/relationships/hyperlink" Target="mailto:alesiskp@gmail.com" TargetMode="External"/><Relationship Id="rId336" Type="http://schemas.openxmlformats.org/officeDocument/2006/relationships/hyperlink" Target="mailto:alexandradavila23@gmail.com" TargetMode="External"/><Relationship Id="rId501" Type="http://schemas.openxmlformats.org/officeDocument/2006/relationships/hyperlink" Target="https://community.secop.gov.co/Public/Tendering/OpportunityDetail/Index?noticeUID=CO1.NTC.3857521&amp;isFromPublicArea=True&amp;isModal=False" TargetMode="External"/><Relationship Id="rId543" Type="http://schemas.openxmlformats.org/officeDocument/2006/relationships/hyperlink" Target="mailto:pedro7a7castro@gmail.com" TargetMode="External"/><Relationship Id="rId75" Type="http://schemas.openxmlformats.org/officeDocument/2006/relationships/hyperlink" Target="https://community.secop.gov.co/Public/Tendering/OpportunityDetail/Index?noticeUID=CO1.NTC.4495875&amp;isFromPublicArea=True&amp;isModal=False" TargetMode="External"/><Relationship Id="rId140" Type="http://schemas.openxmlformats.org/officeDocument/2006/relationships/hyperlink" Target="mailto:denavides.alvaroig@gmail.com" TargetMode="External"/><Relationship Id="rId182" Type="http://schemas.openxmlformats.org/officeDocument/2006/relationships/hyperlink" Target="mailto:hernanherreram1984@gmail.com" TargetMode="External"/><Relationship Id="rId378" Type="http://schemas.openxmlformats.org/officeDocument/2006/relationships/hyperlink" Target="mailto:kikemartinez1335@gmail.com" TargetMode="External"/><Relationship Id="rId403" Type="http://schemas.openxmlformats.org/officeDocument/2006/relationships/hyperlink" Target="mailto:henaopolo18@gmail.com" TargetMode="External"/><Relationship Id="rId585" Type="http://schemas.openxmlformats.org/officeDocument/2006/relationships/hyperlink" Target="mailto:sergiomora48@hotmail.com" TargetMode="External"/><Relationship Id="rId6" Type="http://schemas.openxmlformats.org/officeDocument/2006/relationships/hyperlink" Target="mailto:vergarahilber@gmail.com" TargetMode="External"/><Relationship Id="rId238" Type="http://schemas.openxmlformats.org/officeDocument/2006/relationships/hyperlink" Target="mailto:andreacvdo@yahoo.com" TargetMode="External"/><Relationship Id="rId445" Type="http://schemas.openxmlformats.org/officeDocument/2006/relationships/hyperlink" Target="mailto:yamilemartinez591@hotmail.com" TargetMode="External"/><Relationship Id="rId487" Type="http://schemas.openxmlformats.org/officeDocument/2006/relationships/hyperlink" Target="mailto:juflejo12@gmail.com" TargetMode="External"/><Relationship Id="rId610" Type="http://schemas.openxmlformats.org/officeDocument/2006/relationships/hyperlink" Target="mailto:william02herrera@hotmail.com" TargetMode="External"/><Relationship Id="rId291" Type="http://schemas.openxmlformats.org/officeDocument/2006/relationships/hyperlink" Target="mailto:hernan.gonzalez@gmestudiolegal.com" TargetMode="External"/><Relationship Id="rId305" Type="http://schemas.openxmlformats.org/officeDocument/2006/relationships/hyperlink" Target="https://community.secop.gov.co/Public/Tendering/OpportunityDetail/Index?noticeUID=CO1.NTC.4123669&amp;isFromPublicArea=True&amp;isModal=False" TargetMode="External"/><Relationship Id="rId347" Type="http://schemas.openxmlformats.org/officeDocument/2006/relationships/hyperlink" Target="mailto:yadirita777@gmail.com" TargetMode="External"/><Relationship Id="rId512" Type="http://schemas.openxmlformats.org/officeDocument/2006/relationships/hyperlink" Target="mailto:camilopatino2016@gmail.com" TargetMode="External"/><Relationship Id="rId44" Type="http://schemas.openxmlformats.org/officeDocument/2006/relationships/hyperlink" Target="https://community.secop.gov.co/Public/Tendering/OpportunityDetail/Index?noticeUID=CO1.NTC.4987992&amp;isFromPublicArea=True&amp;isModal=False" TargetMode="External"/><Relationship Id="rId86" Type="http://schemas.openxmlformats.org/officeDocument/2006/relationships/hyperlink" Target="mailto:osmand.0905@gmail.com" TargetMode="External"/><Relationship Id="rId151" Type="http://schemas.openxmlformats.org/officeDocument/2006/relationships/hyperlink" Target="mailto:abg.alexandra@gmail.com%20/%20nubia.abogada@gmail.com" TargetMode="External"/><Relationship Id="rId389" Type="http://schemas.openxmlformats.org/officeDocument/2006/relationships/hyperlink" Target="mailto:carlosp._@outlook.com" TargetMode="External"/><Relationship Id="rId554" Type="http://schemas.openxmlformats.org/officeDocument/2006/relationships/hyperlink" Target="mailto:oscarjaviercifuentesvergara@gmail.com" TargetMode="External"/><Relationship Id="rId596" Type="http://schemas.openxmlformats.org/officeDocument/2006/relationships/hyperlink" Target="mailto:luzyolandaleonflorez@hotmail.com" TargetMode="External"/><Relationship Id="rId193" Type="http://schemas.openxmlformats.org/officeDocument/2006/relationships/hyperlink" Target="mailto:abogadadianacv834@gmail.com" TargetMode="External"/><Relationship Id="rId207" Type="http://schemas.openxmlformats.org/officeDocument/2006/relationships/hyperlink" Target="mailto:paola.pinimon04@gmail.com" TargetMode="External"/><Relationship Id="rId249" Type="http://schemas.openxmlformats.org/officeDocument/2006/relationships/hyperlink" Target="mailto:paolita.left@hotmail.com" TargetMode="External"/><Relationship Id="rId414" Type="http://schemas.openxmlformats.org/officeDocument/2006/relationships/hyperlink" Target="https://community.secop.gov.co/Public/Tendering/OpportunityDetail/Index?noticeUID=CO1.NTC.3917305&amp;isFromPublicArea=True&amp;isModal=False" TargetMode="External"/><Relationship Id="rId456" Type="http://schemas.openxmlformats.org/officeDocument/2006/relationships/hyperlink" Target="mailto:miguel98-11@hotmail.com" TargetMode="External"/><Relationship Id="rId498" Type="http://schemas.openxmlformats.org/officeDocument/2006/relationships/hyperlink" Target="mailto:josdavids10@hotmail.com" TargetMode="External"/><Relationship Id="rId621" Type="http://schemas.openxmlformats.org/officeDocument/2006/relationships/hyperlink" Target="https://community.secop.gov.co/Public/Tendering/ContractNoticePhases/View?PPI=CO1.PPI.22507590&amp;isFromPublicArea=True&amp;isModal=False" TargetMode="External"/><Relationship Id="rId13" Type="http://schemas.openxmlformats.org/officeDocument/2006/relationships/hyperlink" Target="https://community.secop.gov.co/Public/Tendering/OpportunityDetail/Index?noticeUID=CO1.NTC.5208439&amp;isFromPublicArea=True&amp;isModal=False" TargetMode="External"/><Relationship Id="rId109" Type="http://schemas.openxmlformats.org/officeDocument/2006/relationships/hyperlink" Target="mailto:nixhon98@gmail.com" TargetMode="External"/><Relationship Id="rId260" Type="http://schemas.openxmlformats.org/officeDocument/2006/relationships/hyperlink" Target="https://community.secop.gov.co/Public/Tendering/OpportunityDetail/Index?noticeUID=CO1.NTC.4208435&amp;isFromPublicArea=True&amp;isModal=False" TargetMode="External"/><Relationship Id="rId316" Type="http://schemas.openxmlformats.org/officeDocument/2006/relationships/hyperlink" Target="mailto:marthaluciavb@gmail.com" TargetMode="External"/><Relationship Id="rId523" Type="http://schemas.openxmlformats.org/officeDocument/2006/relationships/hyperlink" Target="mailto:fabianpulido04@gmail.com" TargetMode="External"/><Relationship Id="rId55" Type="http://schemas.openxmlformats.org/officeDocument/2006/relationships/hyperlink" Target="https://community.secop.gov.co/Public/Tendering/OpportunityDetail/Index?noticeUID=CO1.NTC.3888365&amp;isFromPublicArea=True&amp;isModal=False" TargetMode="External"/><Relationship Id="rId97" Type="http://schemas.openxmlformats.org/officeDocument/2006/relationships/hyperlink" Target="mailto:poveda300@hotmail.com" TargetMode="External"/><Relationship Id="rId120" Type="http://schemas.openxmlformats.org/officeDocument/2006/relationships/hyperlink" Target="mailto:azulaunquelesduela@hotmail.com" TargetMode="External"/><Relationship Id="rId358" Type="http://schemas.openxmlformats.org/officeDocument/2006/relationships/hyperlink" Target="mailto:esuarez1025@hotmail.com" TargetMode="External"/><Relationship Id="rId565" Type="http://schemas.openxmlformats.org/officeDocument/2006/relationships/hyperlink" Target="mailto:oscarcontecha@hotmail.com" TargetMode="External"/><Relationship Id="rId162" Type="http://schemas.openxmlformats.org/officeDocument/2006/relationships/hyperlink" Target="mailto:3212214003dany@gmail.com" TargetMode="External"/><Relationship Id="rId218" Type="http://schemas.openxmlformats.org/officeDocument/2006/relationships/hyperlink" Target="mailto:palemus31@gmail.com" TargetMode="External"/><Relationship Id="rId425" Type="http://schemas.openxmlformats.org/officeDocument/2006/relationships/hyperlink" Target="mailto:amoaritomoralestr@gmail.com" TargetMode="External"/><Relationship Id="rId467" Type="http://schemas.openxmlformats.org/officeDocument/2006/relationships/hyperlink" Target="mailto:maicol25101@gmail.com" TargetMode="External"/><Relationship Id="rId632" Type="http://schemas.openxmlformats.org/officeDocument/2006/relationships/hyperlink" Target="https://community.secop.gov.co/Public/Tendering/OpportunityDetail/Index?noticeUID=CO1.NTC.5338711&amp;isFromPublicArea=True&amp;isModal=False" TargetMode="External"/><Relationship Id="rId271" Type="http://schemas.openxmlformats.org/officeDocument/2006/relationships/hyperlink" Target="https://community.secop.gov.co/Public/Tendering/OpportunityDetail/Index?noticeUID=CO1.NTC.4200347&amp;isFromPublicArea=True&amp;isModal=False" TargetMode="External"/><Relationship Id="rId24" Type="http://schemas.openxmlformats.org/officeDocument/2006/relationships/hyperlink" Target="mailto:pardo587@hotmail.com" TargetMode="External"/><Relationship Id="rId66" Type="http://schemas.openxmlformats.org/officeDocument/2006/relationships/hyperlink" Target="mailto:jeniferdesigner9086@gmail.com" TargetMode="External"/><Relationship Id="rId131" Type="http://schemas.openxmlformats.org/officeDocument/2006/relationships/hyperlink" Target="mailto:neidermolina2016@gmail.com" TargetMode="External"/><Relationship Id="rId327" Type="http://schemas.openxmlformats.org/officeDocument/2006/relationships/hyperlink" Target="https://community.secop.gov.co/Public/Tendering/OpportunityDetail/Index?noticeUID=CO1.NTC.4027551&amp;isFromPublicArea=True&amp;isModal=False" TargetMode="External"/><Relationship Id="rId369" Type="http://schemas.openxmlformats.org/officeDocument/2006/relationships/hyperlink" Target="mailto:victorolaya86@hotmail.com" TargetMode="External"/><Relationship Id="rId534" Type="http://schemas.openxmlformats.org/officeDocument/2006/relationships/hyperlink" Target="https://community.secop.gov.co/Public/Tendering/OpportunityDetail/Index?noticeUID=CO1.NTC.3844070&amp;isFromPublicArea=True&amp;isModal=False" TargetMode="External"/><Relationship Id="rId576" Type="http://schemas.openxmlformats.org/officeDocument/2006/relationships/hyperlink" Target="https://community.secop.gov.co/Public/Tendering/OpportunityDetail/Index?noticeUID=CO1.NTC.3852124&amp;isFromPublicArea=True&amp;isModal=False" TargetMode="External"/><Relationship Id="rId173" Type="http://schemas.openxmlformats.org/officeDocument/2006/relationships/hyperlink" Target="mailto:adamesyi14@gmail.com" TargetMode="External"/><Relationship Id="rId229" Type="http://schemas.openxmlformats.org/officeDocument/2006/relationships/hyperlink" Target="mailto:felipeibarra507@gmail.com" TargetMode="External"/><Relationship Id="rId380" Type="http://schemas.openxmlformats.org/officeDocument/2006/relationships/hyperlink" Target="mailto:alexpezmol2007@gmail.com" TargetMode="External"/><Relationship Id="rId436" Type="http://schemas.openxmlformats.org/officeDocument/2006/relationships/hyperlink" Target="mailto:erikaromero960909@gmail.com" TargetMode="External"/><Relationship Id="rId601" Type="http://schemas.openxmlformats.org/officeDocument/2006/relationships/hyperlink" Target="mailto:omaricm.24@gmail.com" TargetMode="External"/><Relationship Id="rId240" Type="http://schemas.openxmlformats.org/officeDocument/2006/relationships/hyperlink" Target="mailto:wilfredogualacogarzon@gmail.com" TargetMode="External"/><Relationship Id="rId478" Type="http://schemas.openxmlformats.org/officeDocument/2006/relationships/hyperlink" Target="mailto:geovanimartinez@hotmail.com" TargetMode="External"/><Relationship Id="rId35" Type="http://schemas.openxmlformats.org/officeDocument/2006/relationships/hyperlink" Target="https://community.secop.gov.co/Public/Tendering/OpportunityDetail/Index?noticeUID=CO1.NTC.3913089&amp;isFromPublicArea=True&amp;isModal=False" TargetMode="External"/><Relationship Id="rId77" Type="http://schemas.openxmlformats.org/officeDocument/2006/relationships/hyperlink" Target="https://www.contratos.gov.co/consultas/detalleProceso.do?numConstancia=23-22-68919&amp;g-recaptcha-response=03AL8dmw-Os-R3zWrge5Aa4oNUWTw9RcXlIMhfJVembGoC5ax2O2mdsRh1F9y54aLyTLzq41Zm0XTEhAuwfSKOEF7cr5Vllzy07se0ERzAsVxwKyt6njQT16-x1MAJyBY3b0O8fLX-_d66jcRVWSpI11xwCx3I1qHUpV_FxABRQYBuwHJCLXd1GNJ9yb42MLJ3eMHpGD8TYkyFQT_-STquUUQvNGzfa7B04Cp7GIRC3LLCKgZz0I2XclnMXEQGO2Hvgpvn1IXTt5Tmew8eS4nSwAt5GLDf0V5HnYt3C9d64wOj3l6bbWgr0BjBv05GWUk-S_Cm4cnz2JXtC9rAPW2X2FzQ5MIDt9O3flPXYctmG5BEsbYQJ2TPpey5XOpNPw5bOIKYa5He723rB69YNj1xRePI_idjCoULiN4GSfatS6PdwO7q3hPTwFiPVndAAQkayx5Qx52sPmssVVnyeGYQa7255eNcmkV54EdGgJlvAyyqkWPHmRICf83WsWBmCl7xXS-tl_rGTtYQHPRvmSSRS4AOrc6gvtTaZFPz33WtrAOcO2la0xJTnzEy3TAxanXNmIMza2L_qZ17SZ1PvMHhzThctz1zDe3mskdFWIPuxHJBcHNqOa2kmuI" TargetMode="External"/><Relationship Id="rId100" Type="http://schemas.openxmlformats.org/officeDocument/2006/relationships/hyperlink" Target="mailto:manolo.r09@hotmail.com" TargetMode="External"/><Relationship Id="rId282" Type="http://schemas.openxmlformats.org/officeDocument/2006/relationships/hyperlink" Target="mailto:lorena994@hotmail.com" TargetMode="External"/><Relationship Id="rId338" Type="http://schemas.openxmlformats.org/officeDocument/2006/relationships/hyperlink" Target="mailto:samgomezg@gmail.com" TargetMode="External"/><Relationship Id="rId503" Type="http://schemas.openxmlformats.org/officeDocument/2006/relationships/hyperlink" Target="https://community.secop.gov.co/Public/Tendering/OpportunityDetail/Index?noticeUID=CO1.NTC.3857611&amp;isFromPublicArea=True&amp;isModal=False" TargetMode="External"/><Relationship Id="rId545" Type="http://schemas.openxmlformats.org/officeDocument/2006/relationships/hyperlink" Target="mailto:munoz1angelrodrigo@gmail.com" TargetMode="External"/><Relationship Id="rId587" Type="http://schemas.openxmlformats.org/officeDocument/2006/relationships/hyperlink" Target="mailto:miltonr1970@hotmail.com" TargetMode="External"/><Relationship Id="rId8" Type="http://schemas.openxmlformats.org/officeDocument/2006/relationships/hyperlink" Target="https://community.secop.gov.co/Public/Tendering/OpportunityDetail/Index?noticeUID=CO1.NTC.5319131&amp;isFromPublicArea=True&amp;isModal=False" TargetMode="External"/><Relationship Id="rId142" Type="http://schemas.openxmlformats.org/officeDocument/2006/relationships/hyperlink" Target="mailto:xiomy.rojas1007422383@gmail.com" TargetMode="External"/><Relationship Id="rId184" Type="http://schemas.openxmlformats.org/officeDocument/2006/relationships/hyperlink" Target="mailto:vergarahilber@gmail.com" TargetMode="External"/><Relationship Id="rId391" Type="http://schemas.openxmlformats.org/officeDocument/2006/relationships/hyperlink" Target="mailto:romerop969@gmail.com" TargetMode="External"/><Relationship Id="rId405" Type="http://schemas.openxmlformats.org/officeDocument/2006/relationships/hyperlink" Target="https://community.secop.gov.co/Public/Tendering/OpportunityDetail/Index?noticeUID=CO1.NTC.3940272&amp;isFromPublicArea=True&amp;isModal=False" TargetMode="External"/><Relationship Id="rId447" Type="http://schemas.openxmlformats.org/officeDocument/2006/relationships/hyperlink" Target="mailto:camila-martinez99@hotmail.com%20%20%20%20%20%20%20%20%20%20%20%20%20%20%20%20%20%20%20%20%20%20%20%20%20%20%20%20%20%20%20%20%20%20%20%20%20%20%20%20%20/%20%20%20%20%20%20%20%20%20%20%20%20%20%20%20%20%20%20%20%20%20%20%20%20%20%20%20%20%20%20%20%20%20%20%20%20%20%20%20%20%20%20%20%20%20%20%20%20%20%20%20%20%20%20mapeger@hotmail.com" TargetMode="External"/><Relationship Id="rId612" Type="http://schemas.openxmlformats.org/officeDocument/2006/relationships/hyperlink" Target="mailto:doga1313@hotmail.com" TargetMode="External"/><Relationship Id="rId251" Type="http://schemas.openxmlformats.org/officeDocument/2006/relationships/hyperlink" Target="mailto:oceballos91@hotmail.com" TargetMode="External"/><Relationship Id="rId489" Type="http://schemas.openxmlformats.org/officeDocument/2006/relationships/hyperlink" Target="mailto:polomarmarleo@hotmail.com" TargetMode="External"/><Relationship Id="rId46" Type="http://schemas.openxmlformats.org/officeDocument/2006/relationships/hyperlink" Target="mailto:fervale1209@gmail.com" TargetMode="External"/><Relationship Id="rId293" Type="http://schemas.openxmlformats.org/officeDocument/2006/relationships/hyperlink" Target="mailto:edwinruiz56@hotmail.com" TargetMode="External"/><Relationship Id="rId307" Type="http://schemas.openxmlformats.org/officeDocument/2006/relationships/hyperlink" Target="mailto:yesidamaris@gmail.com" TargetMode="External"/><Relationship Id="rId349" Type="http://schemas.openxmlformats.org/officeDocument/2006/relationships/hyperlink" Target="mailto:ximenarubiano22@hotmail.com" TargetMode="External"/><Relationship Id="rId514" Type="http://schemas.openxmlformats.org/officeDocument/2006/relationships/hyperlink" Target="mailto:linacabrac@gmail.com" TargetMode="External"/><Relationship Id="rId556" Type="http://schemas.openxmlformats.org/officeDocument/2006/relationships/hyperlink" Target="mailto:rospy1496@hotmail.com" TargetMode="External"/><Relationship Id="rId88" Type="http://schemas.openxmlformats.org/officeDocument/2006/relationships/hyperlink" Target="mailto:pedroalejandrocortes66@gmail.com" TargetMode="External"/><Relationship Id="rId111" Type="http://schemas.openxmlformats.org/officeDocument/2006/relationships/hyperlink" Target="mailto:madrigaldanielcamilo@hotmail.com" TargetMode="External"/><Relationship Id="rId153" Type="http://schemas.openxmlformats.org/officeDocument/2006/relationships/hyperlink" Target="mailto:fabianpulido04@gmail.com" TargetMode="External"/><Relationship Id="rId195" Type="http://schemas.openxmlformats.org/officeDocument/2006/relationships/hyperlink" Target="mailto:jufeflo12@gmail.com" TargetMode="External"/><Relationship Id="rId209" Type="http://schemas.openxmlformats.org/officeDocument/2006/relationships/hyperlink" Target="mailto:aphazelus66@hotmail.com" TargetMode="External"/><Relationship Id="rId360" Type="http://schemas.openxmlformats.org/officeDocument/2006/relationships/hyperlink" Target="https://community.secop.gov.co/Public/Tendering/OpportunityDetail/Index?noticeUID=CO1.NTC.3959275&amp;isFromPublicArea=True&amp;isModal=False" TargetMode="External"/><Relationship Id="rId416" Type="http://schemas.openxmlformats.org/officeDocument/2006/relationships/hyperlink" Target="mailto:danielvalbuena89@hotmail.com" TargetMode="External"/><Relationship Id="rId598" Type="http://schemas.openxmlformats.org/officeDocument/2006/relationships/hyperlink" Target="mailto:veronicazapata510@gmail.com" TargetMode="External"/><Relationship Id="rId220" Type="http://schemas.openxmlformats.org/officeDocument/2006/relationships/hyperlink" Target="mailto:castanedaandres14@gmail.com" TargetMode="External"/><Relationship Id="rId458" Type="http://schemas.openxmlformats.org/officeDocument/2006/relationships/hyperlink" Target="mailto:karen10martinez@outlook.com" TargetMode="External"/><Relationship Id="rId623" Type="http://schemas.openxmlformats.org/officeDocument/2006/relationships/hyperlink" Target="mailto:palaciosmorales2002@gmail.com" TargetMode="External"/><Relationship Id="rId15" Type="http://schemas.openxmlformats.org/officeDocument/2006/relationships/hyperlink" Target="https://community.secop.gov.co/Public/Tendering/OpportunityDetail/Index?noticeUID=CO1.NTC.5234772&amp;isFromPublicArea=True&amp;isModal=False" TargetMode="External"/><Relationship Id="rId57" Type="http://schemas.openxmlformats.org/officeDocument/2006/relationships/hyperlink" Target="https://community.secop.gov.co/Public/Tendering/OpportunityDetail/Index?noticeUID=CO1.NTC.5040864&amp;isFromPublicArea=True&amp;isModal=False" TargetMode="External"/><Relationship Id="rId262" Type="http://schemas.openxmlformats.org/officeDocument/2006/relationships/hyperlink" Target="https://community.secop.gov.co/Public/Tendering/OpportunityDetail/Index?noticeUID=CO1.NTC.4208435&amp;isFromPublicArea=True&amp;isModal=False" TargetMode="External"/><Relationship Id="rId318" Type="http://schemas.openxmlformats.org/officeDocument/2006/relationships/hyperlink" Target="mailto:odianameralda@yahoo.com.co" TargetMode="External"/><Relationship Id="rId525" Type="http://schemas.openxmlformats.org/officeDocument/2006/relationships/hyperlink" Target="mailto:alonso801@gmail.com" TargetMode="External"/><Relationship Id="rId567" Type="http://schemas.openxmlformats.org/officeDocument/2006/relationships/hyperlink" Target="mailto:samicha16_@hotmail.com" TargetMode="External"/><Relationship Id="rId99" Type="http://schemas.openxmlformats.org/officeDocument/2006/relationships/hyperlink" Target="mailto:rodrigueznicoeste@gmail.com" TargetMode="External"/><Relationship Id="rId122" Type="http://schemas.openxmlformats.org/officeDocument/2006/relationships/hyperlink" Target="mailto:romerop969@gmail.com" TargetMode="External"/><Relationship Id="rId164" Type="http://schemas.openxmlformats.org/officeDocument/2006/relationships/hyperlink" Target="mailto:robert_santafe@hotmail.com" TargetMode="External"/><Relationship Id="rId371" Type="http://schemas.openxmlformats.org/officeDocument/2006/relationships/hyperlink" Target="mailto:eeparada@gmail.com" TargetMode="External"/><Relationship Id="rId427" Type="http://schemas.openxmlformats.org/officeDocument/2006/relationships/hyperlink" Target="https://community.secop.gov.co/Public/Tendering/OpportunityDetail/Index?noticeUID=CO1.NTC.3893373&amp;isFromPublicArea=True&amp;isModal=False" TargetMode="External"/><Relationship Id="rId469" Type="http://schemas.openxmlformats.org/officeDocument/2006/relationships/hyperlink" Target="mailto:dcg1410@hotmail.com" TargetMode="External"/><Relationship Id="rId634" Type="http://schemas.openxmlformats.org/officeDocument/2006/relationships/hyperlink" Target="mailto:obrascivil.puentes@gmail.com" TargetMode="External"/><Relationship Id="rId26" Type="http://schemas.openxmlformats.org/officeDocument/2006/relationships/hyperlink" Target="mailto:andrespedraza7@gmail.com" TargetMode="External"/><Relationship Id="rId231" Type="http://schemas.openxmlformats.org/officeDocument/2006/relationships/hyperlink" Target="mailto:villalbavivianade@gmail.com" TargetMode="External"/><Relationship Id="rId273" Type="http://schemas.openxmlformats.org/officeDocument/2006/relationships/hyperlink" Target="https://community.secop.gov.co/Public/Tendering/OpportunityDetail/Index?noticeUID=CO1.NTC.4200347&amp;isFromPublicArea=True&amp;isModal=False" TargetMode="External"/><Relationship Id="rId329" Type="http://schemas.openxmlformats.org/officeDocument/2006/relationships/hyperlink" Target="https://community.secop.gov.co/Public/Tendering/OpportunityDetail/Index?noticeUID=CO1.NTC.4027972&amp;isFromPublicArea=True&amp;isModal=False" TargetMode="External"/><Relationship Id="rId480" Type="http://schemas.openxmlformats.org/officeDocument/2006/relationships/hyperlink" Target="mailto:leidymilenabare@gmail.com" TargetMode="External"/><Relationship Id="rId536" Type="http://schemas.openxmlformats.org/officeDocument/2006/relationships/hyperlink" Target="mailto:madrigaldanielcamilo@hotmail.com" TargetMode="External"/><Relationship Id="rId68" Type="http://schemas.openxmlformats.org/officeDocument/2006/relationships/hyperlink" Target="https://community.secop.gov.co/Public/Tendering/OpportunityDetail/Index?noticeUID=CO1.NTC.4379947&amp;isFromPublicArea=True&amp;isModal=False" TargetMode="External"/><Relationship Id="rId133" Type="http://schemas.openxmlformats.org/officeDocument/2006/relationships/hyperlink" Target="mailto:cvargas98@yahoo.es" TargetMode="External"/><Relationship Id="rId175" Type="http://schemas.openxmlformats.org/officeDocument/2006/relationships/hyperlink" Target="mailto:nilsonlopez20@gmail.com" TargetMode="External"/><Relationship Id="rId340" Type="http://schemas.openxmlformats.org/officeDocument/2006/relationships/hyperlink" Target="mailto:catamarmar@gmail.com" TargetMode="External"/><Relationship Id="rId578" Type="http://schemas.openxmlformats.org/officeDocument/2006/relationships/hyperlink" Target="https://community.secop.gov.co/Public/Tendering/OpportunityDetail/Index?noticeUID=CO1.NTC.3852124&amp;isFromPublicArea=True&amp;isModal=False" TargetMode="External"/><Relationship Id="rId200" Type="http://schemas.openxmlformats.org/officeDocument/2006/relationships/hyperlink" Target="mailto:anpaforero@gmail.com" TargetMode="External"/><Relationship Id="rId382" Type="http://schemas.openxmlformats.org/officeDocument/2006/relationships/hyperlink" Target="https://community.secop.gov.co/Public/Tendering/OpportunityDetail/Index?noticeUID=CO1.NTC.3947767&amp;isFromPublicArea=True&amp;isModal=False" TargetMode="External"/><Relationship Id="rId438" Type="http://schemas.openxmlformats.org/officeDocument/2006/relationships/hyperlink" Target="https://community.secop.gov.co/Public/Tendering/OpportunityDetail/Index?noticeUID=CO1.NTC.3893870&amp;isFromPublicArea=True&amp;isModal=False" TargetMode="External"/><Relationship Id="rId603" Type="http://schemas.openxmlformats.org/officeDocument/2006/relationships/hyperlink" Target="mailto:protegiendosuderecho@hotmail.com" TargetMode="External"/><Relationship Id="rId242" Type="http://schemas.openxmlformats.org/officeDocument/2006/relationships/hyperlink" Target="mailto:alexapegg012@gmail.com" TargetMode="External"/><Relationship Id="rId284" Type="http://schemas.openxmlformats.org/officeDocument/2006/relationships/hyperlink" Target="mailto:natalyhernandezquintero@gmail.com" TargetMode="External"/><Relationship Id="rId491" Type="http://schemas.openxmlformats.org/officeDocument/2006/relationships/hyperlink" Target="https://community.secop.gov.co/Public/Tendering/OpportunityDetail/Index?noticeUID=CO1.NTC.3866213&amp;isFromPublicArea=True&amp;isModal=False" TargetMode="External"/><Relationship Id="rId505" Type="http://schemas.openxmlformats.org/officeDocument/2006/relationships/hyperlink" Target="https://community.secop.gov.co/Public/Tendering/OpportunityDetail/Index?noticeUID=CO1.NTC.3853749&amp;isFromPublicArea=True&amp;isModal=False" TargetMode="External"/><Relationship Id="rId37" Type="http://schemas.openxmlformats.org/officeDocument/2006/relationships/hyperlink" Target="mailto:yubbap@yahoo.com" TargetMode="External"/><Relationship Id="rId79" Type="http://schemas.openxmlformats.org/officeDocument/2006/relationships/hyperlink" Target="https://community.secop.gov.co/Public/Tendering/OpportunityDetail/Index?noticeUID=CO1.NTC.4667734&amp;isFromPublicArea=True&amp;isModal=False" TargetMode="External"/><Relationship Id="rId102" Type="http://schemas.openxmlformats.org/officeDocument/2006/relationships/hyperlink" Target="https://community.secop.gov.co/Public/Tendering/OpportunityDetail/Index?noticeUID=CO1.NTC.4651027&amp;isFromPublicArea=True&amp;isModal=False" TargetMode="External"/><Relationship Id="rId144" Type="http://schemas.openxmlformats.org/officeDocument/2006/relationships/hyperlink" Target="mailto:lorena.diaz1017@gmail.com" TargetMode="External"/><Relationship Id="rId547" Type="http://schemas.openxmlformats.org/officeDocument/2006/relationships/hyperlink" Target="https://community.secop.gov.co/Public/Tendering/OpportunityDetail/Index?noticeUID=CO1.NTC.3841113&amp;isFromPublicArea=True&amp;isModal=False" TargetMode="External"/><Relationship Id="rId589" Type="http://schemas.openxmlformats.org/officeDocument/2006/relationships/hyperlink" Target="mailto:juliancarvajalz@yahoo.com%20/%20dantuss22@yahoo.es" TargetMode="External"/><Relationship Id="rId90" Type="http://schemas.openxmlformats.org/officeDocument/2006/relationships/hyperlink" Target="mailto:edwinandres62@hotmail.com" TargetMode="External"/><Relationship Id="rId186" Type="http://schemas.openxmlformats.org/officeDocument/2006/relationships/hyperlink" Target="mailto:dimatecito.27@gmail.com" TargetMode="External"/><Relationship Id="rId351" Type="http://schemas.openxmlformats.org/officeDocument/2006/relationships/hyperlink" Target="mailto:reynaldo138@hotmail.com" TargetMode="External"/><Relationship Id="rId393" Type="http://schemas.openxmlformats.org/officeDocument/2006/relationships/hyperlink" Target="https://community.secop.gov.co/Public/Tendering/OpportunityDetail/Index?noticeUID=CO1.NTC.3948274&amp;isFromPublicArea=True&amp;isModal=False" TargetMode="External"/><Relationship Id="rId407" Type="http://schemas.openxmlformats.org/officeDocument/2006/relationships/hyperlink" Target="mailto:jaroba35@hotmail.com" TargetMode="External"/><Relationship Id="rId449" Type="http://schemas.openxmlformats.org/officeDocument/2006/relationships/hyperlink" Target="mailto:haggimontanez@gmail.com" TargetMode="External"/><Relationship Id="rId614" Type="http://schemas.openxmlformats.org/officeDocument/2006/relationships/hyperlink" Target="mailto:castanedaandres14@gmail.com" TargetMode="External"/><Relationship Id="rId211" Type="http://schemas.openxmlformats.org/officeDocument/2006/relationships/hyperlink" Target="mailto:julietapcf@hotmail.com" TargetMode="External"/><Relationship Id="rId253" Type="http://schemas.openxmlformats.org/officeDocument/2006/relationships/hyperlink" Target="mailto:camilaalejandra1237@hotmail.com" TargetMode="External"/><Relationship Id="rId295" Type="http://schemas.openxmlformats.org/officeDocument/2006/relationships/hyperlink" Target="https://community.secop.gov.co/Public/Tendering/OpportunityDetail/Index?noticeUID=CO1.NTC.4134778&amp;isFromPublicArea=True&amp;isModal=False" TargetMode="External"/><Relationship Id="rId309" Type="http://schemas.openxmlformats.org/officeDocument/2006/relationships/hyperlink" Target="mailto:andrez.k92@hotmail.com" TargetMode="External"/><Relationship Id="rId460" Type="http://schemas.openxmlformats.org/officeDocument/2006/relationships/hyperlink" Target="mailto:yolisdimate@gmail.com" TargetMode="External"/><Relationship Id="rId516" Type="http://schemas.openxmlformats.org/officeDocument/2006/relationships/hyperlink" Target="https://community.secop.gov.co/Public/Tendering/OpportunityDetail/Index?noticeUID=CO1.NTC.3854257&amp;isFromPublicArea=True&amp;isModal=False" TargetMode="External"/><Relationship Id="rId48" Type="http://schemas.openxmlformats.org/officeDocument/2006/relationships/hyperlink" Target="https://community.secop.gov.co/Public/Tendering/OpportunityDetail/Index?noticeUID=CO1.NTC.5208220&amp;isFromPublicArea=True&amp;isModal=False" TargetMode="External"/><Relationship Id="rId113" Type="http://schemas.openxmlformats.org/officeDocument/2006/relationships/hyperlink" Target="mailto:andrea.duran15@@outlook.com" TargetMode="External"/><Relationship Id="rId320" Type="http://schemas.openxmlformats.org/officeDocument/2006/relationships/hyperlink" Target="mailto:jmanriquecortes@hotmail.com" TargetMode="External"/><Relationship Id="rId558" Type="http://schemas.openxmlformats.org/officeDocument/2006/relationships/hyperlink" Target="mailto:pachanga3216@yahoo.com" TargetMode="External"/><Relationship Id="rId155" Type="http://schemas.openxmlformats.org/officeDocument/2006/relationships/hyperlink" Target="https://community.secop.gov.co/Public/Tendering/ContractNoticePhases/View?PPI=CO1.PPI.25335309&amp;isFromPublicArea=True&amp;isModal=False" TargetMode="External"/><Relationship Id="rId197" Type="http://schemas.openxmlformats.org/officeDocument/2006/relationships/hyperlink" Target="mailto:fredy.sumapaz@gmail.com" TargetMode="External"/><Relationship Id="rId362" Type="http://schemas.openxmlformats.org/officeDocument/2006/relationships/hyperlink" Target="mailto:dianamtorrente@gmail.com" TargetMode="External"/><Relationship Id="rId418" Type="http://schemas.openxmlformats.org/officeDocument/2006/relationships/hyperlink" Target="mailto:miguelrcastro10.24@gmail.com" TargetMode="External"/><Relationship Id="rId625" Type="http://schemas.openxmlformats.org/officeDocument/2006/relationships/hyperlink" Target="https://community.secop.gov.co/Public/Tendering/OpportunityDetail/Index?noticeUID=CO1.NTC.4542068&amp;isFromPublicArea=True&amp;isModal=False" TargetMode="External"/><Relationship Id="rId222" Type="http://schemas.openxmlformats.org/officeDocument/2006/relationships/hyperlink" Target="mailto:mdavidp@gmail.com" TargetMode="External"/><Relationship Id="rId264" Type="http://schemas.openxmlformats.org/officeDocument/2006/relationships/hyperlink" Target="mailto:zairageoambiental97@gmail.com" TargetMode="External"/><Relationship Id="rId471" Type="http://schemas.openxmlformats.org/officeDocument/2006/relationships/hyperlink" Target="mailto:ingdiazcandela@gmail.com" TargetMode="External"/><Relationship Id="rId17" Type="http://schemas.openxmlformats.org/officeDocument/2006/relationships/hyperlink" Target="https://community.secop.gov.co/Public/Tendering/OpportunityDetail/Index?noticeUID=CO1.NTC.5336057&amp;isFromPublicArea=True&amp;isModal=False" TargetMode="External"/><Relationship Id="rId59" Type="http://schemas.openxmlformats.org/officeDocument/2006/relationships/hyperlink" Target="https://community.secop.gov.co/Public/Tendering/OpportunityDetail/Index?noticeUID=CO1.NTC.4571119&amp;isFromPublicArea=True&amp;isModal=False" TargetMode="External"/><Relationship Id="rId124" Type="http://schemas.openxmlformats.org/officeDocument/2006/relationships/hyperlink" Target="mailto:yesidrh25@gmail.com" TargetMode="External"/><Relationship Id="rId527" Type="http://schemas.openxmlformats.org/officeDocument/2006/relationships/hyperlink" Target="mailto:carlospatopalacios@gmail.com" TargetMode="External"/><Relationship Id="rId569" Type="http://schemas.openxmlformats.org/officeDocument/2006/relationships/hyperlink" Target="mailto:sneiderchingate2018@gmail.com" TargetMode="External"/><Relationship Id="rId70" Type="http://schemas.openxmlformats.org/officeDocument/2006/relationships/hyperlink" Target="https://community.secop.gov.co/Public/Tendering/OpportunityDetail/Index?noticeUID=CO1.NTC.4500561&amp;isFromPublicArea=True&amp;isModal=False" TargetMode="External"/><Relationship Id="rId166" Type="http://schemas.openxmlformats.org/officeDocument/2006/relationships/hyperlink" Target="mailto:nestorv.9008@gmail.com" TargetMode="External"/><Relationship Id="rId331" Type="http://schemas.openxmlformats.org/officeDocument/2006/relationships/hyperlink" Target="https://community.secop.gov.co/Public/Tendering/OpportunityDetail/Index?noticeUID=CO1.NTC.4023286&amp;isFromPublicArea=True&amp;isModal=False" TargetMode="External"/><Relationship Id="rId373" Type="http://schemas.openxmlformats.org/officeDocument/2006/relationships/hyperlink" Target="mailto:oscartautiva223@gmail.com" TargetMode="External"/><Relationship Id="rId429" Type="http://schemas.openxmlformats.org/officeDocument/2006/relationships/hyperlink" Target="https://community.secop.gov.co/Public/Tendering/OpportunityDetail/Index?noticeUID=CO1.NTC.3893965&amp;isFromPublicArea=True&amp;isModal=False" TargetMode="External"/><Relationship Id="rId580" Type="http://schemas.openxmlformats.org/officeDocument/2006/relationships/hyperlink" Target="https://community.secop.gov.co/Public/Tendering/OpportunityDetail/Index?noticeUID=CO1.NTC.3852124&amp;isFromPublicArea=True&amp;isModal=False" TargetMode="External"/><Relationship Id="rId636"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863205&amp;isFromPublicArea=True&amp;isModal=False" TargetMode="External"/><Relationship Id="rId233" Type="http://schemas.openxmlformats.org/officeDocument/2006/relationships/hyperlink" Target="mailto:microgaviria@gmail.com" TargetMode="External"/><Relationship Id="rId440" Type="http://schemas.openxmlformats.org/officeDocument/2006/relationships/hyperlink" Target="mailto:lrojasm99@gmail.com" TargetMode="External"/><Relationship Id="rId28" Type="http://schemas.openxmlformats.org/officeDocument/2006/relationships/hyperlink" Target="https://community.secop.gov.co/Public/Tendering/OpportunityDetail/Index?noticeUID=CO1.NTC.5244146&amp;isFromPublicArea=True&amp;isModal=False" TargetMode="External"/><Relationship Id="rId275" Type="http://schemas.openxmlformats.org/officeDocument/2006/relationships/hyperlink" Target="https://community.secop.gov.co/Public/Tendering/OpportunityDetail/Index?noticeUID=CO1.NTC.4204976&amp;isFromPublicArea=True&amp;isModal=False" TargetMode="External"/><Relationship Id="rId300" Type="http://schemas.openxmlformats.org/officeDocument/2006/relationships/hyperlink" Target="https://community.secop.gov.co/Public/Tendering/OpportunityDetail/Index?noticeUID=CO1.NTC.4174059&amp;isFromPublicArea=True&amp;isModal=False" TargetMode="External"/><Relationship Id="rId482" Type="http://schemas.openxmlformats.org/officeDocument/2006/relationships/hyperlink" Target="mailto:da.al.garcia20@gmail.com" TargetMode="External"/><Relationship Id="rId538" Type="http://schemas.openxmlformats.org/officeDocument/2006/relationships/hyperlink" Target="https://community.secop.gov.co/Public/Tendering/OpportunityDetail/Index?noticeUID=CO1.NTC.3843914&amp;isFromPublicArea=True&amp;isModal=False" TargetMode="External"/><Relationship Id="rId81" Type="http://schemas.openxmlformats.org/officeDocument/2006/relationships/hyperlink" Target="https://community.secop.gov.co/Public/Tendering/OpportunityDetail/Index?noticeUID=CO1.NTC.4667734&amp;isFromPublicArea=True&amp;isModal=False" TargetMode="External"/><Relationship Id="rId135" Type="http://schemas.openxmlformats.org/officeDocument/2006/relationships/hyperlink" Target="https://community.secop.gov.co/Public/Tendering/OpportunityDetail/Index?noticeUID=CO1.NTC.4582298&amp;isFromPublicArea=True&amp;isModal=False" TargetMode="External"/><Relationship Id="rId177" Type="http://schemas.openxmlformats.org/officeDocument/2006/relationships/hyperlink" Target="https://community.secop.gov.co/Public/Tendering/OpportunityDetail/Index?noticeUID=CO1.NTC.4495057&amp;isFromPublicArea=True&amp;isModal=False" TargetMode="External"/><Relationship Id="rId342" Type="http://schemas.openxmlformats.org/officeDocument/2006/relationships/hyperlink" Target="mailto:reyriosyineth@gmail.com" TargetMode="External"/><Relationship Id="rId384" Type="http://schemas.openxmlformats.org/officeDocument/2006/relationships/hyperlink" Target="mailto:piliconmar@hotmail.com" TargetMode="External"/><Relationship Id="rId591" Type="http://schemas.openxmlformats.org/officeDocument/2006/relationships/hyperlink" Target="mailto:olgaesjuli@hotmail.com" TargetMode="External"/><Relationship Id="rId605" Type="http://schemas.openxmlformats.org/officeDocument/2006/relationships/hyperlink" Target="https://community.secop.gov.co/Public/Tendering/OpportunityDetail/Index?noticeUID=CO1.NTC.3805160&amp;isFromPublicArea=True&amp;isModal=False" TargetMode="External"/><Relationship Id="rId202" Type="http://schemas.openxmlformats.org/officeDocument/2006/relationships/hyperlink" Target="https://community.secop.gov.co/Public/Tendering/OpportunityDetail/Index?noticeUID=CO1.NTC.4432601&amp;isFromPublicArea=True&amp;isModal=False" TargetMode="External"/><Relationship Id="rId244" Type="http://schemas.openxmlformats.org/officeDocument/2006/relationships/hyperlink" Target="mailto:veronica324@hotmail.com" TargetMode="External"/><Relationship Id="rId39" Type="http://schemas.openxmlformats.org/officeDocument/2006/relationships/hyperlink" Target="mailto:afar952010@gmail.com" TargetMode="External"/><Relationship Id="rId286" Type="http://schemas.openxmlformats.org/officeDocument/2006/relationships/hyperlink" Target="mailto:millerbuitragotorres@gmail.com" TargetMode="External"/><Relationship Id="rId451" Type="http://schemas.openxmlformats.org/officeDocument/2006/relationships/hyperlink" Target="mailto:mduvan908@gmail.com" TargetMode="External"/><Relationship Id="rId493" Type="http://schemas.openxmlformats.org/officeDocument/2006/relationships/hyperlink" Target="https://community.secop.gov.co/Public/Tendering/OpportunityDetail/Index?noticeUID=CO1.NTC.3863205&amp;isFromPublicArea=True&amp;isModal=False" TargetMode="External"/><Relationship Id="rId507" Type="http://schemas.openxmlformats.org/officeDocument/2006/relationships/hyperlink" Target="https://community.secop.gov.co/Public/Tendering/OpportunityDetail/Index?noticeUID=CO1.NTC.3855574&amp;isFromPublicArea=True&amp;isModal=False" TargetMode="External"/><Relationship Id="rId549" Type="http://schemas.openxmlformats.org/officeDocument/2006/relationships/hyperlink" Target="https://community.secop.gov.co/Public/Tendering/OpportunityDetail/Index?noticeUID=CO1.NTC.3841113&amp;isFromPublicArea=True&amp;isModal=False" TargetMode="External"/><Relationship Id="rId50" Type="http://schemas.openxmlformats.org/officeDocument/2006/relationships/hyperlink" Target="mailto:tivipineda@gmail.com" TargetMode="External"/><Relationship Id="rId104" Type="http://schemas.openxmlformats.org/officeDocument/2006/relationships/hyperlink" Target="https://community.secop.gov.co/Public/Tendering/OpportunityDetail/Index?noticeUID=CO1.NTC.4650735&amp;isFromPublicArea=True&amp;isModal=False" TargetMode="External"/><Relationship Id="rId146" Type="http://schemas.openxmlformats.org/officeDocument/2006/relationships/hyperlink" Target="mailto:sebasreiqui@hotmail.com" TargetMode="External"/><Relationship Id="rId188" Type="http://schemas.openxmlformats.org/officeDocument/2006/relationships/hyperlink" Target="mailto:elkingarcia117@gmail.com" TargetMode="External"/><Relationship Id="rId311" Type="http://schemas.openxmlformats.org/officeDocument/2006/relationships/hyperlink" Target="mailto:lizzpg0102@gmail.com" TargetMode="External"/><Relationship Id="rId353" Type="http://schemas.openxmlformats.org/officeDocument/2006/relationships/hyperlink" Target="mailto:dmarro15@hotmail.com" TargetMode="External"/><Relationship Id="rId395" Type="http://schemas.openxmlformats.org/officeDocument/2006/relationships/hyperlink" Target="mailto:albeiro_18b@outlook.com" TargetMode="External"/><Relationship Id="rId409" Type="http://schemas.openxmlformats.org/officeDocument/2006/relationships/hyperlink" Target="mailto:je.montanez849@gmail.com" TargetMode="External"/><Relationship Id="rId560" Type="http://schemas.openxmlformats.org/officeDocument/2006/relationships/hyperlink" Target="mailto:elkingarcia117@gmail.com" TargetMode="External"/><Relationship Id="rId92" Type="http://schemas.openxmlformats.org/officeDocument/2006/relationships/hyperlink" Target="mailto:jdca&#241;on13@hotmail.com" TargetMode="External"/><Relationship Id="rId213" Type="http://schemas.openxmlformats.org/officeDocument/2006/relationships/hyperlink" Target="mailto:jpmogcinco@gmail.com" TargetMode="External"/><Relationship Id="rId420" Type="http://schemas.openxmlformats.org/officeDocument/2006/relationships/hyperlink" Target="mailto:natalianb37@hotmail.com" TargetMode="External"/><Relationship Id="rId616" Type="http://schemas.openxmlformats.org/officeDocument/2006/relationships/hyperlink" Target="mailto:paola.pinimon04@gmail.com" TargetMode="External"/><Relationship Id="rId255" Type="http://schemas.openxmlformats.org/officeDocument/2006/relationships/hyperlink" Target="mailto:ceciliarosania@yahoo.es" TargetMode="External"/><Relationship Id="rId297" Type="http://schemas.openxmlformats.org/officeDocument/2006/relationships/hyperlink" Target="mailto:santananohely45@gmail.com" TargetMode="External"/><Relationship Id="rId462" Type="http://schemas.openxmlformats.org/officeDocument/2006/relationships/hyperlink" Target="mailto:camilaf.15@hotmail.es" TargetMode="External"/><Relationship Id="rId518" Type="http://schemas.openxmlformats.org/officeDocument/2006/relationships/hyperlink" Target="https://community.secop.gov.co/Public/Tendering/OpportunityDetail/Index?noticeUID=CO1.NTC.3854257&amp;isFromPublicArea=True&amp;isModal=False" TargetMode="External"/><Relationship Id="rId115" Type="http://schemas.openxmlformats.org/officeDocument/2006/relationships/hyperlink" Target="mailto:monikitadimate2030@gmail.com" TargetMode="External"/><Relationship Id="rId157" Type="http://schemas.openxmlformats.org/officeDocument/2006/relationships/hyperlink" Target="mailto:natsaldarriaga@hotmail.com" TargetMode="External"/><Relationship Id="rId322" Type="http://schemas.openxmlformats.org/officeDocument/2006/relationships/hyperlink" Target="mailto:joandebe@gmail.com" TargetMode="External"/><Relationship Id="rId364" Type="http://schemas.openxmlformats.org/officeDocument/2006/relationships/hyperlink" Target="mailto:dimatecristian65@gmail.com" TargetMode="External"/><Relationship Id="rId61" Type="http://schemas.openxmlformats.org/officeDocument/2006/relationships/hyperlink" Target="https://community.secop.gov.co/Public/Tendering/OpportunityDetail/Index?noticeUID=CO1.NTC.4479324&amp;isFromPublicArea=True&amp;isModal=False" TargetMode="External"/><Relationship Id="rId199" Type="http://schemas.openxmlformats.org/officeDocument/2006/relationships/hyperlink" Target="mailto:jose_ezs@hotmail.com" TargetMode="External"/><Relationship Id="rId571" Type="http://schemas.openxmlformats.org/officeDocument/2006/relationships/hyperlink" Target="mailto:hernanherreram1984@gmail.com" TargetMode="External"/><Relationship Id="rId627" Type="http://schemas.openxmlformats.org/officeDocument/2006/relationships/hyperlink" Target="https://community.secop.gov.co/Public/Tendering/OpportunityDetail/Index?noticeUID=CO1.NTC.4963132&amp;isFromPublicArea=True&amp;isModal=False" TargetMode="External"/><Relationship Id="rId19" Type="http://schemas.openxmlformats.org/officeDocument/2006/relationships/hyperlink" Target="mailto:mayoyo.pq@gmail.com" TargetMode="External"/><Relationship Id="rId224" Type="http://schemas.openxmlformats.org/officeDocument/2006/relationships/hyperlink" Target="mailto:juli_don12@hotmail.com" TargetMode="External"/><Relationship Id="rId266" Type="http://schemas.openxmlformats.org/officeDocument/2006/relationships/hyperlink" Target="mailto:linaecheverrylombana@hotmail.com" TargetMode="External"/><Relationship Id="rId431" Type="http://schemas.openxmlformats.org/officeDocument/2006/relationships/hyperlink" Target="https://community.secop.gov.co/Public/Tendering/OpportunityDetail/Index?noticeUID=CO1.NTC.3893793&amp;isFromPublicArea=True&amp;isModal=False" TargetMode="External"/><Relationship Id="rId473" Type="http://schemas.openxmlformats.org/officeDocument/2006/relationships/hyperlink" Target="mailto:duvanht46@hotmail.com" TargetMode="External"/><Relationship Id="rId529" Type="http://schemas.openxmlformats.org/officeDocument/2006/relationships/hyperlink" Target="mailto:infoxmaicolstev@gmail.com" TargetMode="External"/><Relationship Id="rId30" Type="http://schemas.openxmlformats.org/officeDocument/2006/relationships/hyperlink" Target="mailto:sotocollazos99@gmail.com" TargetMode="External"/><Relationship Id="rId126" Type="http://schemas.openxmlformats.org/officeDocument/2006/relationships/hyperlink" Target="mailto:carlosp._@outlook.com" TargetMode="External"/><Relationship Id="rId168" Type="http://schemas.openxmlformats.org/officeDocument/2006/relationships/hyperlink" Target="mailto:kikemartinez1335@gmail.com" TargetMode="External"/><Relationship Id="rId333" Type="http://schemas.openxmlformats.org/officeDocument/2006/relationships/hyperlink" Target="mailto:jrugebernal@gmail.com" TargetMode="External"/><Relationship Id="rId540" Type="http://schemas.openxmlformats.org/officeDocument/2006/relationships/hyperlink" Target="https://community.secop.gov.co/Public/Tendering/OpportunityDetail/Index?noticeUID=CO1.NTC.3843060&amp;isFromPublicArea=True&amp;isModal=False" TargetMode="External"/><Relationship Id="rId72" Type="http://schemas.openxmlformats.org/officeDocument/2006/relationships/hyperlink" Target="https://community.secop.gov.co/Public/Tendering/OpportunityDetail/Index?noticeUID=CO1.NTC.4210000&amp;isFromPublicArea=True&amp;isModal=False" TargetMode="External"/><Relationship Id="rId375" Type="http://schemas.openxmlformats.org/officeDocument/2006/relationships/hyperlink" Target="mailto:05k07m09a.con@gmail.com" TargetMode="External"/><Relationship Id="rId582" Type="http://schemas.openxmlformats.org/officeDocument/2006/relationships/hyperlink" Target="https://community.secop.gov.co/Public/Tendering/OpportunityDetail/Index?noticeUID=CO1.NTC.3831833&amp;isFromPublicArea=True&amp;isModal=False" TargetMode="External"/><Relationship Id="rId3" Type="http://schemas.openxmlformats.org/officeDocument/2006/relationships/hyperlink" Target="https://community.secop.gov.co/Public/Tendering/OpportunityDetail/Index?noticeUID=CO1.NTC.5368489&amp;isFromPublicArea=True&amp;isModal=False" TargetMode="External"/><Relationship Id="rId235" Type="http://schemas.openxmlformats.org/officeDocument/2006/relationships/hyperlink" Target="https://community.secop.gov.co/Public/Tendering/OpportunityDetail/Index?noticeUID=CO1.NTC.4251640&amp;isFromPublicArea=True&amp;isModal=False" TargetMode="External"/><Relationship Id="rId277" Type="http://schemas.openxmlformats.org/officeDocument/2006/relationships/hyperlink" Target="mailto:paparota01@gmail.com" TargetMode="External"/><Relationship Id="rId400" Type="http://schemas.openxmlformats.org/officeDocument/2006/relationships/hyperlink" Target="mailto:azulaunquelesduela@hotmail.com" TargetMode="External"/><Relationship Id="rId442" Type="http://schemas.openxmlformats.org/officeDocument/2006/relationships/hyperlink" Target="mailto:camiloussa.cu@gmail.com" TargetMode="External"/><Relationship Id="rId484" Type="http://schemas.openxmlformats.org/officeDocument/2006/relationships/hyperlink" Target="mailto:diego.bacca087@gmail.com" TargetMode="External"/><Relationship Id="rId137" Type="http://schemas.openxmlformats.org/officeDocument/2006/relationships/hyperlink" Target="mailto:luis.musica.espitia@gmail.com" TargetMode="External"/><Relationship Id="rId302" Type="http://schemas.openxmlformats.org/officeDocument/2006/relationships/hyperlink" Target="mailto:millerbuitragotorres@gmail.com" TargetMode="External"/><Relationship Id="rId344" Type="http://schemas.openxmlformats.org/officeDocument/2006/relationships/hyperlink" Target="mailto:manolo.r09@hotmail.com" TargetMode="External"/><Relationship Id="rId41" Type="http://schemas.openxmlformats.org/officeDocument/2006/relationships/hyperlink" Target="https://community.secop.gov.co/Public/Tendering/OpportunityDetail/Index?noticeUID=CO1.NTC.3968764&amp;isFromPublicArea=True&amp;isModal=False" TargetMode="External"/><Relationship Id="rId83" Type="http://schemas.openxmlformats.org/officeDocument/2006/relationships/hyperlink" Target="mailto:sebas920@hotmail.com" TargetMode="External"/><Relationship Id="rId179" Type="http://schemas.openxmlformats.org/officeDocument/2006/relationships/hyperlink" Target="mailto:hectoro2906@gmail.com" TargetMode="External"/><Relationship Id="rId386" Type="http://schemas.openxmlformats.org/officeDocument/2006/relationships/hyperlink" Target="mailto:canilota1@hotmail.com" TargetMode="External"/><Relationship Id="rId551" Type="http://schemas.openxmlformats.org/officeDocument/2006/relationships/hyperlink" Target="mailto:romanmauricio943@gmail.com" TargetMode="External"/><Relationship Id="rId593" Type="http://schemas.openxmlformats.org/officeDocument/2006/relationships/hyperlink" Target="mailto:honathanjamp3@gmail.com" TargetMode="External"/><Relationship Id="rId607" Type="http://schemas.openxmlformats.org/officeDocument/2006/relationships/hyperlink" Target="https://community.secop.gov.co/Public/Tendering/OpportunityDetail/Index?noticeUID=CO1.NTC.3795306&amp;isFromPublicArea=True&amp;isModal=False" TargetMode="External"/><Relationship Id="rId190" Type="http://schemas.openxmlformats.org/officeDocument/2006/relationships/hyperlink" Target="mailto:carlospatopalacios@gmail.com" TargetMode="External"/><Relationship Id="rId204" Type="http://schemas.openxmlformats.org/officeDocument/2006/relationships/hyperlink" Target="https://community.secop.gov.co/Public/Tendering/OpportunityDetail/Index?noticeUID=CO1.NTC.4437117&amp;isFromPublicArea=True&amp;isModal=False" TargetMode="External"/><Relationship Id="rId246" Type="http://schemas.openxmlformats.org/officeDocument/2006/relationships/hyperlink" Target="mailto:leandro50646@gmail.com" TargetMode="External"/><Relationship Id="rId288" Type="http://schemas.openxmlformats.org/officeDocument/2006/relationships/hyperlink" Target="mailto:kateruiz0220@hotmail.com" TargetMode="External"/><Relationship Id="rId411" Type="http://schemas.openxmlformats.org/officeDocument/2006/relationships/hyperlink" Target="mailto:ifruiz369@gmail.com" TargetMode="External"/><Relationship Id="rId453" Type="http://schemas.openxmlformats.org/officeDocument/2006/relationships/hyperlink" Target="mailto:anpaforero@gmail.com" TargetMode="External"/><Relationship Id="rId509" Type="http://schemas.openxmlformats.org/officeDocument/2006/relationships/hyperlink" Target="https://community.secop.gov.co/Public/Tendering/OpportunityDetail/Index?noticeUID=CO1.NTC.3855574&amp;isFromPublicArea=True&amp;isModal=False" TargetMode="External"/><Relationship Id="rId106" Type="http://schemas.openxmlformats.org/officeDocument/2006/relationships/hyperlink" Target="https://community.secop.gov.co/Public/Tendering/OpportunityDetail/Index?noticeUID=CO1.NTC.4650749&amp;isFromPublicArea=True&amp;isModal=False" TargetMode="External"/><Relationship Id="rId313" Type="http://schemas.openxmlformats.org/officeDocument/2006/relationships/hyperlink" Target="mailto:andreinac23@hotmail.com" TargetMode="External"/><Relationship Id="rId495" Type="http://schemas.openxmlformats.org/officeDocument/2006/relationships/hyperlink" Target="https://community.secop.gov.co/Public/Tendering/OpportunityDetail/Index?noticeUID=CO1.NTC.3859019&amp;isFromPublicArea=True&amp;isModal=False" TargetMode="External"/><Relationship Id="rId10" Type="http://schemas.openxmlformats.org/officeDocument/2006/relationships/hyperlink" Target="https://community.secop.gov.co/Public/Tendering/OpportunityDetail/Index?noticeUID=CO1.NTC.5271441&amp;isFromPublicArea=True&amp;isModal=False" TargetMode="External"/><Relationship Id="rId52" Type="http://schemas.openxmlformats.org/officeDocument/2006/relationships/hyperlink" Target="https://community.secop.gov.co/Public/Tendering/OpportunityDetail/Index?noticeUID=CO1.NTC.5337169&amp;isFromPublicArea=True&amp;isModal=False" TargetMode="External"/><Relationship Id="rId94" Type="http://schemas.openxmlformats.org/officeDocument/2006/relationships/hyperlink" Target="mailto:samifigueroaa@hotmail.com" TargetMode="External"/><Relationship Id="rId148" Type="http://schemas.openxmlformats.org/officeDocument/2006/relationships/hyperlink" Target="mailto:williampala07@hotmail.com" TargetMode="External"/><Relationship Id="rId355" Type="http://schemas.openxmlformats.org/officeDocument/2006/relationships/hyperlink" Target="mailto:jessica.jimenezpolania@gmail.com" TargetMode="External"/><Relationship Id="rId397" Type="http://schemas.openxmlformats.org/officeDocument/2006/relationships/hyperlink" Target="https://community.secop.gov.co/Public/Tendering/OpportunityDetail/Index?noticeUID=CO1.NTC.3948274&amp;isFromPublicArea=True&amp;isModal=False" TargetMode="External"/><Relationship Id="rId520" Type="http://schemas.openxmlformats.org/officeDocument/2006/relationships/hyperlink" Target="https://community.secop.gov.co/Public/Tendering/OpportunityDetail/Index?noticeUID=CO1.NTC.3854257&amp;isFromPublicArea=True&amp;isModal=False" TargetMode="External"/><Relationship Id="rId562" Type="http://schemas.openxmlformats.org/officeDocument/2006/relationships/hyperlink" Target="mailto:ingrid_cubides@hotmail.com" TargetMode="External"/><Relationship Id="rId618" Type="http://schemas.openxmlformats.org/officeDocument/2006/relationships/hyperlink" Target="mailto:MARCELAGONZALEZ.1012@GMAIL.COM" TargetMode="External"/><Relationship Id="rId215" Type="http://schemas.openxmlformats.org/officeDocument/2006/relationships/hyperlink" Target="mailto:juandiego2233@gmail.com" TargetMode="External"/><Relationship Id="rId257" Type="http://schemas.openxmlformats.org/officeDocument/2006/relationships/hyperlink" Target="mailto:fabiomorenotorres2015@hotmail.com" TargetMode="External"/><Relationship Id="rId422" Type="http://schemas.openxmlformats.org/officeDocument/2006/relationships/hyperlink" Target="https://community.secop.gov.co/Public/Tendering/OpportunityDetail/Index?noticeUID=CO1.NTC.3895107&amp;isFromPublicArea=True&amp;isModal=False" TargetMode="External"/><Relationship Id="rId464" Type="http://schemas.openxmlformats.org/officeDocument/2006/relationships/hyperlink" Target="mailto:jessicajcardona@gmail.com" TargetMode="External"/><Relationship Id="rId299" Type="http://schemas.openxmlformats.org/officeDocument/2006/relationships/hyperlink" Target="mailto:jacveredanazareth2022@gmail.com" TargetMode="External"/><Relationship Id="rId63" Type="http://schemas.openxmlformats.org/officeDocument/2006/relationships/hyperlink" Target="https://community.secop.gov.co/Public/Tendering/OpportunityDetail/Index?noticeUID=CO1.NTC.3922043&amp;isFromPublicArea=True&amp;isModal=False" TargetMode="External"/><Relationship Id="rId159" Type="http://schemas.openxmlformats.org/officeDocument/2006/relationships/hyperlink" Target="mailto:arteycolor73@gmail.com" TargetMode="External"/><Relationship Id="rId366" Type="http://schemas.openxmlformats.org/officeDocument/2006/relationships/hyperlink" Target="mailto:maryparraav@gmail.com" TargetMode="External"/><Relationship Id="rId573" Type="http://schemas.openxmlformats.org/officeDocument/2006/relationships/hyperlink" Target="mailto:dimatecito.27@gmail.com" TargetMode="External"/><Relationship Id="rId226" Type="http://schemas.openxmlformats.org/officeDocument/2006/relationships/hyperlink" Target="mailto:yuver.m@hotmail.com" TargetMode="External"/><Relationship Id="rId433" Type="http://schemas.openxmlformats.org/officeDocument/2006/relationships/hyperlink" Target="mailto:nfestradag714@gmail.com" TargetMode="External"/><Relationship Id="rId74" Type="http://schemas.openxmlformats.org/officeDocument/2006/relationships/hyperlink" Target="https://community.secop.gov.co/Public/Tendering/OpportunityDetail/Index?noticeUID=CO1.NTC.4753138&amp;isFromPublicArea=True&amp;isModal=False" TargetMode="External"/><Relationship Id="rId377" Type="http://schemas.openxmlformats.org/officeDocument/2006/relationships/hyperlink" Target="mailto:hectoro2906@gmail.com" TargetMode="External"/><Relationship Id="rId500" Type="http://schemas.openxmlformats.org/officeDocument/2006/relationships/hyperlink" Target="mailto:cristian.torres097@esap.gov.co" TargetMode="External"/><Relationship Id="rId584" Type="http://schemas.openxmlformats.org/officeDocument/2006/relationships/hyperlink" Target="https://community.secop.gov.co/Public/Tendering/OpportunityDetail/Index?noticeUID=CO1.NTC.3855805&amp;isFromPublicArea=True&amp;isModal=False" TargetMode="External"/><Relationship Id="rId5" Type="http://schemas.openxmlformats.org/officeDocument/2006/relationships/hyperlink" Target="https://community.secop.gov.co/Public/Tendering/OpportunityDetail/Index?noticeUID=CO1.NTC.3852124&amp;isFromPublicArea=True&amp;isModal=False" TargetMode="External"/><Relationship Id="rId237" Type="http://schemas.openxmlformats.org/officeDocument/2006/relationships/hyperlink" Target="https://community.secop.gov.co/Public/Tendering/OpportunityDetail/Index?noticeUID=CO1.NTC.4257529&amp;isFromPublicArea=True&amp;isModal=False" TargetMode="External"/><Relationship Id="rId444" Type="http://schemas.openxmlformats.org/officeDocument/2006/relationships/hyperlink" Target="mailto:robingnr01@gmail.com" TargetMode="External"/><Relationship Id="rId290" Type="http://schemas.openxmlformats.org/officeDocument/2006/relationships/hyperlink" Target="mailto:lizbethmp1282@gmail.com" TargetMode="External"/><Relationship Id="rId304" Type="http://schemas.openxmlformats.org/officeDocument/2006/relationships/hyperlink" Target="mailto:ing.jncastanedar22@outlook.com" TargetMode="External"/><Relationship Id="rId388" Type="http://schemas.openxmlformats.org/officeDocument/2006/relationships/hyperlink" Target="mailto:janeiryromero@gmail.com" TargetMode="External"/><Relationship Id="rId511" Type="http://schemas.openxmlformats.org/officeDocument/2006/relationships/hyperlink" Target="mailto:mcpd30@gmail.com" TargetMode="External"/><Relationship Id="rId609" Type="http://schemas.openxmlformats.org/officeDocument/2006/relationships/hyperlink" Target="https://community.secop.gov.co/Public/Tendering/OpportunityDetail/Index?noticeUID=CO1.NTC.3789083&amp;isFromPublicArea=True&amp;isModal=False" TargetMode="External"/><Relationship Id="rId85" Type="http://schemas.openxmlformats.org/officeDocument/2006/relationships/hyperlink" Target="mailto:patty-diaz01@hotmail.com" TargetMode="External"/><Relationship Id="rId150" Type="http://schemas.openxmlformats.org/officeDocument/2006/relationships/hyperlink" Target="https://community.secop.gov.co/Public/Tendering/OpportunityDetail/Index?noticeUID=CO1.NTC.4530577&amp;isFromPublicArea=True&amp;isModal=False" TargetMode="External"/><Relationship Id="rId595" Type="http://schemas.openxmlformats.org/officeDocument/2006/relationships/hyperlink" Target="mailto:ruizalexander012@gmail.com" TargetMode="External"/><Relationship Id="rId248" Type="http://schemas.openxmlformats.org/officeDocument/2006/relationships/hyperlink" Target="https://community.secop.gov.co/Public/Tendering/OpportunityDetail/Index?noticeUID=CO1.NTC.4232618&amp;isFromPublicArea=True&amp;isModal=False" TargetMode="External"/><Relationship Id="rId455" Type="http://schemas.openxmlformats.org/officeDocument/2006/relationships/hyperlink" Target="mailto:guillermogarzonrojas89@hotmail.com" TargetMode="External"/><Relationship Id="rId12" Type="http://schemas.openxmlformats.org/officeDocument/2006/relationships/hyperlink" Target="https://community.secop.gov.co/Public/Tendering/OpportunityDetail/Index?noticeUID=CO1.NTC.5275884&amp;isFromPublicArea=True&amp;isModal=False" TargetMode="External"/><Relationship Id="rId108" Type="http://schemas.openxmlformats.org/officeDocument/2006/relationships/hyperlink" Target="https://community.secop.gov.co/Public/Tendering/OpportunityDetail/Index?noticeUID=CO1.NTC.4644830&amp;isFromPublicArea=True&amp;isModal=False" TargetMode="External"/><Relationship Id="rId315" Type="http://schemas.openxmlformats.org/officeDocument/2006/relationships/hyperlink" Target="https://community.secop.gov.co/Public/Tendering/OpportunityDetail/Index?noticeUID=CO1.NTC.4070014&amp;isFromPublicArea=True&amp;isModal=False" TargetMode="External"/><Relationship Id="rId522" Type="http://schemas.openxmlformats.org/officeDocument/2006/relationships/hyperlink" Target="https://community.secop.gov.co/Public/Tendering/OpportunityDetail/Index?noticeUID=CO1.NTC.3852899&amp;isFromPublicArea=True&amp;isModal=False" TargetMode="External"/><Relationship Id="rId96" Type="http://schemas.openxmlformats.org/officeDocument/2006/relationships/hyperlink" Target="mailto:mariadelpilarrg23@hotmail.com" TargetMode="External"/><Relationship Id="rId161" Type="http://schemas.openxmlformats.org/officeDocument/2006/relationships/hyperlink" Target="https://community.secop.gov.co/Public/Tendering/OpportunityDetail/Index?noticeUID=CO1.NTC.4503371&amp;isFromPublicArea=True&amp;isModal=False" TargetMode="External"/><Relationship Id="rId399" Type="http://schemas.openxmlformats.org/officeDocument/2006/relationships/hyperlink" Target="mailto:ramiro512@outlook.com" TargetMode="External"/><Relationship Id="rId259" Type="http://schemas.openxmlformats.org/officeDocument/2006/relationships/hyperlink" Target="mailto:gustavoaborja@gmail.com" TargetMode="External"/><Relationship Id="rId466" Type="http://schemas.openxmlformats.org/officeDocument/2006/relationships/hyperlink" Target="https://community.secop.gov.co/Public/Tendering/OpportunityDetail/Index?noticeUID=CO1.NTC.3877077&amp;isFromPublicArea=True&amp;isModal=False" TargetMode="External"/><Relationship Id="rId23" Type="http://schemas.openxmlformats.org/officeDocument/2006/relationships/hyperlink" Target="mailto:joelgamen118@yahoo.es" TargetMode="External"/><Relationship Id="rId119" Type="http://schemas.openxmlformats.org/officeDocument/2006/relationships/hyperlink" Target="mailto:ramiro512@outlook.com" TargetMode="External"/><Relationship Id="rId326" Type="http://schemas.openxmlformats.org/officeDocument/2006/relationships/hyperlink" Target="mailto:alejoarpioni@gmail.com" TargetMode="External"/><Relationship Id="rId533" Type="http://schemas.openxmlformats.org/officeDocument/2006/relationships/hyperlink" Target="mailto:edwinandres62@hotmail.com" TargetMode="External"/><Relationship Id="rId172" Type="http://schemas.openxmlformats.org/officeDocument/2006/relationships/hyperlink" Target="mailto:05k07m09a.con@gmail.com" TargetMode="External"/><Relationship Id="rId477" Type="http://schemas.openxmlformats.org/officeDocument/2006/relationships/hyperlink" Target="mailto:jusesari@hotmail.com" TargetMode="External"/><Relationship Id="rId600" Type="http://schemas.openxmlformats.org/officeDocument/2006/relationships/hyperlink" Target="mailto:leonardo-345@hotmail.com" TargetMode="External"/><Relationship Id="rId337" Type="http://schemas.openxmlformats.org/officeDocument/2006/relationships/hyperlink" Target="mailto:karen.vi9324@gmail.com" TargetMode="External"/><Relationship Id="rId34" Type="http://schemas.openxmlformats.org/officeDocument/2006/relationships/hyperlink" Target="https://community.secop.gov.co/Public/Tendering/OpportunityDetail/Index?noticeUID=CO1.NTC.3922043&amp;isFromPublicArea=True&amp;isModal=False" TargetMode="External"/><Relationship Id="rId544" Type="http://schemas.openxmlformats.org/officeDocument/2006/relationships/hyperlink" Target="https://community.secop.gov.co/Public/Tendering/OpportunityDetail/Index?noticeUID=CO1.NTC.3841069&amp;isFromPublicArea=True&amp;isModal=False" TargetMode="External"/><Relationship Id="rId183" Type="http://schemas.openxmlformats.org/officeDocument/2006/relationships/hyperlink" Target="https://community.secop.gov.co/Public/Tendering/OpportunityDetail/Index?noticeUID=CO1.NTC.4493554&amp;isFromPublicArea=True&amp;isModal=False" TargetMode="External"/><Relationship Id="rId390" Type="http://schemas.openxmlformats.org/officeDocument/2006/relationships/hyperlink" Target="mailto:yesidrh25@gmail.com" TargetMode="External"/><Relationship Id="rId404" Type="http://schemas.openxmlformats.org/officeDocument/2006/relationships/hyperlink" Target="mailto:issstorres17cs@gmail.com" TargetMode="External"/><Relationship Id="rId611" Type="http://schemas.openxmlformats.org/officeDocument/2006/relationships/hyperlink" Target="https://community.secop.gov.co/Public/Tendering/OpportunityDetail/Index?noticeUID=CO1.NTC.3794358&amp;isFromPublicArea=True&amp;isModal=False" TargetMode="External"/><Relationship Id="rId250" Type="http://schemas.openxmlformats.org/officeDocument/2006/relationships/hyperlink" Target="https://community.secop.gov.co/Public/Tendering/OpportunityDetail/Index?noticeUID=CO1.NTC.4234330&amp;isFromPublicArea=True&amp;isModal=False" TargetMode="External"/><Relationship Id="rId488" Type="http://schemas.openxmlformats.org/officeDocument/2006/relationships/hyperlink" Target="https://community.secop.gov.co/Public/Tendering/OpportunityDetail/Index?noticeUID=CO1.NTC.3862680&amp;isFromPublicArea=True&amp;isModal=False" TargetMode="External"/><Relationship Id="rId45" Type="http://schemas.openxmlformats.org/officeDocument/2006/relationships/hyperlink" Target="https://community.secop.gov.co/Public/Tendering/OpportunityDetail/Index?noticeUID=CO1.NTC.5131678&amp;isFromPublicArea=True&amp;isModal=False" TargetMode="External"/><Relationship Id="rId110" Type="http://schemas.openxmlformats.org/officeDocument/2006/relationships/hyperlink" Target="mailto:gaby.mendez16@hotmail.com" TargetMode="External"/><Relationship Id="rId348" Type="http://schemas.openxmlformats.org/officeDocument/2006/relationships/hyperlink" Target="mailto:maotodiaz73@gmail.com" TargetMode="External"/><Relationship Id="rId555" Type="http://schemas.openxmlformats.org/officeDocument/2006/relationships/hyperlink" Target="https://community.secop.gov.co/Public/Tendering/OpportunityDetail/Index?noticeUID=CO1.NTC.3841113&amp;isFromPublicArea=True&amp;isModal=False" TargetMode="External"/><Relationship Id="rId194" Type="http://schemas.openxmlformats.org/officeDocument/2006/relationships/hyperlink" Target="mailto:dahmo120297@gmail.com" TargetMode="External"/><Relationship Id="rId208" Type="http://schemas.openxmlformats.org/officeDocument/2006/relationships/hyperlink" Target="mailto:juanjaramillo9312@gmail.com%20/%20jessikavegaw@gmail.com" TargetMode="External"/><Relationship Id="rId415" Type="http://schemas.openxmlformats.org/officeDocument/2006/relationships/hyperlink" Target="mailto:andrespedraza7@gmail.com" TargetMode="External"/><Relationship Id="rId622" Type="http://schemas.openxmlformats.org/officeDocument/2006/relationships/hyperlink" Target="https://www.contratos.gov.co/consultas/detalleProceso.do?numConstancia=23-22-64533&amp;g-recaptcha-response=03AL8dmw89S1VviMsjCd1esNBpWWvAW81__pjkiFd36y9KmMw0D7cmVtG7st9O8PQwTXwyqQYtreU22FL3TJ3HfhOZZQynNlb60hnLxqGU7lqlybqSazYUGZkpDiNjK9c-tZUSEo_MhkcLX5r0wQK7jUhCzWj2SHGEZZBOC_7Mw5XAeEMZl_TLnxrKlC-q6eTaJ1Xvb-S_6vmHMXWcu_lkRkI1Rat8but4jMrnXR5B8aIJnRbFbttPgacNCZFg3054-qLAyKkpBVqTZl7v4pV6kR1CZCumo1iwK_pUjmnPO-URlXY4MuZWvf7WJcZyRwEXB90khDY_SzOMvehJlJ95SKaLAi_kEaJK55Fqp5I0haEguL1L5ckjKS3nM1123snux9QWVuaTtv_3MkPQ581D4cKXxDiQ5DADN7A2lzs_jcm7RrVqyocNYXU-peXgAUYvTf3yLLc-1e3BVj6iOEMAF09-6H6G2P55Su1EEA4LTLXj84awGp3bOUBT3Snh0OFxsXsRBWDaOJovL_XBGx_uoD5G8qgEU2Q_2Nhq8LPXmto8GkyK19Dvm64QRFroqbW7mGjn2ql0CBt3" TargetMode="External"/><Relationship Id="rId261" Type="http://schemas.openxmlformats.org/officeDocument/2006/relationships/hyperlink" Target="mailto:edgarramirez1962@hotmail.com" TargetMode="External"/><Relationship Id="rId499" Type="http://schemas.openxmlformats.org/officeDocument/2006/relationships/hyperlink" Target="https://community.secop.gov.co/Public/Tendering/OpportunityDetail/Index?noticeUID=CO1.NTC.3861685&amp;isFromPublicArea=True&amp;isModal=False" TargetMode="External"/><Relationship Id="rId56" Type="http://schemas.openxmlformats.org/officeDocument/2006/relationships/hyperlink" Target="https://community.secop.gov.co/Public/Tendering/OpportunityDetail/Index?noticeUID=CO1.NTC.4449423&amp;isFromPublicArea=True&amp;isModal=False" TargetMode="External"/><Relationship Id="rId359" Type="http://schemas.openxmlformats.org/officeDocument/2006/relationships/hyperlink" Target="mailto:sebasreiqui@hotmail.com" TargetMode="External"/><Relationship Id="rId566" Type="http://schemas.openxmlformats.org/officeDocument/2006/relationships/hyperlink" Target="https://community.secop.gov.co/Public/Tendering/OpportunityDetail/Index?noticeUID=CO1.NTC.3831814&amp;isFromPublicArea=True&amp;isModal=False" TargetMode="External"/><Relationship Id="rId121" Type="http://schemas.openxmlformats.org/officeDocument/2006/relationships/hyperlink" Target="mailto:gustavo262@outlook.com" TargetMode="External"/><Relationship Id="rId219" Type="http://schemas.openxmlformats.org/officeDocument/2006/relationships/hyperlink" Target="https://community.secop.gov.co/Public/Tendering/OpportunityDetail/Index?noticeUID=CO1.NTC.4332087&amp;isFromPublicArea=True&amp;isModal=False" TargetMode="External"/><Relationship Id="rId426" Type="http://schemas.openxmlformats.org/officeDocument/2006/relationships/hyperlink" Target="mailto:ivancho-80@hotmail.com" TargetMode="External"/><Relationship Id="rId633" Type="http://schemas.openxmlformats.org/officeDocument/2006/relationships/hyperlink" Target="mailto:EDGARHEN@GMAIL.COM" TargetMode="External"/><Relationship Id="rId67" Type="http://schemas.openxmlformats.org/officeDocument/2006/relationships/hyperlink" Target="https://community.secop.gov.co/Public/Tendering/OpportunityDetail/Index?noticeUID=CO1.NTC.4664973&amp;isFromPublicArea=True&amp;isModal=False" TargetMode="External"/><Relationship Id="rId272" Type="http://schemas.openxmlformats.org/officeDocument/2006/relationships/hyperlink" Target="mailto:robert_santafe@hotmail.com" TargetMode="External"/><Relationship Id="rId577" Type="http://schemas.openxmlformats.org/officeDocument/2006/relationships/hyperlink" Target="mailto:german19romeroroman@gmail.com" TargetMode="External"/><Relationship Id="rId132" Type="http://schemas.openxmlformats.org/officeDocument/2006/relationships/hyperlink" Target="https://community.secop.gov.co/Public/Tendering/OpportunityDetail/Index?noticeUID=CO1.NTC.4597617&amp;isFromPublicArea=True&amp;isModal=False" TargetMode="External"/><Relationship Id="rId437" Type="http://schemas.openxmlformats.org/officeDocument/2006/relationships/hyperlink" Target="mailto:javibu80@gmail.com" TargetMode="External"/><Relationship Id="rId283" Type="http://schemas.openxmlformats.org/officeDocument/2006/relationships/hyperlink" Target="mailto:canilota1@hotmail.com" TargetMode="External"/><Relationship Id="rId490" Type="http://schemas.openxmlformats.org/officeDocument/2006/relationships/hyperlink" Target="mailto:camilaalejandra1237@hotmail.com" TargetMode="External"/><Relationship Id="rId504" Type="http://schemas.openxmlformats.org/officeDocument/2006/relationships/hyperlink" Target="mailto:felipe.8pima@gmail.com" TargetMode="External"/><Relationship Id="rId78" Type="http://schemas.openxmlformats.org/officeDocument/2006/relationships/hyperlink" Target="mailto:georgeandres0925@gmail.com" TargetMode="External"/><Relationship Id="rId143" Type="http://schemas.openxmlformats.org/officeDocument/2006/relationships/hyperlink" Target="https://community.secop.gov.co/Public/Tendering/OpportunityDetail/Index?noticeUID=CO1.NTC.4597830&amp;isFromPublicArea=True&amp;isModal=False" TargetMode="External"/><Relationship Id="rId350" Type="http://schemas.openxmlformats.org/officeDocument/2006/relationships/hyperlink" Target="https://community.secop.gov.co/Public/Tendering/OpportunityDetail/Index?noticeUID=CO1.NTC.3966820&amp;isFromPublicArea=True&amp;isModal=False" TargetMode="External"/><Relationship Id="rId588" Type="http://schemas.openxmlformats.org/officeDocument/2006/relationships/hyperlink" Target="https://community.secop.gov.co/Public/Tendering/OpportunityDetail/Index?noticeUID=CO1.NTC.3827505&amp;isFromPublicArea=True&amp;isModal=False" TargetMode="External"/><Relationship Id="rId9" Type="http://schemas.openxmlformats.org/officeDocument/2006/relationships/hyperlink" Target="https://community.secop.gov.co/Public/Tendering/OpportunityDetail/Index?noticeUID=CO1.NTC.5278667&amp;isFromPublicArea=True&amp;isModal=False" TargetMode="External"/><Relationship Id="rId210" Type="http://schemas.openxmlformats.org/officeDocument/2006/relationships/hyperlink" Target="mailto:leonardo-345@hotmail.com" TargetMode="External"/><Relationship Id="rId448" Type="http://schemas.openxmlformats.org/officeDocument/2006/relationships/hyperlink" Target="mailto:ndrsur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92D3-D732-44C2-A2D7-C468AE70C085}">
  <sheetPr>
    <tabColor rgb="FF5B9BD5"/>
  </sheetPr>
  <dimension ref="A1:DS526"/>
  <sheetViews>
    <sheetView tabSelected="1" workbookViewId="0">
      <pane ySplit="1" topLeftCell="A2" activePane="bottomLeft" state="frozen"/>
      <selection activeCell="X1" sqref="X1"/>
      <selection pane="bottomLeft" activeCell="F11" sqref="F11"/>
    </sheetView>
  </sheetViews>
  <sheetFormatPr baseColWidth="10" defaultColWidth="9.140625" defaultRowHeight="51.75" customHeight="1" x14ac:dyDescent="0.2"/>
  <cols>
    <col min="1" max="1" width="9.140625" style="12" customWidth="1"/>
    <col min="2" max="2" width="9.140625" style="7" customWidth="1"/>
    <col min="3" max="3" width="18.42578125" style="20" hidden="1" customWidth="1"/>
    <col min="4" max="4" width="16.140625" style="20" hidden="1" customWidth="1"/>
    <col min="5" max="5" width="9.140625" style="7" hidden="1" customWidth="1"/>
    <col min="6" max="6" width="20.42578125" style="7" customWidth="1"/>
    <col min="7" max="7" width="14.7109375" style="20" customWidth="1"/>
    <col min="8" max="8" width="19" style="21" customWidth="1"/>
    <col min="9" max="9" width="9.140625" style="7" customWidth="1"/>
    <col min="10" max="10" width="16.140625" style="20" hidden="1" customWidth="1"/>
    <col min="11" max="11" width="9.140625" style="7" customWidth="1"/>
    <col min="12" max="12" width="14.7109375" style="7" customWidth="1"/>
    <col min="13" max="13" width="9.140625" style="7" customWidth="1"/>
    <col min="14" max="14" width="14.7109375" style="7" customWidth="1"/>
    <col min="15" max="15" width="23.5703125" style="7" customWidth="1"/>
    <col min="16" max="16" width="24.28515625" style="7" customWidth="1"/>
    <col min="17" max="17" width="25.85546875" style="22" customWidth="1"/>
    <col min="18" max="18" width="9.140625" style="20" customWidth="1"/>
    <col min="19" max="19" width="53.5703125" style="7" customWidth="1"/>
    <col min="20" max="20" width="19" style="7" hidden="1" customWidth="1"/>
    <col min="21" max="21" width="9.140625" style="7" hidden="1" customWidth="1"/>
    <col min="22" max="22" width="11.42578125" style="20" hidden="1" customWidth="1"/>
    <col min="23" max="23" width="9.140625" style="20" hidden="1" customWidth="1"/>
    <col min="24" max="24" width="9.140625" style="7" hidden="1" customWidth="1"/>
    <col min="25" max="25" width="19" style="7" customWidth="1"/>
    <col min="26" max="26" width="9.140625" style="7" customWidth="1"/>
    <col min="27" max="27" width="15.28515625" style="7" hidden="1" customWidth="1"/>
    <col min="28" max="28" width="23.28515625" style="7" hidden="1" customWidth="1"/>
    <col min="29" max="29" width="16.42578125" style="7" hidden="1" customWidth="1"/>
    <col min="30" max="30" width="18" style="7" hidden="1" customWidth="1"/>
    <col min="31" max="31" width="18" style="22" hidden="1" customWidth="1"/>
    <col min="32" max="32" width="19.28515625" style="7" hidden="1" customWidth="1"/>
    <col min="33" max="33" width="9.140625" style="7" hidden="1" customWidth="1"/>
    <col min="34" max="34" width="14.28515625" style="12" hidden="1" customWidth="1"/>
    <col min="35" max="35" width="18.140625" style="7" hidden="1" customWidth="1"/>
    <col min="36" max="36" width="9.140625" style="7" hidden="1" customWidth="1"/>
    <col min="37" max="37" width="13.28515625" style="7" hidden="1" customWidth="1"/>
    <col min="38" max="38" width="14.85546875" style="7" customWidth="1"/>
    <col min="39" max="39" width="12.85546875" style="7" customWidth="1"/>
    <col min="40" max="40" width="14" style="7" customWidth="1"/>
    <col min="41" max="41" width="15.85546875" style="7" customWidth="1"/>
    <col min="42" max="42" width="14.5703125" style="20" customWidth="1"/>
    <col min="43" max="43" width="14" style="7" customWidth="1"/>
    <col min="44" max="45" width="9.140625" style="7" customWidth="1"/>
    <col min="46" max="46" width="23.28515625" style="7" hidden="1" customWidth="1"/>
    <col min="47" max="51" width="9.140625" style="7" hidden="1" customWidth="1"/>
    <col min="52" max="52" width="15" style="85" hidden="1" customWidth="1"/>
    <col min="53" max="54" width="9.140625" style="7" hidden="1" customWidth="1"/>
    <col min="55" max="55" width="14.28515625" style="23" hidden="1" customWidth="1"/>
    <col min="56" max="56" width="9.140625" style="7" hidden="1" customWidth="1"/>
    <col min="57" max="57" width="13.140625" style="7" hidden="1" customWidth="1"/>
    <col min="58" max="58" width="13" style="7" hidden="1" customWidth="1"/>
    <col min="59" max="60" width="9.140625" style="7" hidden="1" customWidth="1"/>
    <col min="61" max="61" width="14.42578125" style="7" hidden="1" customWidth="1"/>
    <col min="62" max="62" width="9.140625" style="23" hidden="1" customWidth="1"/>
    <col min="63" max="69" width="9.140625" style="7" hidden="1" customWidth="1"/>
    <col min="70" max="70" width="13.85546875" style="7" hidden="1" customWidth="1"/>
    <col min="71" max="71" width="9.140625" style="7" hidden="1" customWidth="1"/>
    <col min="72" max="72" width="18.5703125" style="20" hidden="1" customWidth="1"/>
    <col min="73" max="73" width="17.7109375" style="7" hidden="1" customWidth="1"/>
    <col min="74" max="75" width="9.140625" style="20" hidden="1" customWidth="1"/>
    <col min="76" max="79" width="9.140625" style="7" hidden="1" customWidth="1"/>
    <col min="80" max="81" width="9.140625" style="24" hidden="1" customWidth="1"/>
    <col min="82" max="82" width="9.140625" style="7" hidden="1" customWidth="1"/>
    <col min="83" max="83" width="17.7109375" style="7" hidden="1" customWidth="1"/>
    <col min="84" max="84" width="0" style="7" hidden="1" customWidth="1"/>
    <col min="85" max="85" width="11.5703125" style="7" hidden="1" customWidth="1"/>
    <col min="86" max="16384" width="9.140625" style="7"/>
  </cols>
  <sheetData>
    <row r="1" spans="1:123" s="3" customFormat="1" ht="51.75" customHeight="1" x14ac:dyDescent="0.25">
      <c r="A1" s="77" t="s">
        <v>4141</v>
      </c>
      <c r="B1" s="77" t="s">
        <v>0</v>
      </c>
      <c r="C1" s="77" t="s">
        <v>1</v>
      </c>
      <c r="D1" s="77" t="s">
        <v>2</v>
      </c>
      <c r="E1" s="77" t="s">
        <v>3</v>
      </c>
      <c r="F1" s="77" t="s">
        <v>4</v>
      </c>
      <c r="G1" s="77" t="s">
        <v>5</v>
      </c>
      <c r="H1" s="77" t="s">
        <v>6</v>
      </c>
      <c r="I1" s="77" t="s">
        <v>7</v>
      </c>
      <c r="J1" s="77" t="s">
        <v>8</v>
      </c>
      <c r="K1" s="77" t="s">
        <v>9</v>
      </c>
      <c r="L1" s="77" t="s">
        <v>10</v>
      </c>
      <c r="M1" s="77" t="s">
        <v>11</v>
      </c>
      <c r="N1" s="77" t="s">
        <v>12</v>
      </c>
      <c r="O1" s="77" t="s">
        <v>13</v>
      </c>
      <c r="P1" s="77" t="s">
        <v>14</v>
      </c>
      <c r="Q1" s="77" t="s">
        <v>15</v>
      </c>
      <c r="R1" s="77" t="s">
        <v>16</v>
      </c>
      <c r="S1" s="77" t="s">
        <v>17</v>
      </c>
      <c r="T1" s="77" t="s">
        <v>18</v>
      </c>
      <c r="U1" s="77" t="s">
        <v>19</v>
      </c>
      <c r="V1" s="77" t="s">
        <v>20</v>
      </c>
      <c r="W1" s="77" t="s">
        <v>21</v>
      </c>
      <c r="X1" s="77" t="s">
        <v>22</v>
      </c>
      <c r="Y1" s="77" t="s">
        <v>23</v>
      </c>
      <c r="Z1" s="77" t="s">
        <v>24</v>
      </c>
      <c r="AA1" s="77" t="s">
        <v>25</v>
      </c>
      <c r="AB1" s="77" t="s">
        <v>26</v>
      </c>
      <c r="AC1" s="77" t="s">
        <v>27</v>
      </c>
      <c r="AD1" s="77" t="s">
        <v>28</v>
      </c>
      <c r="AE1" s="77" t="s">
        <v>29</v>
      </c>
      <c r="AF1" s="77" t="s">
        <v>30</v>
      </c>
      <c r="AG1" s="77" t="s">
        <v>31</v>
      </c>
      <c r="AH1" s="78" t="s">
        <v>32</v>
      </c>
      <c r="AI1" s="77" t="s">
        <v>33</v>
      </c>
      <c r="AJ1" s="77" t="s">
        <v>34</v>
      </c>
      <c r="AK1" s="77" t="s">
        <v>35</v>
      </c>
      <c r="AL1" s="77" t="s">
        <v>36</v>
      </c>
      <c r="AM1" s="77" t="s">
        <v>37</v>
      </c>
      <c r="AN1" s="77" t="s">
        <v>38</v>
      </c>
      <c r="AO1" s="77" t="s">
        <v>39</v>
      </c>
      <c r="AP1" s="77" t="s">
        <v>40</v>
      </c>
      <c r="AQ1" s="77" t="s">
        <v>41</v>
      </c>
      <c r="AR1" s="77" t="s">
        <v>42</v>
      </c>
      <c r="AS1" s="77" t="s">
        <v>43</v>
      </c>
      <c r="AT1" s="77" t="s">
        <v>44</v>
      </c>
      <c r="AU1" s="77" t="s">
        <v>45</v>
      </c>
      <c r="AV1" s="77" t="s">
        <v>46</v>
      </c>
      <c r="AW1" s="77" t="s">
        <v>47</v>
      </c>
      <c r="AX1" s="77" t="s">
        <v>48</v>
      </c>
      <c r="AY1" s="77" t="s">
        <v>49</v>
      </c>
      <c r="AZ1" s="81" t="s">
        <v>50</v>
      </c>
      <c r="BA1" s="77" t="s">
        <v>51</v>
      </c>
      <c r="BB1" s="77" t="s">
        <v>52</v>
      </c>
      <c r="BC1" s="77" t="s">
        <v>53</v>
      </c>
      <c r="BD1" s="77" t="s">
        <v>54</v>
      </c>
      <c r="BE1" s="77" t="s">
        <v>55</v>
      </c>
      <c r="BF1" s="77" t="s">
        <v>56</v>
      </c>
      <c r="BG1" s="77" t="s">
        <v>57</v>
      </c>
      <c r="BH1" s="77" t="s">
        <v>58</v>
      </c>
      <c r="BI1" s="77" t="s">
        <v>59</v>
      </c>
      <c r="BJ1" s="77" t="s">
        <v>60</v>
      </c>
      <c r="BK1" s="77" t="s">
        <v>61</v>
      </c>
      <c r="BL1" s="77" t="s">
        <v>62</v>
      </c>
      <c r="BM1" s="77" t="s">
        <v>63</v>
      </c>
      <c r="BN1" s="77" t="s">
        <v>64</v>
      </c>
      <c r="BO1" s="77" t="s">
        <v>65</v>
      </c>
      <c r="BP1" s="77" t="s">
        <v>66</v>
      </c>
      <c r="BQ1" s="77" t="s">
        <v>67</v>
      </c>
      <c r="BR1" s="77" t="s">
        <v>68</v>
      </c>
      <c r="BS1" s="77" t="s">
        <v>69</v>
      </c>
      <c r="BT1" s="77" t="s">
        <v>70</v>
      </c>
      <c r="BU1" s="77" t="s">
        <v>71</v>
      </c>
      <c r="BV1" s="27" t="s">
        <v>72</v>
      </c>
      <c r="BW1" s="28" t="s">
        <v>73</v>
      </c>
      <c r="BX1" s="28" t="s">
        <v>74</v>
      </c>
      <c r="BY1" s="27" t="s">
        <v>75</v>
      </c>
      <c r="BZ1" s="28" t="s">
        <v>76</v>
      </c>
      <c r="CA1" s="28" t="s">
        <v>77</v>
      </c>
      <c r="CB1" s="28" t="s">
        <v>78</v>
      </c>
      <c r="CC1" s="28" t="s">
        <v>79</v>
      </c>
      <c r="CD1" s="28" t="s">
        <v>80</v>
      </c>
      <c r="CE1" s="79" t="s">
        <v>81</v>
      </c>
      <c r="CF1" s="1" t="s">
        <v>82</v>
      </c>
      <c r="CG1" s="2">
        <f ca="1">+TODAY()</f>
        <v>45359</v>
      </c>
    </row>
    <row r="2" spans="1:123" s="5" customFormat="1" ht="51.75" customHeight="1" x14ac:dyDescent="0.2">
      <c r="A2" s="91">
        <v>2023</v>
      </c>
      <c r="B2" s="130">
        <v>471</v>
      </c>
      <c r="C2" s="122" t="s">
        <v>84</v>
      </c>
      <c r="D2" s="90" t="str">
        <f ca="1">IF(Tabla2023[[#This Row],[FECHA DE TERMINACIÓN FINAL]]-TODAY()&gt;=15,"VIGENTE",IF(Tabla2023[[#This Row],[FECHA DE TERMINACIÓN FINAL]]-TODAY()&lt;0,"FINALIZADO",IF(Tabla2023[[#This Row],[FECHA DE TERMINACIÓN FINAL]]-TODAY()&lt;=15,"PROXIMO A VENCER")))</f>
        <v>VIGENTE</v>
      </c>
      <c r="E2" s="113">
        <v>89674</v>
      </c>
      <c r="F2" s="92" t="s">
        <v>397</v>
      </c>
      <c r="G2" s="38" t="s">
        <v>398</v>
      </c>
      <c r="H2" s="37" t="s">
        <v>399</v>
      </c>
      <c r="I2" s="44" t="s">
        <v>400</v>
      </c>
      <c r="J2" s="38" t="s">
        <v>401</v>
      </c>
      <c r="K2" s="38">
        <v>856</v>
      </c>
      <c r="L2" s="45">
        <v>45030</v>
      </c>
      <c r="M2" s="38">
        <v>1006</v>
      </c>
      <c r="N2" s="45">
        <v>45043</v>
      </c>
      <c r="O2" s="37" t="s">
        <v>402</v>
      </c>
      <c r="P2" s="38" t="s">
        <v>403</v>
      </c>
      <c r="Q2" s="37" t="s">
        <v>404</v>
      </c>
      <c r="R2" s="38">
        <v>1</v>
      </c>
      <c r="S2" s="151" t="s">
        <v>405</v>
      </c>
      <c r="T2" s="38"/>
      <c r="U2" s="38" t="s">
        <v>406</v>
      </c>
      <c r="V2" s="38"/>
      <c r="W2" s="38"/>
      <c r="X2" s="38"/>
      <c r="Y2" s="38">
        <v>8999990619</v>
      </c>
      <c r="Z2" s="38">
        <v>7</v>
      </c>
      <c r="AA2" s="38"/>
      <c r="AB2" s="38"/>
      <c r="AC2" s="38"/>
      <c r="AD2" s="38" t="s">
        <v>407</v>
      </c>
      <c r="AE2" s="37" t="s">
        <v>408</v>
      </c>
      <c r="AF2" s="37">
        <v>80161199</v>
      </c>
      <c r="AG2" s="37">
        <v>8</v>
      </c>
      <c r="AH2" s="37" t="s">
        <v>409</v>
      </c>
      <c r="AI2" s="37">
        <v>1023894409</v>
      </c>
      <c r="AJ2" s="37">
        <v>9</v>
      </c>
      <c r="AK2" s="45">
        <v>45316</v>
      </c>
      <c r="AL2" s="38" t="s">
        <v>410</v>
      </c>
      <c r="AM2" s="45">
        <v>45040</v>
      </c>
      <c r="AN2" s="38"/>
      <c r="AO2" s="80">
        <v>480000000</v>
      </c>
      <c r="AP2" s="45">
        <v>45049</v>
      </c>
      <c r="AQ2" s="45">
        <v>45504</v>
      </c>
      <c r="AR2" s="38">
        <v>453</v>
      </c>
      <c r="AS2" s="37" t="s">
        <v>411</v>
      </c>
      <c r="AT2" s="38"/>
      <c r="AU2" s="38"/>
      <c r="AV2" s="38"/>
      <c r="AW2" s="38"/>
      <c r="AX2" s="38"/>
      <c r="AY2" s="38"/>
      <c r="AZ2" s="82"/>
      <c r="BA2" s="38"/>
      <c r="BB2" s="38"/>
      <c r="BC2" s="38"/>
      <c r="BD2" s="38"/>
      <c r="BE2" s="38"/>
      <c r="BF2" s="38"/>
      <c r="BG2" s="38"/>
      <c r="BH2" s="38"/>
      <c r="BI2" s="38"/>
      <c r="BJ2" s="38"/>
      <c r="BK2" s="38"/>
      <c r="BL2" s="38"/>
      <c r="BM2" s="38"/>
      <c r="BN2" s="38"/>
      <c r="BO2" s="38"/>
      <c r="BP2" s="38"/>
      <c r="BQ2" s="34">
        <f>Tabla2023[[#This Row],[DÍAS PRORROGA 1]]+Tabla2023[[#This Row],[DÍAS PRORROGA  2]]+Tabla2023[[#This Row],[DÍAS PRORROGA 3]]</f>
        <v>0</v>
      </c>
      <c r="BR2" s="68">
        <f>IF(Tabla2023[[#This Row],[ADICIÓN]]="NO",0,Tabla2023[[#This Row],[VALOR ADICIÓN 1]]+Tabla2023[[#This Row],[VALOR ADICIÓN 2]]+Tabla2023[[#This Row],[VALOR ADICIÓN 3]])</f>
        <v>0</v>
      </c>
      <c r="BS2" s="38"/>
      <c r="BT2" s="45">
        <v>45504</v>
      </c>
      <c r="BU2" s="49">
        <f>Tabla2023[[#This Row],[VALOR INICIAL DEL CONTRATO]]+Tabla2023[[#This Row],[VALOR ADICIÓN 1]]+Tabla2023[[#This Row],[VALOR ADICIÓN 2]]+Tabla2023[[#This Row],[VALOR ADICIÓN 3]]</f>
        <v>480000000</v>
      </c>
      <c r="BV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0.68131868131868134</v>
      </c>
      <c r="BW2" s="33"/>
      <c r="BX2" s="34"/>
      <c r="BY2" s="34"/>
      <c r="BZ2" s="34"/>
      <c r="CA2" s="34"/>
      <c r="CB2" s="35"/>
      <c r="CC2" s="35"/>
      <c r="CD2" s="36" t="s">
        <v>412</v>
      </c>
      <c r="CE2" s="34"/>
      <c r="CF2" s="4"/>
    </row>
    <row r="3" spans="1:123" ht="51.75" customHeight="1" x14ac:dyDescent="0.2">
      <c r="A3" s="91">
        <v>2023</v>
      </c>
      <c r="B3" s="132" t="s">
        <v>83</v>
      </c>
      <c r="C3" s="122" t="s">
        <v>84</v>
      </c>
      <c r="D3" s="122" t="str">
        <f ca="1">IF(Tabla2023[[#This Row],[FECHA DE TERMINACIÓN FINAL]]-TODAY()&gt;=15,"VIGENTE",IF(Tabla2023[[#This Row],[FECHA DE TERMINACIÓN FINAL]]-TODAY()&lt;0,"FINALIZADO",IF(Tabla2023[[#This Row],[FECHA DE TERMINACIÓN FINAL]]-TODAY()&lt;=15,"PROXIMO A VENCER")))</f>
        <v>PROXIMO A VENCER</v>
      </c>
      <c r="E3" s="113" t="s">
        <v>413</v>
      </c>
      <c r="F3" s="93" t="s">
        <v>414</v>
      </c>
      <c r="G3" s="38" t="s">
        <v>415</v>
      </c>
      <c r="H3" s="37" t="s">
        <v>416</v>
      </c>
      <c r="I3" s="44" t="s">
        <v>417</v>
      </c>
      <c r="J3" s="37" t="s">
        <v>418</v>
      </c>
      <c r="K3" s="38">
        <v>6</v>
      </c>
      <c r="L3" s="45">
        <v>44937</v>
      </c>
      <c r="M3" s="38">
        <v>4</v>
      </c>
      <c r="N3" s="45">
        <v>44942</v>
      </c>
      <c r="O3" s="38" t="s">
        <v>419</v>
      </c>
      <c r="P3" s="37" t="s">
        <v>87</v>
      </c>
      <c r="Q3" s="37" t="s">
        <v>420</v>
      </c>
      <c r="R3" s="38">
        <v>1</v>
      </c>
      <c r="S3" s="151" t="s">
        <v>421</v>
      </c>
      <c r="T3" s="38" t="s">
        <v>406</v>
      </c>
      <c r="U3" s="38" t="s">
        <v>422</v>
      </c>
      <c r="V3" s="38" t="s">
        <v>202</v>
      </c>
      <c r="W3" s="38" t="s">
        <v>423</v>
      </c>
      <c r="X3" s="38" t="s">
        <v>148</v>
      </c>
      <c r="Y3" s="38">
        <v>52809596</v>
      </c>
      <c r="Z3" s="38">
        <v>0</v>
      </c>
      <c r="AA3" s="45">
        <v>29826</v>
      </c>
      <c r="AB3" s="44" t="s">
        <v>424</v>
      </c>
      <c r="AC3" s="38">
        <v>4963359</v>
      </c>
      <c r="AD3" s="37" t="s">
        <v>425</v>
      </c>
      <c r="AE3" s="37" t="s">
        <v>426</v>
      </c>
      <c r="AF3" s="37">
        <v>51962752</v>
      </c>
      <c r="AG3" s="37">
        <v>3</v>
      </c>
      <c r="AH3" s="37" t="s">
        <v>427</v>
      </c>
      <c r="AI3" s="38">
        <v>19455919</v>
      </c>
      <c r="AJ3" s="38">
        <v>5</v>
      </c>
      <c r="AK3" s="45">
        <v>45334</v>
      </c>
      <c r="AL3" s="38" t="s">
        <v>101</v>
      </c>
      <c r="AM3" s="45">
        <v>44939</v>
      </c>
      <c r="AN3" s="38" t="s">
        <v>428</v>
      </c>
      <c r="AO3" s="80">
        <v>44000000</v>
      </c>
      <c r="AP3" s="45">
        <v>44942</v>
      </c>
      <c r="AQ3" s="45">
        <v>45275</v>
      </c>
      <c r="AR3" s="38">
        <v>330</v>
      </c>
      <c r="AS3" s="38">
        <v>11</v>
      </c>
      <c r="AT3" s="80">
        <v>4000000</v>
      </c>
      <c r="AU3" s="38" t="s">
        <v>96</v>
      </c>
      <c r="AV3" s="38" t="s">
        <v>96</v>
      </c>
      <c r="AW3" s="38">
        <v>1</v>
      </c>
      <c r="AX3" s="38">
        <v>1</v>
      </c>
      <c r="AY3" s="38" t="s">
        <v>96</v>
      </c>
      <c r="AZ3" s="82">
        <v>12000000</v>
      </c>
      <c r="BA3" s="38">
        <v>90</v>
      </c>
      <c r="BB3" s="38">
        <v>1163</v>
      </c>
      <c r="BC3" s="45">
        <v>45273</v>
      </c>
      <c r="BD3" s="38"/>
      <c r="BE3" s="38"/>
      <c r="BF3" s="38"/>
      <c r="BG3" s="38"/>
      <c r="BH3" s="38"/>
      <c r="BI3" s="38"/>
      <c r="BJ3" s="38"/>
      <c r="BK3" s="38"/>
      <c r="BL3" s="38"/>
      <c r="BM3" s="38"/>
      <c r="BN3" s="38"/>
      <c r="BO3" s="38"/>
      <c r="BP3" s="38"/>
      <c r="BQ3" s="34">
        <f>Tabla2023[[#This Row],[DÍAS PRORROGA 1]]+Tabla2023[[#This Row],[DÍAS PRORROGA  2]]+Tabla2023[[#This Row],[DÍAS PRORROGA 3]]</f>
        <v>90</v>
      </c>
      <c r="BR3" s="68">
        <f>IF(Tabla2023[[#This Row],[ADICIÓN]]="NO",0,Tabla2023[[#This Row],[VALOR ADICIÓN 1]]+Tabla2023[[#This Row],[VALOR ADICIÓN 2]]+Tabla2023[[#This Row],[VALOR ADICIÓN 3]])</f>
        <v>12000000</v>
      </c>
      <c r="BS3" s="38" t="s">
        <v>96</v>
      </c>
      <c r="BT3" s="45">
        <v>45366</v>
      </c>
      <c r="BU3" s="49">
        <f>Tabla2023[[#This Row],[VALOR INICIAL DEL CONTRATO]]+Tabla2023[[#This Row],[VALOR ADICIÓN 1]]+Tabla2023[[#This Row],[VALOR ADICIÓN 2]]+Tabla2023[[#This Row],[VALOR ADICIÓN 3]]</f>
        <v>56000000</v>
      </c>
      <c r="BV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0.98349056603773588</v>
      </c>
      <c r="BW3" s="50"/>
      <c r="BX3" s="39" t="s">
        <v>429</v>
      </c>
      <c r="BY3" s="38" t="s">
        <v>430</v>
      </c>
      <c r="BZ3" s="38" t="s">
        <v>431</v>
      </c>
      <c r="CA3" s="38" t="s">
        <v>432</v>
      </c>
      <c r="CB3" s="41" t="s">
        <v>433</v>
      </c>
      <c r="CC3" s="41" t="s">
        <v>434</v>
      </c>
      <c r="CD3" s="38">
        <v>1696</v>
      </c>
      <c r="CE3" s="34"/>
      <c r="CF3" s="6"/>
    </row>
    <row r="4" spans="1:123" ht="51.75" customHeight="1" x14ac:dyDescent="0.2">
      <c r="A4" s="91">
        <v>2023</v>
      </c>
      <c r="B4" s="132" t="s">
        <v>97</v>
      </c>
      <c r="C4" s="122" t="s">
        <v>435</v>
      </c>
      <c r="D4" s="122" t="str">
        <f ca="1">IF(Tabla2023[[#This Row],[FECHA DE TERMINACIÓN FINAL]]-TODAY()&gt;=15,"VIGENTE",IF(Tabla2023[[#This Row],[FECHA DE TERMINACIÓN FINAL]]-TODAY()&lt;0,"FINALIZADO",IF(Tabla2023[[#This Row],[FECHA DE TERMINACIÓN FINAL]]-TODAY()&lt;=15,"PROXIMO A VENCER")))</f>
        <v>FINALIZADO</v>
      </c>
      <c r="E4" s="113">
        <v>84117</v>
      </c>
      <c r="F4" s="93" t="s">
        <v>436</v>
      </c>
      <c r="G4" s="38" t="s">
        <v>437</v>
      </c>
      <c r="H4" s="37" t="s">
        <v>438</v>
      </c>
      <c r="I4" s="44" t="s">
        <v>439</v>
      </c>
      <c r="J4" s="37" t="s">
        <v>418</v>
      </c>
      <c r="K4" s="38">
        <v>8</v>
      </c>
      <c r="L4" s="45">
        <v>44937</v>
      </c>
      <c r="M4" s="38">
        <v>2</v>
      </c>
      <c r="N4" s="45">
        <v>44942</v>
      </c>
      <c r="O4" s="38" t="s">
        <v>440</v>
      </c>
      <c r="P4" s="37" t="s">
        <v>87</v>
      </c>
      <c r="Q4" s="37" t="s">
        <v>420</v>
      </c>
      <c r="R4" s="38">
        <v>1</v>
      </c>
      <c r="S4" s="151" t="s">
        <v>441</v>
      </c>
      <c r="T4" s="38" t="s">
        <v>406</v>
      </c>
      <c r="U4" s="38" t="s">
        <v>422</v>
      </c>
      <c r="V4" s="38" t="s">
        <v>442</v>
      </c>
      <c r="W4" s="38" t="s">
        <v>213</v>
      </c>
      <c r="X4" s="38" t="s">
        <v>148</v>
      </c>
      <c r="Y4" s="38" t="s">
        <v>443</v>
      </c>
      <c r="Z4" s="38">
        <v>1</v>
      </c>
      <c r="AA4" s="45">
        <v>34328</v>
      </c>
      <c r="AB4" s="44" t="s">
        <v>444</v>
      </c>
      <c r="AC4" s="38">
        <v>7526080</v>
      </c>
      <c r="AD4" s="37" t="s">
        <v>445</v>
      </c>
      <c r="AE4" s="37" t="s">
        <v>446</v>
      </c>
      <c r="AF4" s="37">
        <v>1013601002</v>
      </c>
      <c r="AG4" s="37">
        <v>2</v>
      </c>
      <c r="AH4" s="38"/>
      <c r="AI4" s="38"/>
      <c r="AJ4" s="38"/>
      <c r="AK4" s="38" t="s">
        <v>96</v>
      </c>
      <c r="AL4" s="38" t="s">
        <v>101</v>
      </c>
      <c r="AM4" s="45">
        <v>44939</v>
      </c>
      <c r="AN4" s="37" t="s">
        <v>447</v>
      </c>
      <c r="AO4" s="80">
        <v>66000000</v>
      </c>
      <c r="AP4" s="45">
        <v>44942</v>
      </c>
      <c r="AQ4" s="45">
        <v>45275</v>
      </c>
      <c r="AR4" s="38">
        <v>330</v>
      </c>
      <c r="AS4" s="38">
        <v>11</v>
      </c>
      <c r="AT4" s="80">
        <v>6000000</v>
      </c>
      <c r="AU4" s="38" t="s">
        <v>96</v>
      </c>
      <c r="AV4" s="38" t="s">
        <v>96</v>
      </c>
      <c r="AW4" s="38" t="s">
        <v>96</v>
      </c>
      <c r="AX4" s="38" t="s">
        <v>96</v>
      </c>
      <c r="AY4" s="38" t="s">
        <v>96</v>
      </c>
      <c r="AZ4" s="82"/>
      <c r="BA4" s="38"/>
      <c r="BB4" s="38"/>
      <c r="BC4" s="38"/>
      <c r="BD4" s="38"/>
      <c r="BE4" s="38"/>
      <c r="BF4" s="38"/>
      <c r="BG4" s="38"/>
      <c r="BH4" s="38"/>
      <c r="BI4" s="38"/>
      <c r="BJ4" s="38"/>
      <c r="BK4" s="38"/>
      <c r="BL4" s="38"/>
      <c r="BM4" s="38"/>
      <c r="BN4" s="38"/>
      <c r="BO4" s="38"/>
      <c r="BP4" s="38"/>
      <c r="BQ4" s="34">
        <f>Tabla2023[[#This Row],[DÍAS PRORROGA 1]]+Tabla2023[[#This Row],[DÍAS PRORROGA  2]]+Tabla2023[[#This Row],[DÍAS PRORROGA 3]]</f>
        <v>0</v>
      </c>
      <c r="BR4" s="68">
        <f>IF(Tabla2023[[#This Row],[ADICIÓN]]="NO",0,Tabla2023[[#This Row],[VALOR ADICIÓN 1]]+Tabla2023[[#This Row],[VALOR ADICIÓN 2]]+Tabla2023[[#This Row],[VALOR ADICIÓN 3]])</f>
        <v>0</v>
      </c>
      <c r="BS4" s="38" t="s">
        <v>96</v>
      </c>
      <c r="BT4" s="45">
        <v>45275</v>
      </c>
      <c r="BU4" s="49">
        <f>Tabla2023[[#This Row],[VALOR INICIAL DEL CONTRATO]]+Tabla2023[[#This Row],[VALOR ADICIÓN 1]]+Tabla2023[[#This Row],[VALOR ADICIÓN 2]]+Tabla2023[[#This Row],[VALOR ADICIÓN 3]]</f>
        <v>66000000</v>
      </c>
      <c r="BV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 s="50"/>
      <c r="BX4" s="38"/>
      <c r="BY4" s="38" t="s">
        <v>448</v>
      </c>
      <c r="BZ4" s="38" t="s">
        <v>449</v>
      </c>
      <c r="CA4" s="38">
        <v>20</v>
      </c>
      <c r="CB4" s="41" t="s">
        <v>450</v>
      </c>
      <c r="CC4" s="41" t="s">
        <v>451</v>
      </c>
      <c r="CD4" s="38">
        <v>1590</v>
      </c>
      <c r="CE4" s="34"/>
      <c r="CF4" s="6"/>
    </row>
    <row r="5" spans="1:123" ht="51.75" customHeight="1" x14ac:dyDescent="0.2">
      <c r="A5" s="91">
        <v>2023</v>
      </c>
      <c r="B5" s="132" t="s">
        <v>102</v>
      </c>
      <c r="C5" s="122" t="s">
        <v>435</v>
      </c>
      <c r="D5" s="122" t="str">
        <f ca="1">IF(Tabla2023[[#This Row],[FECHA DE TERMINACIÓN FINAL]]-TODAY()&gt;=15,"VIGENTE",IF(Tabla2023[[#This Row],[FECHA DE TERMINACIÓN FINAL]]-TODAY()&lt;0,"FINALIZADO",IF(Tabla2023[[#This Row],[FECHA DE TERMINACIÓN FINAL]]-TODAY()&lt;=15,"PROXIMO A VENCER")))</f>
        <v>FINALIZADO</v>
      </c>
      <c r="E5" s="113" t="s">
        <v>452</v>
      </c>
      <c r="F5" s="93" t="s">
        <v>453</v>
      </c>
      <c r="G5" s="38" t="s">
        <v>454</v>
      </c>
      <c r="H5" s="37" t="s">
        <v>455</v>
      </c>
      <c r="I5" s="44" t="s">
        <v>456</v>
      </c>
      <c r="J5" s="37" t="s">
        <v>457</v>
      </c>
      <c r="K5" s="38" t="s">
        <v>458</v>
      </c>
      <c r="L5" s="45">
        <v>44937</v>
      </c>
      <c r="M5" s="38">
        <v>3</v>
      </c>
      <c r="N5" s="45">
        <v>44942</v>
      </c>
      <c r="O5" s="38" t="s">
        <v>419</v>
      </c>
      <c r="P5" s="37" t="s">
        <v>87</v>
      </c>
      <c r="Q5" s="37" t="s">
        <v>420</v>
      </c>
      <c r="R5" s="38">
        <v>1</v>
      </c>
      <c r="S5" s="151" t="s">
        <v>459</v>
      </c>
      <c r="T5" s="38" t="s">
        <v>406</v>
      </c>
      <c r="U5" s="38" t="s">
        <v>422</v>
      </c>
      <c r="V5" s="38" t="s">
        <v>460</v>
      </c>
      <c r="W5" s="38"/>
      <c r="X5" s="38" t="s">
        <v>148</v>
      </c>
      <c r="Y5" s="38">
        <v>1075685625</v>
      </c>
      <c r="Z5" s="38">
        <v>6</v>
      </c>
      <c r="AA5" s="45">
        <v>35919</v>
      </c>
      <c r="AB5" s="44" t="s">
        <v>461</v>
      </c>
      <c r="AC5" s="38">
        <v>3134672789</v>
      </c>
      <c r="AD5" s="37" t="s">
        <v>462</v>
      </c>
      <c r="AE5" s="37" t="s">
        <v>151</v>
      </c>
      <c r="AF5" s="37">
        <v>1053344917</v>
      </c>
      <c r="AG5" s="37">
        <v>9</v>
      </c>
      <c r="AH5" s="37"/>
      <c r="AI5" s="38"/>
      <c r="AJ5" s="38"/>
      <c r="AK5" s="38" t="s">
        <v>96</v>
      </c>
      <c r="AL5" s="38" t="s">
        <v>101</v>
      </c>
      <c r="AM5" s="38" t="s">
        <v>463</v>
      </c>
      <c r="AN5" s="38" t="s">
        <v>463</v>
      </c>
      <c r="AO5" s="80">
        <v>12600000</v>
      </c>
      <c r="AP5" s="45">
        <v>44942</v>
      </c>
      <c r="AQ5" s="45">
        <v>45061</v>
      </c>
      <c r="AR5" s="38">
        <v>120</v>
      </c>
      <c r="AS5" s="38">
        <v>4</v>
      </c>
      <c r="AT5" s="80">
        <v>3150000</v>
      </c>
      <c r="AU5" s="38" t="s">
        <v>96</v>
      </c>
      <c r="AV5" s="38" t="s">
        <v>96</v>
      </c>
      <c r="AW5" s="38" t="s">
        <v>96</v>
      </c>
      <c r="AX5" s="38" t="s">
        <v>96</v>
      </c>
      <c r="AY5" s="38" t="s">
        <v>96</v>
      </c>
      <c r="AZ5" s="82"/>
      <c r="BA5" s="38"/>
      <c r="BB5" s="38"/>
      <c r="BC5" s="38"/>
      <c r="BD5" s="38"/>
      <c r="BE5" s="38"/>
      <c r="BF5" s="38"/>
      <c r="BG5" s="38"/>
      <c r="BH5" s="38"/>
      <c r="BI5" s="38"/>
      <c r="BJ5" s="38"/>
      <c r="BK5" s="38"/>
      <c r="BL5" s="38"/>
      <c r="BM5" s="38"/>
      <c r="BN5" s="38"/>
      <c r="BO5" s="38"/>
      <c r="BP5" s="38"/>
      <c r="BQ5" s="34">
        <f>Tabla2023[[#This Row],[DÍAS PRORROGA 1]]+Tabla2023[[#This Row],[DÍAS PRORROGA  2]]+Tabla2023[[#This Row],[DÍAS PRORROGA 3]]</f>
        <v>0</v>
      </c>
      <c r="BR5" s="68">
        <f>IF(Tabla2023[[#This Row],[ADICIÓN]]="NO",0,Tabla2023[[#This Row],[VALOR ADICIÓN 1]]+Tabla2023[[#This Row],[VALOR ADICIÓN 2]]+Tabla2023[[#This Row],[VALOR ADICIÓN 3]])</f>
        <v>0</v>
      </c>
      <c r="BS5" s="38" t="s">
        <v>96</v>
      </c>
      <c r="BT5" s="45">
        <v>45061</v>
      </c>
      <c r="BU5" s="49">
        <f>Tabla2023[[#This Row],[VALOR INICIAL DEL CONTRATO]]+Tabla2023[[#This Row],[VALOR ADICIÓN 1]]+Tabla2023[[#This Row],[VALOR ADICIÓN 2]]+Tabla2023[[#This Row],[VALOR ADICIÓN 3]]</f>
        <v>12600000</v>
      </c>
      <c r="BV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 s="50"/>
      <c r="BX5" s="38" t="s">
        <v>96</v>
      </c>
      <c r="BY5" s="38" t="s">
        <v>464</v>
      </c>
      <c r="BZ5" s="38" t="s">
        <v>465</v>
      </c>
      <c r="CA5" s="38" t="s">
        <v>432</v>
      </c>
      <c r="CB5" s="41" t="s">
        <v>433</v>
      </c>
      <c r="CC5" s="41" t="s">
        <v>434</v>
      </c>
      <c r="CD5" s="38">
        <v>1696</v>
      </c>
      <c r="CE5" s="34"/>
      <c r="CF5" s="6"/>
    </row>
    <row r="6" spans="1:123" s="9" customFormat="1" ht="51.75" customHeight="1" x14ac:dyDescent="0.2">
      <c r="A6" s="91">
        <v>2023</v>
      </c>
      <c r="B6" s="132" t="s">
        <v>106</v>
      </c>
      <c r="C6" s="122" t="s">
        <v>435</v>
      </c>
      <c r="D6" s="122" t="str">
        <f ca="1">IF(Tabla2023[[#This Row],[FECHA DE TERMINACIÓN FINAL]]-TODAY()&gt;=15,"VIGENTE",IF(Tabla2023[[#This Row],[FECHA DE TERMINACIÓN FINAL]]-TODAY()&lt;0,"FINALIZADO",IF(Tabla2023[[#This Row],[FECHA DE TERMINACIÓN FINAL]]-TODAY()&lt;=15,"PROXIMO A VENCER")))</f>
        <v>FINALIZADO</v>
      </c>
      <c r="E6" s="114">
        <v>84127</v>
      </c>
      <c r="F6" s="98" t="s">
        <v>466</v>
      </c>
      <c r="G6" s="88" t="s">
        <v>467</v>
      </c>
      <c r="H6" s="99" t="s">
        <v>468</v>
      </c>
      <c r="I6" s="44" t="s">
        <v>469</v>
      </c>
      <c r="J6" s="38" t="s">
        <v>470</v>
      </c>
      <c r="K6" s="38">
        <v>56</v>
      </c>
      <c r="L6" s="45">
        <v>44939</v>
      </c>
      <c r="M6" s="38">
        <v>16</v>
      </c>
      <c r="N6" s="45">
        <v>44944</v>
      </c>
      <c r="O6" s="38" t="s">
        <v>419</v>
      </c>
      <c r="P6" s="37" t="s">
        <v>87</v>
      </c>
      <c r="Q6" s="37" t="s">
        <v>420</v>
      </c>
      <c r="R6" s="38">
        <v>1</v>
      </c>
      <c r="S6" s="151" t="s">
        <v>232</v>
      </c>
      <c r="T6" s="38" t="s">
        <v>406</v>
      </c>
      <c r="U6" s="38" t="s">
        <v>471</v>
      </c>
      <c r="V6" s="38" t="s">
        <v>442</v>
      </c>
      <c r="W6" s="38"/>
      <c r="X6" s="38" t="s">
        <v>148</v>
      </c>
      <c r="Y6" s="38">
        <v>80016995</v>
      </c>
      <c r="Z6" s="38">
        <v>4</v>
      </c>
      <c r="AA6" s="45">
        <v>28416</v>
      </c>
      <c r="AB6" s="44" t="s">
        <v>233</v>
      </c>
      <c r="AC6" s="38">
        <v>6916358</v>
      </c>
      <c r="AD6" s="37" t="s">
        <v>472</v>
      </c>
      <c r="AE6" s="37" t="s">
        <v>151</v>
      </c>
      <c r="AF6" s="37">
        <v>1053344917</v>
      </c>
      <c r="AG6" s="37">
        <v>9</v>
      </c>
      <c r="AH6" s="37"/>
      <c r="AI6" s="37"/>
      <c r="AJ6" s="37"/>
      <c r="AK6" s="38" t="s">
        <v>96</v>
      </c>
      <c r="AL6" s="38" t="s">
        <v>101</v>
      </c>
      <c r="AM6" s="45">
        <v>44943</v>
      </c>
      <c r="AN6" s="38" t="s">
        <v>473</v>
      </c>
      <c r="AO6" s="80">
        <v>18000000</v>
      </c>
      <c r="AP6" s="45">
        <v>44944</v>
      </c>
      <c r="AQ6" s="45">
        <v>45033</v>
      </c>
      <c r="AR6" s="38">
        <v>90</v>
      </c>
      <c r="AS6" s="38">
        <v>3</v>
      </c>
      <c r="AT6" s="80">
        <v>6000000</v>
      </c>
      <c r="AU6" s="38" t="s">
        <v>96</v>
      </c>
      <c r="AV6" s="38" t="s">
        <v>96</v>
      </c>
      <c r="AW6" s="38" t="s">
        <v>96</v>
      </c>
      <c r="AX6" s="38" t="s">
        <v>96</v>
      </c>
      <c r="AY6" s="38" t="s">
        <v>96</v>
      </c>
      <c r="AZ6" s="82"/>
      <c r="BA6" s="38"/>
      <c r="BB6" s="38"/>
      <c r="BC6" s="38"/>
      <c r="BD6" s="38"/>
      <c r="BE6" s="38"/>
      <c r="BF6" s="38"/>
      <c r="BG6" s="38"/>
      <c r="BH6" s="38"/>
      <c r="BI6" s="38"/>
      <c r="BJ6" s="38"/>
      <c r="BK6" s="38"/>
      <c r="BL6" s="38"/>
      <c r="BM6" s="38"/>
      <c r="BN6" s="38"/>
      <c r="BO6" s="38"/>
      <c r="BP6" s="38"/>
      <c r="BQ6" s="34">
        <f>Tabla2023[[#This Row],[DÍAS PRORROGA 1]]+Tabla2023[[#This Row],[DÍAS PRORROGA  2]]+Tabla2023[[#This Row],[DÍAS PRORROGA 3]]</f>
        <v>0</v>
      </c>
      <c r="BR6" s="68">
        <f>IF(Tabla2023[[#This Row],[ADICIÓN]]="NO",0,Tabla2023[[#This Row],[VALOR ADICIÓN 1]]+Tabla2023[[#This Row],[VALOR ADICIÓN 2]]+Tabla2023[[#This Row],[VALOR ADICIÓN 3]])</f>
        <v>0</v>
      </c>
      <c r="BS6" s="38" t="s">
        <v>96</v>
      </c>
      <c r="BT6" s="45">
        <v>45033</v>
      </c>
      <c r="BU6" s="49">
        <f>Tabla2023[[#This Row],[VALOR INICIAL DEL CONTRATO]]+Tabla2023[[#This Row],[VALOR ADICIÓN 1]]+Tabla2023[[#This Row],[VALOR ADICIÓN 2]]+Tabla2023[[#This Row],[VALOR ADICIÓN 3]]</f>
        <v>18000000</v>
      </c>
      <c r="BV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 s="50"/>
      <c r="BX6" s="38" t="s">
        <v>96</v>
      </c>
      <c r="BY6" s="38" t="s">
        <v>474</v>
      </c>
      <c r="BZ6" s="38" t="s">
        <v>475</v>
      </c>
      <c r="CA6" s="38" t="s">
        <v>432</v>
      </c>
      <c r="CB6" s="41" t="s">
        <v>433</v>
      </c>
      <c r="CC6" s="41" t="s">
        <v>434</v>
      </c>
      <c r="CD6" s="38">
        <v>1696</v>
      </c>
      <c r="CE6" s="34"/>
      <c r="CF6" s="8"/>
      <c r="CH6" s="150"/>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row>
    <row r="7" spans="1:123" s="10" customFormat="1" ht="51.75" customHeight="1" x14ac:dyDescent="0.2">
      <c r="A7" s="29">
        <v>2023</v>
      </c>
      <c r="B7" s="132" t="s">
        <v>112</v>
      </c>
      <c r="C7" s="122" t="s">
        <v>435</v>
      </c>
      <c r="D7" s="122" t="str">
        <f ca="1">IF(Tabla2023[[#This Row],[FECHA DE TERMINACIÓN FINAL]]-TODAY()&gt;=15,"VIGENTE",IF(Tabla2023[[#This Row],[FECHA DE TERMINACIÓN FINAL]]-TODAY()&lt;0,"FINALIZADO",IF(Tabla2023[[#This Row],[FECHA DE TERMINACIÓN FINAL]]-TODAY()&lt;=15,"PROXIMO A VENCER")))</f>
        <v>FINALIZADO</v>
      </c>
      <c r="E7" s="113">
        <v>83356</v>
      </c>
      <c r="F7" s="31" t="s">
        <v>476</v>
      </c>
      <c r="G7" s="31" t="s">
        <v>477</v>
      </c>
      <c r="H7" s="94" t="s">
        <v>478</v>
      </c>
      <c r="I7" s="95" t="s">
        <v>479</v>
      </c>
      <c r="J7" s="37" t="s">
        <v>457</v>
      </c>
      <c r="K7" s="38">
        <v>27</v>
      </c>
      <c r="L7" s="45">
        <v>44938</v>
      </c>
      <c r="M7" s="38">
        <v>127</v>
      </c>
      <c r="N7" s="45">
        <v>44946</v>
      </c>
      <c r="O7" s="38" t="s">
        <v>419</v>
      </c>
      <c r="P7" s="37" t="s">
        <v>87</v>
      </c>
      <c r="Q7" s="37" t="s">
        <v>420</v>
      </c>
      <c r="R7" s="38">
        <v>1</v>
      </c>
      <c r="S7" s="151" t="s">
        <v>480</v>
      </c>
      <c r="T7" s="38" t="s">
        <v>406</v>
      </c>
      <c r="U7" s="38" t="s">
        <v>422</v>
      </c>
      <c r="V7" s="38" t="s">
        <v>218</v>
      </c>
      <c r="W7" s="38" t="s">
        <v>423</v>
      </c>
      <c r="X7" s="38" t="s">
        <v>148</v>
      </c>
      <c r="Y7" s="38">
        <v>51876508</v>
      </c>
      <c r="Z7" s="38">
        <v>4</v>
      </c>
      <c r="AA7" s="45">
        <v>24728</v>
      </c>
      <c r="AB7" s="44" t="s">
        <v>481</v>
      </c>
      <c r="AC7" s="38">
        <v>4666754</v>
      </c>
      <c r="AD7" s="37" t="s">
        <v>482</v>
      </c>
      <c r="AE7" s="37" t="s">
        <v>371</v>
      </c>
      <c r="AF7" s="37">
        <v>52211430</v>
      </c>
      <c r="AG7" s="37">
        <v>9</v>
      </c>
      <c r="AH7" s="37"/>
      <c r="AI7" s="38"/>
      <c r="AJ7" s="38"/>
      <c r="AK7" s="38" t="s">
        <v>96</v>
      </c>
      <c r="AL7" s="38" t="s">
        <v>101</v>
      </c>
      <c r="AM7" s="45">
        <v>44944</v>
      </c>
      <c r="AN7" s="38" t="s">
        <v>483</v>
      </c>
      <c r="AO7" s="80">
        <v>29700000</v>
      </c>
      <c r="AP7" s="45">
        <v>44946</v>
      </c>
      <c r="AQ7" s="45">
        <v>45279</v>
      </c>
      <c r="AR7" s="38">
        <v>330</v>
      </c>
      <c r="AS7" s="38">
        <v>11</v>
      </c>
      <c r="AT7" s="80">
        <v>2700000</v>
      </c>
      <c r="AU7" s="38" t="s">
        <v>96</v>
      </c>
      <c r="AV7" s="38" t="s">
        <v>96</v>
      </c>
      <c r="AW7" s="38">
        <v>1</v>
      </c>
      <c r="AX7" s="38">
        <v>1</v>
      </c>
      <c r="AY7" s="38" t="s">
        <v>96</v>
      </c>
      <c r="AZ7" s="82">
        <v>5400000</v>
      </c>
      <c r="BA7" s="38">
        <v>60</v>
      </c>
      <c r="BB7" s="38">
        <v>1078</v>
      </c>
      <c r="BC7" s="45">
        <v>45253</v>
      </c>
      <c r="BD7" s="38"/>
      <c r="BE7" s="38"/>
      <c r="BF7" s="38"/>
      <c r="BG7" s="38"/>
      <c r="BH7" s="38"/>
      <c r="BI7" s="38"/>
      <c r="BJ7" s="38"/>
      <c r="BK7" s="38"/>
      <c r="BL7" s="38"/>
      <c r="BM7" s="38"/>
      <c r="BN7" s="38"/>
      <c r="BO7" s="38"/>
      <c r="BP7" s="38"/>
      <c r="BQ7" s="34">
        <f>Tabla2023[[#This Row],[DÍAS PRORROGA 1]]+Tabla2023[[#This Row],[DÍAS PRORROGA  2]]+Tabla2023[[#This Row],[DÍAS PRORROGA 3]]</f>
        <v>60</v>
      </c>
      <c r="BR7" s="68">
        <f>IF(Tabla2023[[#This Row],[ADICIÓN]]="NO",0,Tabla2023[[#This Row],[VALOR ADICIÓN 1]]+Tabla2023[[#This Row],[VALOR ADICIÓN 2]]+Tabla2023[[#This Row],[VALOR ADICIÓN 3]])</f>
        <v>5400000</v>
      </c>
      <c r="BS7" s="38" t="s">
        <v>96</v>
      </c>
      <c r="BT7" s="45">
        <v>45341</v>
      </c>
      <c r="BU7" s="49">
        <f>Tabla2023[[#This Row],[VALOR INICIAL DEL CONTRATO]]+Tabla2023[[#This Row],[VALOR ADICIÓN 1]]+Tabla2023[[#This Row],[VALOR ADICIÓN 2]]+Tabla2023[[#This Row],[VALOR ADICIÓN 3]]</f>
        <v>35100000</v>
      </c>
      <c r="BV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 s="50"/>
      <c r="BX7" s="39" t="s">
        <v>484</v>
      </c>
      <c r="BY7" s="38" t="s">
        <v>485</v>
      </c>
      <c r="BZ7" s="38" t="s">
        <v>486</v>
      </c>
      <c r="CA7" s="38" t="s">
        <v>432</v>
      </c>
      <c r="CB7" s="41" t="s">
        <v>433</v>
      </c>
      <c r="CC7" s="41" t="s">
        <v>434</v>
      </c>
      <c r="CD7" s="38">
        <v>1696</v>
      </c>
      <c r="CE7" s="34" t="e" cm="1" vm="1">
        <f t="array" aca="1" ref="CE7" ca="1">VLOOKUP([1]Hoja1!A173:B173,H6:H234,B6:B230)</f>
        <v>#VALUE!</v>
      </c>
      <c r="CF7" s="6"/>
      <c r="CH7" s="150"/>
      <c r="CI7" s="7"/>
      <c r="CJ7" s="7"/>
      <c r="CK7" s="7"/>
      <c r="CL7" s="7"/>
      <c r="CM7" s="7"/>
      <c r="CN7" s="7"/>
      <c r="CO7" s="7"/>
      <c r="CP7" s="7"/>
      <c r="CQ7" s="7"/>
      <c r="CR7" s="7"/>
      <c r="CS7" s="7"/>
      <c r="CT7" s="7"/>
      <c r="CU7" s="7"/>
      <c r="CV7" s="7"/>
      <c r="CW7" s="7"/>
      <c r="CX7" s="7"/>
      <c r="CY7" s="7"/>
      <c r="CZ7" s="7"/>
      <c r="DA7" s="7"/>
      <c r="DB7" s="7"/>
      <c r="DC7" s="7"/>
      <c r="DD7" s="7"/>
      <c r="DE7" s="7"/>
      <c r="DF7" s="7"/>
    </row>
    <row r="8" spans="1:123" ht="51.75" customHeight="1" x14ac:dyDescent="0.2">
      <c r="A8" s="29">
        <v>2023</v>
      </c>
      <c r="B8" s="132" t="s">
        <v>115</v>
      </c>
      <c r="C8" s="122" t="s">
        <v>435</v>
      </c>
      <c r="D8" s="122" t="str">
        <f ca="1">IF(Tabla2023[[#This Row],[FECHA DE TERMINACIÓN FINAL]]-TODAY()&gt;=15,"VIGENTE",IF(Tabla2023[[#This Row],[FECHA DE TERMINACIÓN FINAL]]-TODAY()&lt;0,"FINALIZADO",IF(Tabla2023[[#This Row],[FECHA DE TERMINACIÓN FINAL]]-TODAY()&lt;=15,"PROXIMO A VENCER")))</f>
        <v>FINALIZADO</v>
      </c>
      <c r="E8" s="113" t="s">
        <v>487</v>
      </c>
      <c r="F8" s="31" t="s">
        <v>488</v>
      </c>
      <c r="G8" s="31" t="s">
        <v>489</v>
      </c>
      <c r="H8" s="94" t="s">
        <v>490</v>
      </c>
      <c r="I8" s="95" t="s">
        <v>491</v>
      </c>
      <c r="J8" s="37" t="s">
        <v>418</v>
      </c>
      <c r="K8" s="38">
        <v>87</v>
      </c>
      <c r="L8" s="45">
        <v>44942</v>
      </c>
      <c r="M8" s="38">
        <v>310</v>
      </c>
      <c r="N8" s="45">
        <v>44949</v>
      </c>
      <c r="O8" s="38" t="s">
        <v>492</v>
      </c>
      <c r="P8" s="37" t="s">
        <v>87</v>
      </c>
      <c r="Q8" s="37" t="s">
        <v>420</v>
      </c>
      <c r="R8" s="38">
        <v>1</v>
      </c>
      <c r="S8" s="151" t="s">
        <v>493</v>
      </c>
      <c r="T8" s="38" t="s">
        <v>406</v>
      </c>
      <c r="U8" s="38" t="s">
        <v>471</v>
      </c>
      <c r="V8" s="38" t="s">
        <v>494</v>
      </c>
      <c r="W8" s="38" t="s">
        <v>213</v>
      </c>
      <c r="X8" s="38" t="s">
        <v>163</v>
      </c>
      <c r="Y8" s="38" t="s">
        <v>495</v>
      </c>
      <c r="Z8" s="38">
        <v>8</v>
      </c>
      <c r="AA8" s="45">
        <v>33636</v>
      </c>
      <c r="AB8" s="44" t="s">
        <v>496</v>
      </c>
      <c r="AC8" s="38">
        <v>7733612</v>
      </c>
      <c r="AD8" s="37" t="s">
        <v>497</v>
      </c>
      <c r="AE8" s="37" t="s">
        <v>498</v>
      </c>
      <c r="AF8" s="37">
        <v>1019088970</v>
      </c>
      <c r="AG8" s="37">
        <v>8</v>
      </c>
      <c r="AH8" s="37" t="s">
        <v>499</v>
      </c>
      <c r="AI8" s="37">
        <v>1030568733</v>
      </c>
      <c r="AJ8" s="37">
        <v>9</v>
      </c>
      <c r="AK8" s="45">
        <v>45292</v>
      </c>
      <c r="AL8" s="38" t="s">
        <v>101</v>
      </c>
      <c r="AM8" s="45">
        <v>44945</v>
      </c>
      <c r="AN8" s="38" t="s">
        <v>500</v>
      </c>
      <c r="AO8" s="80">
        <v>66000000</v>
      </c>
      <c r="AP8" s="45">
        <v>44949</v>
      </c>
      <c r="AQ8" s="45">
        <v>45282</v>
      </c>
      <c r="AR8" s="38">
        <v>330</v>
      </c>
      <c r="AS8" s="38">
        <v>11</v>
      </c>
      <c r="AT8" s="80">
        <v>6000000</v>
      </c>
      <c r="AU8" s="38" t="s">
        <v>96</v>
      </c>
      <c r="AV8" s="38" t="s">
        <v>96</v>
      </c>
      <c r="AW8" s="38">
        <v>1</v>
      </c>
      <c r="AX8" s="38">
        <v>1</v>
      </c>
      <c r="AY8" s="38" t="s">
        <v>96</v>
      </c>
      <c r="AZ8" s="82">
        <v>6000000</v>
      </c>
      <c r="BA8" s="38">
        <v>30</v>
      </c>
      <c r="BB8" s="38">
        <v>1217</v>
      </c>
      <c r="BC8" s="45">
        <v>45288</v>
      </c>
      <c r="BD8" s="38"/>
      <c r="BE8" s="38"/>
      <c r="BF8" s="38"/>
      <c r="BG8" s="38"/>
      <c r="BH8" s="38"/>
      <c r="BI8" s="38"/>
      <c r="BJ8" s="38"/>
      <c r="BK8" s="38"/>
      <c r="BL8" s="38"/>
      <c r="BM8" s="38"/>
      <c r="BN8" s="38"/>
      <c r="BO8" s="38"/>
      <c r="BP8" s="38"/>
      <c r="BQ8" s="34">
        <f>Tabla2023[[#This Row],[DÍAS PRORROGA 1]]+Tabla2023[[#This Row],[DÍAS PRORROGA  2]]+Tabla2023[[#This Row],[DÍAS PRORROGA 3]]</f>
        <v>30</v>
      </c>
      <c r="BR8" s="68">
        <f>IF(Tabla2023[[#This Row],[ADICIÓN]]="NO",0,Tabla2023[[#This Row],[VALOR ADICIÓN 1]]+Tabla2023[[#This Row],[VALOR ADICIÓN 2]]+Tabla2023[[#This Row],[VALOR ADICIÓN 3]])</f>
        <v>6000000</v>
      </c>
      <c r="BS8" s="38" t="s">
        <v>96</v>
      </c>
      <c r="BT8" s="45">
        <v>45313</v>
      </c>
      <c r="BU8" s="49">
        <f>Tabla2023[[#This Row],[VALOR INICIAL DEL CONTRATO]]+Tabla2023[[#This Row],[VALOR ADICIÓN 1]]+Tabla2023[[#This Row],[VALOR ADICIÓN 2]]+Tabla2023[[#This Row],[VALOR ADICIÓN 3]]</f>
        <v>72000000</v>
      </c>
      <c r="BV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 s="50"/>
      <c r="BX8" s="51" t="s">
        <v>501</v>
      </c>
      <c r="BY8" s="38" t="s">
        <v>502</v>
      </c>
      <c r="BZ8" s="38" t="s">
        <v>503</v>
      </c>
      <c r="CA8" s="38">
        <v>38</v>
      </c>
      <c r="CB8" s="41" t="s">
        <v>504</v>
      </c>
      <c r="CC8" s="41" t="s">
        <v>505</v>
      </c>
      <c r="CD8" s="38">
        <v>1669</v>
      </c>
      <c r="CE8" s="34" t="e" cm="1" vm="1">
        <f t="array" aca="1" ref="CE8" ca="1">VLOOKUP([1]Hoja1!A174:B174,H7:H235,B7:B231)</f>
        <v>#VALUE!</v>
      </c>
      <c r="CF8" s="6"/>
    </row>
    <row r="9" spans="1:123" ht="51.75" customHeight="1" x14ac:dyDescent="0.2">
      <c r="A9" s="29">
        <v>2023</v>
      </c>
      <c r="B9" s="132" t="s">
        <v>119</v>
      </c>
      <c r="C9" s="122" t="s">
        <v>84</v>
      </c>
      <c r="D9" s="122" t="str">
        <f ca="1">IF(Tabla2023[[#This Row],[FECHA DE TERMINACIÓN FINAL]]-TODAY()&gt;=15,"VIGENTE",IF(Tabla2023[[#This Row],[FECHA DE TERMINACIÓN FINAL]]-TODAY()&lt;0,"FINALIZADO",IF(Tabla2023[[#This Row],[FECHA DE TERMINACIÓN FINAL]]-TODAY()&lt;=15,"PROXIMO A VENCER")))</f>
        <v>VIGENTE</v>
      </c>
      <c r="E9" s="113" t="s">
        <v>506</v>
      </c>
      <c r="F9" s="31" t="s">
        <v>507</v>
      </c>
      <c r="G9" s="31" t="s">
        <v>508</v>
      </c>
      <c r="H9" s="94" t="s">
        <v>509</v>
      </c>
      <c r="I9" s="95" t="s">
        <v>510</v>
      </c>
      <c r="J9" s="38" t="s">
        <v>470</v>
      </c>
      <c r="K9" s="38">
        <v>9</v>
      </c>
      <c r="L9" s="45">
        <v>44937</v>
      </c>
      <c r="M9" s="38">
        <v>491</v>
      </c>
      <c r="N9" s="45">
        <v>44957</v>
      </c>
      <c r="O9" s="38" t="s">
        <v>125</v>
      </c>
      <c r="P9" s="37" t="s">
        <v>87</v>
      </c>
      <c r="Q9" s="37" t="s">
        <v>420</v>
      </c>
      <c r="R9" s="38">
        <v>1</v>
      </c>
      <c r="S9" s="151" t="s">
        <v>511</v>
      </c>
      <c r="T9" s="38" t="s">
        <v>406</v>
      </c>
      <c r="U9" s="38" t="s">
        <v>471</v>
      </c>
      <c r="V9" s="38" t="s">
        <v>512</v>
      </c>
      <c r="W9" s="38" t="s">
        <v>423</v>
      </c>
      <c r="X9" s="38" t="s">
        <v>148</v>
      </c>
      <c r="Y9" s="38" t="s">
        <v>513</v>
      </c>
      <c r="Z9" s="38">
        <v>2</v>
      </c>
      <c r="AA9" s="45">
        <v>30113</v>
      </c>
      <c r="AB9" s="44" t="s">
        <v>514</v>
      </c>
      <c r="AC9" s="38">
        <v>3202609291</v>
      </c>
      <c r="AD9" s="37" t="s">
        <v>515</v>
      </c>
      <c r="AE9" s="37" t="s">
        <v>386</v>
      </c>
      <c r="AF9" s="37">
        <v>39682218</v>
      </c>
      <c r="AG9" s="37">
        <v>6</v>
      </c>
      <c r="AH9" s="37"/>
      <c r="AI9" s="38"/>
      <c r="AJ9" s="38"/>
      <c r="AK9" s="38" t="s">
        <v>96</v>
      </c>
      <c r="AL9" s="38" t="s">
        <v>101</v>
      </c>
      <c r="AM9" s="45">
        <v>44944</v>
      </c>
      <c r="AN9" s="37" t="s">
        <v>483</v>
      </c>
      <c r="AO9" s="80">
        <v>49500000</v>
      </c>
      <c r="AP9" s="45">
        <v>44958</v>
      </c>
      <c r="AQ9" s="45">
        <v>45291</v>
      </c>
      <c r="AR9" s="38">
        <v>330</v>
      </c>
      <c r="AS9" s="38">
        <v>11</v>
      </c>
      <c r="AT9" s="80">
        <v>4500000</v>
      </c>
      <c r="AU9" s="38" t="s">
        <v>96</v>
      </c>
      <c r="AV9" s="38" t="s">
        <v>96</v>
      </c>
      <c r="AW9" s="38">
        <v>1</v>
      </c>
      <c r="AX9" s="38">
        <v>1</v>
      </c>
      <c r="AY9" s="38" t="s">
        <v>96</v>
      </c>
      <c r="AZ9" s="82">
        <v>13500000</v>
      </c>
      <c r="BA9" s="38">
        <v>90</v>
      </c>
      <c r="BB9" s="38">
        <v>1080</v>
      </c>
      <c r="BC9" s="45">
        <v>45253</v>
      </c>
      <c r="BD9" s="38"/>
      <c r="BE9" s="38"/>
      <c r="BF9" s="38"/>
      <c r="BG9" s="38"/>
      <c r="BH9" s="38"/>
      <c r="BI9" s="38"/>
      <c r="BJ9" s="38"/>
      <c r="BK9" s="38"/>
      <c r="BL9" s="38"/>
      <c r="BM9" s="38"/>
      <c r="BN9" s="38"/>
      <c r="BO9" s="38"/>
      <c r="BP9" s="38"/>
      <c r="BQ9" s="34">
        <f>Tabla2023[[#This Row],[DÍAS PRORROGA 1]]+Tabla2023[[#This Row],[DÍAS PRORROGA  2]]+Tabla2023[[#This Row],[DÍAS PRORROGA 3]]</f>
        <v>90</v>
      </c>
      <c r="BR9" s="68">
        <f>IF(Tabla2023[[#This Row],[ADICIÓN]]="NO",0,Tabla2023[[#This Row],[VALOR ADICIÓN 1]]+Tabla2023[[#This Row],[VALOR ADICIÓN 2]]+Tabla2023[[#This Row],[VALOR ADICIÓN 3]])</f>
        <v>13500000</v>
      </c>
      <c r="BS9" s="38" t="s">
        <v>96</v>
      </c>
      <c r="BT9" s="45">
        <v>45382</v>
      </c>
      <c r="BU9" s="49">
        <f>Tabla2023[[#This Row],[VALOR INICIAL DEL CONTRATO]]+Tabla2023[[#This Row],[VALOR ADICIÓN 1]]+Tabla2023[[#This Row],[VALOR ADICIÓN 2]]+Tabla2023[[#This Row],[VALOR ADICIÓN 3]]</f>
        <v>63000000</v>
      </c>
      <c r="BV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0.94575471698113212</v>
      </c>
      <c r="BW9" s="50"/>
      <c r="BX9" s="37" t="s">
        <v>516</v>
      </c>
      <c r="BY9" s="38" t="s">
        <v>517</v>
      </c>
      <c r="BZ9" s="38" t="s">
        <v>518</v>
      </c>
      <c r="CA9" s="38" t="s">
        <v>432</v>
      </c>
      <c r="CB9" s="41" t="s">
        <v>433</v>
      </c>
      <c r="CC9" s="41" t="s">
        <v>434</v>
      </c>
      <c r="CD9" s="38">
        <v>1696</v>
      </c>
      <c r="CE9" s="34" t="e" cm="1" vm="1">
        <f t="array" aca="1" ref="CE9" ca="1">VLOOKUP([1]Hoja1!A175:B175,H8:H260,B8:B232)</f>
        <v>#VALUE!</v>
      </c>
      <c r="CF9" s="11"/>
    </row>
    <row r="10" spans="1:123" ht="51.75" customHeight="1" x14ac:dyDescent="0.2">
      <c r="A10" s="29">
        <v>2023</v>
      </c>
      <c r="B10" s="132" t="s">
        <v>124</v>
      </c>
      <c r="C10" s="122" t="s">
        <v>521</v>
      </c>
      <c r="D10" s="122" t="str">
        <f ca="1">IF(Tabla2023[[#This Row],[FECHA DE TERMINACIÓN FINAL]]-TODAY()&gt;=15,"VIGENTE",IF(Tabla2023[[#This Row],[FECHA DE TERMINACIÓN FINAL]]-TODAY()&lt;0,"FINALIZADO",IF(Tabla2023[[#This Row],[FECHA DE TERMINACIÓN FINAL]]-TODAY()&lt;=15,"PROXIMO A VENCER")))</f>
        <v>FINALIZADO</v>
      </c>
      <c r="E10" s="113" t="s">
        <v>522</v>
      </c>
      <c r="F10" s="31" t="s">
        <v>523</v>
      </c>
      <c r="G10" s="31" t="s">
        <v>524</v>
      </c>
      <c r="H10" s="94" t="s">
        <v>525</v>
      </c>
      <c r="I10" s="95" t="s">
        <v>526</v>
      </c>
      <c r="J10" s="37" t="s">
        <v>457</v>
      </c>
      <c r="K10" s="38">
        <v>11</v>
      </c>
      <c r="L10" s="45">
        <v>44937</v>
      </c>
      <c r="M10" s="38">
        <v>311</v>
      </c>
      <c r="N10" s="45">
        <v>44949</v>
      </c>
      <c r="O10" s="38" t="s">
        <v>527</v>
      </c>
      <c r="P10" s="37" t="s">
        <v>87</v>
      </c>
      <c r="Q10" s="37" t="s">
        <v>420</v>
      </c>
      <c r="R10" s="38">
        <v>1</v>
      </c>
      <c r="S10" s="151" t="s">
        <v>528</v>
      </c>
      <c r="T10" s="38" t="s">
        <v>406</v>
      </c>
      <c r="U10" s="38" t="s">
        <v>422</v>
      </c>
      <c r="V10" s="38" t="s">
        <v>442</v>
      </c>
      <c r="W10" s="38"/>
      <c r="X10" s="38" t="s">
        <v>163</v>
      </c>
      <c r="Y10" s="38" t="s">
        <v>529</v>
      </c>
      <c r="Z10" s="38">
        <v>1</v>
      </c>
      <c r="AA10" s="45">
        <v>28285</v>
      </c>
      <c r="AB10" s="44" t="s">
        <v>530</v>
      </c>
      <c r="AC10" s="38">
        <v>3138432431</v>
      </c>
      <c r="AD10" s="37" t="s">
        <v>531</v>
      </c>
      <c r="AE10" s="37" t="s">
        <v>123</v>
      </c>
      <c r="AF10" s="37">
        <v>1016101268</v>
      </c>
      <c r="AG10" s="37">
        <v>1</v>
      </c>
      <c r="AH10" s="37"/>
      <c r="AI10" s="38"/>
      <c r="AJ10" s="38"/>
      <c r="AK10" s="38" t="s">
        <v>96</v>
      </c>
      <c r="AL10" s="38" t="s">
        <v>101</v>
      </c>
      <c r="AM10" s="45">
        <v>44945</v>
      </c>
      <c r="AN10" s="37" t="s">
        <v>532</v>
      </c>
      <c r="AO10" s="80">
        <v>55000000</v>
      </c>
      <c r="AP10" s="45">
        <v>44949</v>
      </c>
      <c r="AQ10" s="45">
        <v>45282</v>
      </c>
      <c r="AR10" s="38">
        <v>330</v>
      </c>
      <c r="AS10" s="38">
        <v>11</v>
      </c>
      <c r="AT10" s="80">
        <v>5000000</v>
      </c>
      <c r="AU10" s="38" t="s">
        <v>96</v>
      </c>
      <c r="AV10" s="38" t="s">
        <v>96</v>
      </c>
      <c r="AW10" s="38" t="s">
        <v>96</v>
      </c>
      <c r="AX10" s="38" t="s">
        <v>96</v>
      </c>
      <c r="AY10" s="38" t="s">
        <v>96</v>
      </c>
      <c r="AZ10" s="82"/>
      <c r="BA10" s="38"/>
      <c r="BB10" s="38"/>
      <c r="BC10" s="38"/>
      <c r="BD10" s="38"/>
      <c r="BE10" s="38"/>
      <c r="BF10" s="38"/>
      <c r="BG10" s="38"/>
      <c r="BH10" s="38"/>
      <c r="BI10" s="38"/>
      <c r="BJ10" s="38"/>
      <c r="BK10" s="38"/>
      <c r="BL10" s="38"/>
      <c r="BM10" s="38"/>
      <c r="BN10" s="38"/>
      <c r="BO10" s="38"/>
      <c r="BP10" s="38"/>
      <c r="BQ10" s="34">
        <f>Tabla2023[[#This Row],[DÍAS PRORROGA 1]]+Tabla2023[[#This Row],[DÍAS PRORROGA  2]]+Tabla2023[[#This Row],[DÍAS PRORROGA 3]]</f>
        <v>0</v>
      </c>
      <c r="BR10" s="68">
        <f>IF(Tabla2023[[#This Row],[ADICIÓN]]="NO",0,Tabla2023[[#This Row],[VALOR ADICIÓN 1]]+Tabla2023[[#This Row],[VALOR ADICIÓN 2]]+Tabla2023[[#This Row],[VALOR ADICIÓN 3]])</f>
        <v>0</v>
      </c>
      <c r="BS10" s="38" t="s">
        <v>96</v>
      </c>
      <c r="BT10" s="45">
        <v>45084</v>
      </c>
      <c r="BU10" s="49">
        <f>Tabla2023[[#This Row],[VALOR INICIAL DEL CONTRATO]]+Tabla2023[[#This Row],[VALOR ADICIÓN 1]]+Tabla2023[[#This Row],[VALOR ADICIÓN 2]]+Tabla2023[[#This Row],[VALOR ADICIÓN 3]]</f>
        <v>55000000</v>
      </c>
      <c r="BV1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0" s="50"/>
      <c r="BX10" s="36" t="s">
        <v>533</v>
      </c>
      <c r="BY10" s="38" t="s">
        <v>534</v>
      </c>
      <c r="BZ10" s="38" t="s">
        <v>535</v>
      </c>
      <c r="CA10" s="38">
        <v>1</v>
      </c>
      <c r="CB10" s="41" t="s">
        <v>536</v>
      </c>
      <c r="CC10" s="41" t="s">
        <v>451</v>
      </c>
      <c r="CD10" s="38">
        <v>1583</v>
      </c>
      <c r="CE10" s="34" t="e" cm="1" vm="1">
        <f t="array" aca="1" ref="CE10" ca="1">VLOOKUP([1]Hoja1!A177:B177,H10:H262,B10:B176)</f>
        <v>#VALUE!</v>
      </c>
      <c r="CF10" s="6"/>
    </row>
    <row r="11" spans="1:123" ht="51.75" customHeight="1" x14ac:dyDescent="0.2">
      <c r="A11" s="29">
        <v>2023</v>
      </c>
      <c r="B11" s="132" t="s">
        <v>128</v>
      </c>
      <c r="C11" s="122" t="s">
        <v>521</v>
      </c>
      <c r="D11" s="122" t="str">
        <f ca="1">IF(Tabla2023[[#This Row],[FECHA DE TERMINACIÓN FINAL]]-TODAY()&gt;=15,"VIGENTE",IF(Tabla2023[[#This Row],[FECHA DE TERMINACIÓN FINAL]]-TODAY()&lt;0,"FINALIZADO",IF(Tabla2023[[#This Row],[FECHA DE TERMINACIÓN FINAL]]-TODAY()&lt;=15,"PROXIMO A VENCER")))</f>
        <v>FINALIZADO</v>
      </c>
      <c r="E11" s="113" t="s">
        <v>537</v>
      </c>
      <c r="F11" s="31" t="s">
        <v>538</v>
      </c>
      <c r="G11" s="31" t="s">
        <v>539</v>
      </c>
      <c r="H11" s="94" t="s">
        <v>123</v>
      </c>
      <c r="I11" s="95" t="s">
        <v>540</v>
      </c>
      <c r="J11" s="38" t="s">
        <v>541</v>
      </c>
      <c r="K11" s="38">
        <v>41</v>
      </c>
      <c r="L11" s="45">
        <v>44938</v>
      </c>
      <c r="M11" s="38">
        <v>490</v>
      </c>
      <c r="N11" s="45">
        <v>44956</v>
      </c>
      <c r="O11" s="38" t="s">
        <v>169</v>
      </c>
      <c r="P11" s="37" t="s">
        <v>87</v>
      </c>
      <c r="Q11" s="37" t="s">
        <v>420</v>
      </c>
      <c r="R11" s="38">
        <v>1</v>
      </c>
      <c r="S11" s="151" t="s">
        <v>542</v>
      </c>
      <c r="T11" s="38" t="s">
        <v>406</v>
      </c>
      <c r="U11" s="38" t="s">
        <v>471</v>
      </c>
      <c r="V11" s="38" t="s">
        <v>442</v>
      </c>
      <c r="W11" s="38" t="s">
        <v>213</v>
      </c>
      <c r="X11" s="38" t="s">
        <v>148</v>
      </c>
      <c r="Y11" s="38" t="s">
        <v>543</v>
      </c>
      <c r="Z11" s="38">
        <v>2</v>
      </c>
      <c r="AA11" s="45">
        <v>35883</v>
      </c>
      <c r="AB11" s="44" t="s">
        <v>544</v>
      </c>
      <c r="AC11" s="38">
        <v>3134562166</v>
      </c>
      <c r="AD11" s="37" t="s">
        <v>545</v>
      </c>
      <c r="AE11" s="37" t="s">
        <v>118</v>
      </c>
      <c r="AF11" s="37">
        <v>79486884</v>
      </c>
      <c r="AG11" s="37">
        <v>7</v>
      </c>
      <c r="AH11" s="37"/>
      <c r="AI11" s="38"/>
      <c r="AJ11" s="38"/>
      <c r="AK11" s="38" t="s">
        <v>96</v>
      </c>
      <c r="AL11" s="38" t="s">
        <v>101</v>
      </c>
      <c r="AM11" s="45">
        <v>44946</v>
      </c>
      <c r="AN11" s="38" t="s">
        <v>546</v>
      </c>
      <c r="AO11" s="80">
        <v>55000000</v>
      </c>
      <c r="AP11" s="45">
        <v>44958</v>
      </c>
      <c r="AQ11" s="45">
        <v>45291</v>
      </c>
      <c r="AR11" s="38">
        <v>330</v>
      </c>
      <c r="AS11" s="38">
        <v>11</v>
      </c>
      <c r="AT11" s="80">
        <v>5000000</v>
      </c>
      <c r="AU11" s="38" t="s">
        <v>96</v>
      </c>
      <c r="AV11" s="38" t="s">
        <v>96</v>
      </c>
      <c r="AW11" s="38" t="s">
        <v>96</v>
      </c>
      <c r="AX11" s="38" t="s">
        <v>96</v>
      </c>
      <c r="AY11" s="38" t="s">
        <v>96</v>
      </c>
      <c r="AZ11" s="82"/>
      <c r="BA11" s="38"/>
      <c r="BB11" s="38"/>
      <c r="BC11" s="38"/>
      <c r="BD11" s="38"/>
      <c r="BE11" s="38"/>
      <c r="BF11" s="38"/>
      <c r="BG11" s="38"/>
      <c r="BH11" s="38"/>
      <c r="BI11" s="38"/>
      <c r="BJ11" s="38"/>
      <c r="BK11" s="38"/>
      <c r="BL11" s="38"/>
      <c r="BM11" s="38"/>
      <c r="BN11" s="38"/>
      <c r="BO11" s="38"/>
      <c r="BP11" s="38"/>
      <c r="BQ11" s="34">
        <f>Tabla2023[[#This Row],[DÍAS PRORROGA 1]]+Tabla2023[[#This Row],[DÍAS PRORROGA  2]]+Tabla2023[[#This Row],[DÍAS PRORROGA 3]]</f>
        <v>0</v>
      </c>
      <c r="BR11" s="68">
        <f>IF(Tabla2023[[#This Row],[ADICIÓN]]="NO",0,Tabla2023[[#This Row],[VALOR ADICIÓN 1]]+Tabla2023[[#This Row],[VALOR ADICIÓN 2]]+Tabla2023[[#This Row],[VALOR ADICIÓN 3]])</f>
        <v>0</v>
      </c>
      <c r="BS11" s="38" t="s">
        <v>96</v>
      </c>
      <c r="BT11" s="45">
        <v>45090</v>
      </c>
      <c r="BU11" s="49">
        <f>Tabla2023[[#This Row],[VALOR INICIAL DEL CONTRATO]]+Tabla2023[[#This Row],[VALOR ADICIÓN 1]]+Tabla2023[[#This Row],[VALOR ADICIÓN 2]]+Tabla2023[[#This Row],[VALOR ADICIÓN 3]]</f>
        <v>55000000</v>
      </c>
      <c r="BV1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1" s="50"/>
      <c r="BX11" s="37" t="s">
        <v>547</v>
      </c>
      <c r="BY11" s="37" t="s">
        <v>548</v>
      </c>
      <c r="BZ11" s="38" t="s">
        <v>549</v>
      </c>
      <c r="CA11" s="38">
        <v>6</v>
      </c>
      <c r="CB11" s="41" t="s">
        <v>550</v>
      </c>
      <c r="CC11" s="41" t="s">
        <v>551</v>
      </c>
      <c r="CD11" s="38">
        <v>1637</v>
      </c>
      <c r="CE11" s="34"/>
      <c r="CF11" s="6"/>
    </row>
    <row r="12" spans="1:123" ht="51.75" customHeight="1" x14ac:dyDescent="0.2">
      <c r="A12" s="29">
        <v>2023</v>
      </c>
      <c r="B12" s="132" t="s">
        <v>130</v>
      </c>
      <c r="C12" s="122" t="s">
        <v>435</v>
      </c>
      <c r="D12" s="122" t="str">
        <f ca="1">IF(Tabla2023[[#This Row],[FECHA DE TERMINACIÓN FINAL]]-TODAY()&gt;=15,"VIGENTE",IF(Tabla2023[[#This Row],[FECHA DE TERMINACIÓN FINAL]]-TODAY()&lt;0,"FINALIZADO",IF(Tabla2023[[#This Row],[FECHA DE TERMINACIÓN FINAL]]-TODAY()&lt;=15,"PROXIMO A VENCER")))</f>
        <v>FINALIZADO</v>
      </c>
      <c r="E12" s="113" t="s">
        <v>552</v>
      </c>
      <c r="F12" s="31" t="s">
        <v>553</v>
      </c>
      <c r="G12" s="31" t="s">
        <v>554</v>
      </c>
      <c r="H12" s="94" t="s">
        <v>555</v>
      </c>
      <c r="I12" s="96" t="s">
        <v>556</v>
      </c>
      <c r="J12" s="38" t="s">
        <v>557</v>
      </c>
      <c r="K12" s="38">
        <v>42</v>
      </c>
      <c r="L12" s="45">
        <v>44938</v>
      </c>
      <c r="M12" s="38">
        <v>464</v>
      </c>
      <c r="N12" s="45">
        <v>44952</v>
      </c>
      <c r="O12" s="38" t="s">
        <v>125</v>
      </c>
      <c r="P12" s="37" t="s">
        <v>87</v>
      </c>
      <c r="Q12" s="37" t="s">
        <v>420</v>
      </c>
      <c r="R12" s="38">
        <v>1</v>
      </c>
      <c r="S12" s="151" t="s">
        <v>558</v>
      </c>
      <c r="T12" s="38" t="s">
        <v>406</v>
      </c>
      <c r="U12" s="38" t="s">
        <v>471</v>
      </c>
      <c r="V12" s="38" t="s">
        <v>218</v>
      </c>
      <c r="W12" s="38" t="s">
        <v>213</v>
      </c>
      <c r="X12" s="38" t="s">
        <v>148</v>
      </c>
      <c r="Y12" s="38" t="s">
        <v>559</v>
      </c>
      <c r="Z12" s="38">
        <v>7</v>
      </c>
      <c r="AA12" s="45">
        <v>31906</v>
      </c>
      <c r="AB12" s="44" t="s">
        <v>560</v>
      </c>
      <c r="AC12" s="38">
        <v>3023514</v>
      </c>
      <c r="AD12" s="37" t="s">
        <v>561</v>
      </c>
      <c r="AE12" s="37" t="s">
        <v>371</v>
      </c>
      <c r="AF12" s="37">
        <v>52211430</v>
      </c>
      <c r="AG12" s="37">
        <v>9</v>
      </c>
      <c r="AH12" s="37"/>
      <c r="AI12" s="38"/>
      <c r="AJ12" s="38"/>
      <c r="AK12" s="38" t="s">
        <v>96</v>
      </c>
      <c r="AL12" s="38" t="s">
        <v>101</v>
      </c>
      <c r="AM12" s="45">
        <v>44949</v>
      </c>
      <c r="AN12" s="38" t="s">
        <v>562</v>
      </c>
      <c r="AO12" s="80">
        <v>66000000</v>
      </c>
      <c r="AP12" s="45">
        <v>44958</v>
      </c>
      <c r="AQ12" s="45">
        <v>45291</v>
      </c>
      <c r="AR12" s="38">
        <v>330</v>
      </c>
      <c r="AS12" s="38">
        <v>11</v>
      </c>
      <c r="AT12" s="80">
        <v>6000000</v>
      </c>
      <c r="AU12" s="38" t="s">
        <v>96</v>
      </c>
      <c r="AV12" s="38" t="s">
        <v>96</v>
      </c>
      <c r="AW12" s="38" t="s">
        <v>96</v>
      </c>
      <c r="AX12" s="38" t="s">
        <v>96</v>
      </c>
      <c r="AY12" s="38" t="s">
        <v>96</v>
      </c>
      <c r="AZ12" s="82"/>
      <c r="BA12" s="38"/>
      <c r="BB12" s="38"/>
      <c r="BC12" s="38"/>
      <c r="BD12" s="38"/>
      <c r="BE12" s="38"/>
      <c r="BF12" s="38"/>
      <c r="BG12" s="38"/>
      <c r="BH12" s="38"/>
      <c r="BI12" s="38"/>
      <c r="BJ12" s="38"/>
      <c r="BK12" s="38"/>
      <c r="BL12" s="38"/>
      <c r="BM12" s="38"/>
      <c r="BN12" s="38"/>
      <c r="BO12" s="38"/>
      <c r="BP12" s="38"/>
      <c r="BQ12" s="34">
        <f>Tabla2023[[#This Row],[DÍAS PRORROGA 1]]+Tabla2023[[#This Row],[DÍAS PRORROGA  2]]+Tabla2023[[#This Row],[DÍAS PRORROGA 3]]</f>
        <v>0</v>
      </c>
      <c r="BR12" s="68">
        <f>IF(Tabla2023[[#This Row],[ADICIÓN]]="NO",0,Tabla2023[[#This Row],[VALOR ADICIÓN 1]]+Tabla2023[[#This Row],[VALOR ADICIÓN 2]]+Tabla2023[[#This Row],[VALOR ADICIÓN 3]])</f>
        <v>0</v>
      </c>
      <c r="BS12" s="38" t="s">
        <v>96</v>
      </c>
      <c r="BT12" s="45">
        <v>45291</v>
      </c>
      <c r="BU12" s="49">
        <f>Tabla2023[[#This Row],[VALOR INICIAL DEL CONTRATO]]+Tabla2023[[#This Row],[VALOR ADICIÓN 1]]+Tabla2023[[#This Row],[VALOR ADICIÓN 2]]+Tabla2023[[#This Row],[VALOR ADICIÓN 3]]</f>
        <v>66000000</v>
      </c>
      <c r="BV1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 s="50"/>
      <c r="BX12" s="38" t="s">
        <v>96</v>
      </c>
      <c r="BY12" s="38" t="s">
        <v>563</v>
      </c>
      <c r="BZ12" s="38" t="s">
        <v>564</v>
      </c>
      <c r="CA12" s="38" t="s">
        <v>432</v>
      </c>
      <c r="CB12" s="41" t="s">
        <v>433</v>
      </c>
      <c r="CC12" s="41" t="s">
        <v>434</v>
      </c>
      <c r="CD12" s="38">
        <v>1696</v>
      </c>
      <c r="CE12" s="34"/>
      <c r="CF12" s="6"/>
    </row>
    <row r="13" spans="1:123" ht="51.75" customHeight="1" x14ac:dyDescent="0.2">
      <c r="A13" s="29">
        <v>2023</v>
      </c>
      <c r="B13" s="132" t="s">
        <v>134</v>
      </c>
      <c r="C13" s="122" t="s">
        <v>435</v>
      </c>
      <c r="D13" s="122" t="str">
        <f ca="1">IF(Tabla2023[[#This Row],[FECHA DE TERMINACIÓN FINAL]]-TODAY()&gt;=15,"VIGENTE",IF(Tabla2023[[#This Row],[FECHA DE TERMINACIÓN FINAL]]-TODAY()&lt;0,"FINALIZADO",IF(Tabla2023[[#This Row],[FECHA DE TERMINACIÓN FINAL]]-TODAY()&lt;=15,"PROXIMO A VENCER")))</f>
        <v>FINALIZADO</v>
      </c>
      <c r="E13" s="113" t="s">
        <v>565</v>
      </c>
      <c r="F13" s="31" t="s">
        <v>566</v>
      </c>
      <c r="G13" s="31" t="s">
        <v>567</v>
      </c>
      <c r="H13" s="94" t="s">
        <v>568</v>
      </c>
      <c r="I13" s="96" t="s">
        <v>569</v>
      </c>
      <c r="J13" s="38" t="s">
        <v>520</v>
      </c>
      <c r="K13" s="38">
        <v>85</v>
      </c>
      <c r="L13" s="45">
        <v>44942</v>
      </c>
      <c r="M13" s="38">
        <v>472</v>
      </c>
      <c r="N13" s="45">
        <v>44953</v>
      </c>
      <c r="O13" s="38" t="s">
        <v>275</v>
      </c>
      <c r="P13" s="37" t="s">
        <v>87</v>
      </c>
      <c r="Q13" s="37" t="s">
        <v>420</v>
      </c>
      <c r="R13" s="38">
        <v>1</v>
      </c>
      <c r="S13" s="151" t="s">
        <v>570</v>
      </c>
      <c r="T13" s="38" t="s">
        <v>406</v>
      </c>
      <c r="U13" s="38" t="s">
        <v>422</v>
      </c>
      <c r="V13" s="38" t="s">
        <v>442</v>
      </c>
      <c r="W13" s="38" t="s">
        <v>213</v>
      </c>
      <c r="X13" s="38" t="s">
        <v>148</v>
      </c>
      <c r="Y13" s="38" t="s">
        <v>276</v>
      </c>
      <c r="Z13" s="38">
        <v>7</v>
      </c>
      <c r="AA13" s="45">
        <v>27081</v>
      </c>
      <c r="AB13" s="44" t="s">
        <v>277</v>
      </c>
      <c r="AC13" s="38">
        <v>4595755</v>
      </c>
      <c r="AD13" s="37" t="s">
        <v>278</v>
      </c>
      <c r="AE13" s="37" t="s">
        <v>123</v>
      </c>
      <c r="AF13" s="37">
        <v>1016101268</v>
      </c>
      <c r="AG13" s="37">
        <v>1</v>
      </c>
      <c r="AH13" s="37"/>
      <c r="AI13" s="38"/>
      <c r="AJ13" s="38"/>
      <c r="AK13" s="38" t="s">
        <v>96</v>
      </c>
      <c r="AL13" s="38" t="s">
        <v>101</v>
      </c>
      <c r="AM13" s="45">
        <v>44946</v>
      </c>
      <c r="AN13" s="38" t="s">
        <v>546</v>
      </c>
      <c r="AO13" s="80">
        <v>66000000</v>
      </c>
      <c r="AP13" s="45">
        <v>44953</v>
      </c>
      <c r="AQ13" s="45">
        <v>45286</v>
      </c>
      <c r="AR13" s="38">
        <v>330</v>
      </c>
      <c r="AS13" s="38">
        <v>11</v>
      </c>
      <c r="AT13" s="80">
        <v>6000000</v>
      </c>
      <c r="AU13" s="38" t="s">
        <v>96</v>
      </c>
      <c r="AV13" s="38" t="s">
        <v>96</v>
      </c>
      <c r="AW13" s="38">
        <v>1</v>
      </c>
      <c r="AX13" s="38">
        <v>1</v>
      </c>
      <c r="AY13" s="38" t="s">
        <v>96</v>
      </c>
      <c r="AZ13" s="82">
        <v>12000000</v>
      </c>
      <c r="BA13" s="38">
        <v>60</v>
      </c>
      <c r="BB13" s="38">
        <v>1176</v>
      </c>
      <c r="BC13" s="45">
        <v>45275</v>
      </c>
      <c r="BD13" s="38"/>
      <c r="BE13" s="38"/>
      <c r="BF13" s="38"/>
      <c r="BG13" s="38"/>
      <c r="BH13" s="38"/>
      <c r="BI13" s="38"/>
      <c r="BJ13" s="38"/>
      <c r="BK13" s="38"/>
      <c r="BL13" s="38"/>
      <c r="BM13" s="38"/>
      <c r="BN13" s="38"/>
      <c r="BO13" s="38"/>
      <c r="BP13" s="38"/>
      <c r="BQ13" s="34">
        <f>Tabla2023[[#This Row],[DÍAS PRORROGA 1]]+Tabla2023[[#This Row],[DÍAS PRORROGA  2]]+Tabla2023[[#This Row],[DÍAS PRORROGA 3]]</f>
        <v>60</v>
      </c>
      <c r="BR13" s="68">
        <f>IF(Tabla2023[[#This Row],[ADICIÓN]]="NO",0,Tabla2023[[#This Row],[VALOR ADICIÓN 1]]+Tabla2023[[#This Row],[VALOR ADICIÓN 2]]+Tabla2023[[#This Row],[VALOR ADICIÓN 3]])</f>
        <v>12000000</v>
      </c>
      <c r="BS13" s="38" t="s">
        <v>96</v>
      </c>
      <c r="BT13" s="45">
        <v>45348</v>
      </c>
      <c r="BU13" s="49">
        <f>Tabla2023[[#This Row],[VALOR INICIAL DEL CONTRATO]]+Tabla2023[[#This Row],[VALOR ADICIÓN 1]]+Tabla2023[[#This Row],[VALOR ADICIÓN 2]]+Tabla2023[[#This Row],[VALOR ADICIÓN 3]]</f>
        <v>78000000</v>
      </c>
      <c r="BV1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 s="50"/>
      <c r="BX13" s="39" t="s">
        <v>571</v>
      </c>
      <c r="BY13" s="38" t="s">
        <v>572</v>
      </c>
      <c r="BZ13" s="38" t="s">
        <v>573</v>
      </c>
      <c r="CA13" s="38">
        <v>1</v>
      </c>
      <c r="CB13" s="41" t="s">
        <v>536</v>
      </c>
      <c r="CC13" s="41" t="s">
        <v>451</v>
      </c>
      <c r="CD13" s="38">
        <v>1583</v>
      </c>
      <c r="CE13" s="34"/>
      <c r="CF13" s="6"/>
    </row>
    <row r="14" spans="1:123" s="12" customFormat="1" ht="51.75" customHeight="1" x14ac:dyDescent="0.2">
      <c r="A14" s="29">
        <v>2023</v>
      </c>
      <c r="B14" s="132" t="s">
        <v>137</v>
      </c>
      <c r="C14" s="122" t="s">
        <v>435</v>
      </c>
      <c r="D14" s="122" t="str">
        <f ca="1">IF(Tabla2023[[#This Row],[FECHA DE TERMINACIÓN FINAL]]-TODAY()&gt;=15,"VIGENTE",IF(Tabla2023[[#This Row],[FECHA DE TERMINACIÓN FINAL]]-TODAY()&lt;0,"FINALIZADO",IF(Tabla2023[[#This Row],[FECHA DE TERMINACIÓN FINAL]]-TODAY()&lt;=15,"PROXIMO A VENCER")))</f>
        <v>FINALIZADO</v>
      </c>
      <c r="E14" s="113">
        <v>83793</v>
      </c>
      <c r="F14" s="31" t="s">
        <v>574</v>
      </c>
      <c r="G14" s="31" t="s">
        <v>575</v>
      </c>
      <c r="H14" s="94" t="s">
        <v>576</v>
      </c>
      <c r="I14" s="96" t="s">
        <v>577</v>
      </c>
      <c r="J14" s="38" t="s">
        <v>541</v>
      </c>
      <c r="K14" s="38">
        <v>35</v>
      </c>
      <c r="L14" s="45">
        <v>44938</v>
      </c>
      <c r="M14" s="38">
        <v>591</v>
      </c>
      <c r="N14" s="45">
        <v>44960</v>
      </c>
      <c r="O14" s="38" t="s">
        <v>248</v>
      </c>
      <c r="P14" s="37" t="s">
        <v>87</v>
      </c>
      <c r="Q14" s="37" t="s">
        <v>420</v>
      </c>
      <c r="R14" s="38">
        <v>1</v>
      </c>
      <c r="S14" s="151" t="s">
        <v>578</v>
      </c>
      <c r="T14" s="38" t="s">
        <v>406</v>
      </c>
      <c r="U14" s="38" t="s">
        <v>471</v>
      </c>
      <c r="V14" s="38" t="s">
        <v>442</v>
      </c>
      <c r="W14" s="38" t="s">
        <v>213</v>
      </c>
      <c r="X14" s="38" t="s">
        <v>163</v>
      </c>
      <c r="Y14" s="38" t="s">
        <v>579</v>
      </c>
      <c r="Z14" s="38">
        <v>7</v>
      </c>
      <c r="AA14" s="45">
        <v>34548</v>
      </c>
      <c r="AB14" s="44" t="s">
        <v>580</v>
      </c>
      <c r="AC14" s="38">
        <v>3134255410</v>
      </c>
      <c r="AD14" s="37" t="s">
        <v>581</v>
      </c>
      <c r="AE14" s="37" t="s">
        <v>582</v>
      </c>
      <c r="AF14" s="37" t="s">
        <v>443</v>
      </c>
      <c r="AG14" s="37">
        <v>1</v>
      </c>
      <c r="AH14" s="37"/>
      <c r="AI14" s="38"/>
      <c r="AJ14" s="38"/>
      <c r="AK14" s="38" t="s">
        <v>96</v>
      </c>
      <c r="AL14" s="38" t="s">
        <v>101</v>
      </c>
      <c r="AM14" s="45">
        <v>44946</v>
      </c>
      <c r="AN14" s="38" t="s">
        <v>583</v>
      </c>
      <c r="AO14" s="80">
        <v>50600000</v>
      </c>
      <c r="AP14" s="45">
        <v>44960</v>
      </c>
      <c r="AQ14" s="45">
        <v>45293</v>
      </c>
      <c r="AR14" s="38">
        <v>330</v>
      </c>
      <c r="AS14" s="38">
        <v>11</v>
      </c>
      <c r="AT14" s="80">
        <v>4600000</v>
      </c>
      <c r="AU14" s="38" t="s">
        <v>96</v>
      </c>
      <c r="AV14" s="38" t="s">
        <v>96</v>
      </c>
      <c r="AW14" s="38" t="s">
        <v>96</v>
      </c>
      <c r="AX14" s="38" t="s">
        <v>96</v>
      </c>
      <c r="AY14" s="38" t="s">
        <v>96</v>
      </c>
      <c r="AZ14" s="82"/>
      <c r="BA14" s="38"/>
      <c r="BB14" s="38"/>
      <c r="BC14" s="38"/>
      <c r="BD14" s="38"/>
      <c r="BE14" s="38"/>
      <c r="BF14" s="38"/>
      <c r="BG14" s="38"/>
      <c r="BH14" s="38"/>
      <c r="BI14" s="38"/>
      <c r="BJ14" s="38"/>
      <c r="BK14" s="38"/>
      <c r="BL14" s="38"/>
      <c r="BM14" s="38"/>
      <c r="BN14" s="38"/>
      <c r="BO14" s="38"/>
      <c r="BP14" s="38"/>
      <c r="BQ14" s="34">
        <f>Tabla2023[[#This Row],[DÍAS PRORROGA 1]]+Tabla2023[[#This Row],[DÍAS PRORROGA  2]]+Tabla2023[[#This Row],[DÍAS PRORROGA 3]]</f>
        <v>0</v>
      </c>
      <c r="BR14" s="68">
        <f>IF(Tabla2023[[#This Row],[ADICIÓN]]="NO",0,Tabla2023[[#This Row],[VALOR ADICIÓN 1]]+Tabla2023[[#This Row],[VALOR ADICIÓN 2]]+Tabla2023[[#This Row],[VALOR ADICIÓN 3]])</f>
        <v>0</v>
      </c>
      <c r="BS14" s="38" t="s">
        <v>96</v>
      </c>
      <c r="BT14" s="45">
        <v>45293</v>
      </c>
      <c r="BU14" s="49">
        <f>Tabla2023[[#This Row],[VALOR INICIAL DEL CONTRATO]]+Tabla2023[[#This Row],[VALOR ADICIÓN 1]]+Tabla2023[[#This Row],[VALOR ADICIÓN 2]]+Tabla2023[[#This Row],[VALOR ADICIÓN 3]]</f>
        <v>50600000</v>
      </c>
      <c r="BV1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 s="50"/>
      <c r="BX14" s="38" t="s">
        <v>96</v>
      </c>
      <c r="BY14" s="38" t="s">
        <v>584</v>
      </c>
      <c r="BZ14" s="37" t="s">
        <v>585</v>
      </c>
      <c r="CA14" s="38">
        <v>20</v>
      </c>
      <c r="CB14" s="41" t="s">
        <v>586</v>
      </c>
      <c r="CC14" s="41" t="s">
        <v>551</v>
      </c>
      <c r="CD14" s="38">
        <v>1590</v>
      </c>
      <c r="CE14" s="34"/>
      <c r="CF14" s="6"/>
    </row>
    <row r="15" spans="1:123" ht="51.75" customHeight="1" x14ac:dyDescent="0.2">
      <c r="A15" s="29">
        <v>2023</v>
      </c>
      <c r="B15" s="132" t="s">
        <v>141</v>
      </c>
      <c r="C15" s="122" t="s">
        <v>435</v>
      </c>
      <c r="D15" s="122" t="str">
        <f ca="1">IF(Tabla2023[[#This Row],[FECHA DE TERMINACIÓN FINAL]]-TODAY()&gt;=15,"VIGENTE",IF(Tabla2023[[#This Row],[FECHA DE TERMINACIÓN FINAL]]-TODAY()&lt;0,"FINALIZADO",IF(Tabla2023[[#This Row],[FECHA DE TERMINACIÓN FINAL]]-TODAY()&lt;=15,"PROXIMO A VENCER")))</f>
        <v>FINALIZADO</v>
      </c>
      <c r="E15" s="113" t="s">
        <v>587</v>
      </c>
      <c r="F15" s="31" t="s">
        <v>588</v>
      </c>
      <c r="G15" s="31" t="s">
        <v>589</v>
      </c>
      <c r="H15" s="94" t="s">
        <v>590</v>
      </c>
      <c r="I15" s="97" t="s">
        <v>591</v>
      </c>
      <c r="J15" s="38" t="s">
        <v>541</v>
      </c>
      <c r="K15" s="38">
        <v>35</v>
      </c>
      <c r="L15" s="45">
        <v>44938</v>
      </c>
      <c r="M15" s="38">
        <v>592</v>
      </c>
      <c r="N15" s="45">
        <v>44960</v>
      </c>
      <c r="O15" s="38" t="s">
        <v>248</v>
      </c>
      <c r="P15" s="37" t="s">
        <v>87</v>
      </c>
      <c r="Q15" s="37" t="s">
        <v>420</v>
      </c>
      <c r="R15" s="38">
        <v>1</v>
      </c>
      <c r="S15" s="151" t="s">
        <v>578</v>
      </c>
      <c r="T15" s="38" t="s">
        <v>406</v>
      </c>
      <c r="U15" s="38" t="s">
        <v>471</v>
      </c>
      <c r="V15" s="38" t="s">
        <v>442</v>
      </c>
      <c r="W15" s="38" t="s">
        <v>213</v>
      </c>
      <c r="X15" s="38" t="s">
        <v>163</v>
      </c>
      <c r="Y15" s="37" t="s">
        <v>592</v>
      </c>
      <c r="Z15" s="38">
        <v>3</v>
      </c>
      <c r="AA15" s="45">
        <v>32593</v>
      </c>
      <c r="AB15" s="44" t="s">
        <v>593</v>
      </c>
      <c r="AC15" s="38">
        <v>3142087764</v>
      </c>
      <c r="AD15" s="37" t="s">
        <v>594</v>
      </c>
      <c r="AE15" s="37" t="s">
        <v>582</v>
      </c>
      <c r="AF15" s="37" t="s">
        <v>443</v>
      </c>
      <c r="AG15" s="37">
        <v>1</v>
      </c>
      <c r="AH15" s="37"/>
      <c r="AI15" s="38"/>
      <c r="AJ15" s="38"/>
      <c r="AK15" s="38" t="s">
        <v>595</v>
      </c>
      <c r="AL15" s="38" t="s">
        <v>101</v>
      </c>
      <c r="AM15" s="45">
        <v>44946</v>
      </c>
      <c r="AN15" s="52">
        <v>44946</v>
      </c>
      <c r="AO15" s="80">
        <v>50600000</v>
      </c>
      <c r="AP15" s="45">
        <v>44960</v>
      </c>
      <c r="AQ15" s="45">
        <v>45293</v>
      </c>
      <c r="AR15" s="38">
        <v>330</v>
      </c>
      <c r="AS15" s="38">
        <v>11</v>
      </c>
      <c r="AT15" s="80">
        <v>4600000</v>
      </c>
      <c r="AU15" s="38" t="s">
        <v>96</v>
      </c>
      <c r="AV15" s="38" t="s">
        <v>96</v>
      </c>
      <c r="AW15" s="38" t="s">
        <v>96</v>
      </c>
      <c r="AX15" s="38" t="s">
        <v>96</v>
      </c>
      <c r="AY15" s="38" t="s">
        <v>96</v>
      </c>
      <c r="AZ15" s="82"/>
      <c r="BA15" s="38"/>
      <c r="BB15" s="38"/>
      <c r="BC15" s="38"/>
      <c r="BD15" s="38"/>
      <c r="BE15" s="38"/>
      <c r="BF15" s="38"/>
      <c r="BG15" s="38"/>
      <c r="BH15" s="38"/>
      <c r="BI15" s="38"/>
      <c r="BJ15" s="38"/>
      <c r="BK15" s="38"/>
      <c r="BL15" s="38"/>
      <c r="BM15" s="38"/>
      <c r="BN15" s="38"/>
      <c r="BO15" s="38"/>
      <c r="BP15" s="38"/>
      <c r="BQ15" s="34">
        <f>Tabla2023[[#This Row],[DÍAS PRORROGA 1]]+Tabla2023[[#This Row],[DÍAS PRORROGA  2]]+Tabla2023[[#This Row],[DÍAS PRORROGA 3]]</f>
        <v>0</v>
      </c>
      <c r="BR15" s="68">
        <f>IF(Tabla2023[[#This Row],[ADICIÓN]]="NO",0,Tabla2023[[#This Row],[VALOR ADICIÓN 1]]+Tabla2023[[#This Row],[VALOR ADICIÓN 2]]+Tabla2023[[#This Row],[VALOR ADICIÓN 3]])</f>
        <v>0</v>
      </c>
      <c r="BS15" s="38" t="s">
        <v>96</v>
      </c>
      <c r="BT15" s="45">
        <v>45293</v>
      </c>
      <c r="BU15" s="49">
        <f>Tabla2023[[#This Row],[VALOR INICIAL DEL CONTRATO]]+Tabla2023[[#This Row],[VALOR ADICIÓN 1]]+Tabla2023[[#This Row],[VALOR ADICIÓN 2]]+Tabla2023[[#This Row],[VALOR ADICIÓN 3]]</f>
        <v>50600000</v>
      </c>
      <c r="BV1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 s="50"/>
      <c r="BX15" s="36" t="s">
        <v>596</v>
      </c>
      <c r="BY15" s="38" t="s">
        <v>597</v>
      </c>
      <c r="BZ15" s="37" t="s">
        <v>598</v>
      </c>
      <c r="CA15" s="38">
        <v>20</v>
      </c>
      <c r="CB15" s="41" t="s">
        <v>586</v>
      </c>
      <c r="CC15" s="41" t="s">
        <v>551</v>
      </c>
      <c r="CD15" s="38">
        <v>1590</v>
      </c>
      <c r="CE15" s="34"/>
      <c r="CF15" s="6"/>
    </row>
    <row r="16" spans="1:123" ht="51.75" customHeight="1" x14ac:dyDescent="0.2">
      <c r="A16" s="29">
        <v>2023</v>
      </c>
      <c r="B16" s="132" t="s">
        <v>145</v>
      </c>
      <c r="C16" s="122" t="s">
        <v>435</v>
      </c>
      <c r="D16" s="122" t="str">
        <f ca="1">IF(Tabla2023[[#This Row],[FECHA DE TERMINACIÓN FINAL]]-TODAY()&gt;=15,"VIGENTE",IF(Tabla2023[[#This Row],[FECHA DE TERMINACIÓN FINAL]]-TODAY()&lt;0,"FINALIZADO",IF(Tabla2023[[#This Row],[FECHA DE TERMINACIÓN FINAL]]-TODAY()&lt;=15,"PROXIMO A VENCER")))</f>
        <v>FINALIZADO</v>
      </c>
      <c r="E16" s="113" t="s">
        <v>599</v>
      </c>
      <c r="F16" s="31" t="s">
        <v>600</v>
      </c>
      <c r="G16" s="31" t="s">
        <v>601</v>
      </c>
      <c r="H16" s="94" t="s">
        <v>602</v>
      </c>
      <c r="I16" s="96" t="s">
        <v>603</v>
      </c>
      <c r="J16" s="38" t="s">
        <v>520</v>
      </c>
      <c r="K16" s="38">
        <v>64</v>
      </c>
      <c r="L16" s="38" t="s">
        <v>428</v>
      </c>
      <c r="M16" s="38">
        <v>473</v>
      </c>
      <c r="N16" s="45">
        <v>44953</v>
      </c>
      <c r="O16" s="38" t="s">
        <v>604</v>
      </c>
      <c r="P16" s="37" t="s">
        <v>87</v>
      </c>
      <c r="Q16" s="37" t="s">
        <v>420</v>
      </c>
      <c r="R16" s="38">
        <v>1</v>
      </c>
      <c r="S16" s="151" t="s">
        <v>605</v>
      </c>
      <c r="T16" s="38" t="s">
        <v>406</v>
      </c>
      <c r="U16" s="38" t="s">
        <v>422</v>
      </c>
      <c r="V16" s="38" t="s">
        <v>442</v>
      </c>
      <c r="W16" s="38" t="s">
        <v>213</v>
      </c>
      <c r="X16" s="38" t="s">
        <v>148</v>
      </c>
      <c r="Y16" s="38" t="s">
        <v>606</v>
      </c>
      <c r="Z16" s="38">
        <v>6</v>
      </c>
      <c r="AA16" s="45">
        <v>35175</v>
      </c>
      <c r="AB16" s="44" t="s">
        <v>607</v>
      </c>
      <c r="AC16" s="38">
        <v>3202047241</v>
      </c>
      <c r="AD16" s="37" t="s">
        <v>608</v>
      </c>
      <c r="AE16" s="37" t="s">
        <v>123</v>
      </c>
      <c r="AF16" s="37">
        <v>1016101268</v>
      </c>
      <c r="AG16" s="37">
        <v>1</v>
      </c>
      <c r="AH16" s="37"/>
      <c r="AI16" s="38"/>
      <c r="AJ16" s="38"/>
      <c r="AK16" s="38" t="s">
        <v>96</v>
      </c>
      <c r="AL16" s="38" t="s">
        <v>101</v>
      </c>
      <c r="AM16" s="45">
        <v>44949</v>
      </c>
      <c r="AN16" s="52">
        <v>44949</v>
      </c>
      <c r="AO16" s="80">
        <v>62700000</v>
      </c>
      <c r="AP16" s="45">
        <v>44953</v>
      </c>
      <c r="AQ16" s="45">
        <v>45286</v>
      </c>
      <c r="AR16" s="38">
        <v>330</v>
      </c>
      <c r="AS16" s="38">
        <v>11</v>
      </c>
      <c r="AT16" s="80">
        <v>5700000</v>
      </c>
      <c r="AU16" s="38" t="s">
        <v>96</v>
      </c>
      <c r="AV16" s="38" t="s">
        <v>96</v>
      </c>
      <c r="AW16" s="38">
        <v>1</v>
      </c>
      <c r="AX16" s="38">
        <v>1</v>
      </c>
      <c r="AY16" s="38" t="s">
        <v>96</v>
      </c>
      <c r="AZ16" s="82">
        <v>11400000</v>
      </c>
      <c r="BA16" s="34">
        <v>60</v>
      </c>
      <c r="BB16" s="34">
        <v>1172</v>
      </c>
      <c r="BC16" s="45">
        <v>45275</v>
      </c>
      <c r="BD16" s="38"/>
      <c r="BE16" s="38"/>
      <c r="BF16" s="38"/>
      <c r="BG16" s="38"/>
      <c r="BH16" s="38"/>
      <c r="BI16" s="38"/>
      <c r="BJ16" s="38"/>
      <c r="BK16" s="38"/>
      <c r="BL16" s="38"/>
      <c r="BM16" s="38"/>
      <c r="BN16" s="38"/>
      <c r="BO16" s="38"/>
      <c r="BP16" s="38"/>
      <c r="BQ16" s="34">
        <f>Tabla2023[[#This Row],[DÍAS PRORROGA 1]]+Tabla2023[[#This Row],[DÍAS PRORROGA  2]]+Tabla2023[[#This Row],[DÍAS PRORROGA 3]]</f>
        <v>60</v>
      </c>
      <c r="BR16" s="68">
        <f>IF(Tabla2023[[#This Row],[ADICIÓN]]="NO",0,Tabla2023[[#This Row],[VALOR ADICIÓN 1]]+Tabla2023[[#This Row],[VALOR ADICIÓN 2]]+Tabla2023[[#This Row],[VALOR ADICIÓN 3]])</f>
        <v>11400000</v>
      </c>
      <c r="BS16" s="38" t="s">
        <v>96</v>
      </c>
      <c r="BT16" s="45">
        <v>45348</v>
      </c>
      <c r="BU16" s="49">
        <f>Tabla2023[[#This Row],[VALOR INICIAL DEL CONTRATO]]+Tabla2023[[#This Row],[VALOR ADICIÓN 1]]+Tabla2023[[#This Row],[VALOR ADICIÓN 2]]+Tabla2023[[#This Row],[VALOR ADICIÓN 3]]</f>
        <v>74100000</v>
      </c>
      <c r="BV1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 s="50"/>
      <c r="BX16" s="37" t="s">
        <v>609</v>
      </c>
      <c r="BY16" s="38" t="s">
        <v>610</v>
      </c>
      <c r="BZ16" s="38" t="s">
        <v>611</v>
      </c>
      <c r="CA16" s="38" t="s">
        <v>96</v>
      </c>
      <c r="CB16" s="41" t="s">
        <v>96</v>
      </c>
      <c r="CC16" s="41" t="s">
        <v>96</v>
      </c>
      <c r="CD16" s="38">
        <v>1672</v>
      </c>
      <c r="CE16" s="34"/>
      <c r="CF16" s="6"/>
    </row>
    <row r="17" spans="1:85" ht="51.75" customHeight="1" x14ac:dyDescent="0.2">
      <c r="A17" s="29">
        <v>2023</v>
      </c>
      <c r="B17" s="132" t="s">
        <v>152</v>
      </c>
      <c r="C17" s="122" t="s">
        <v>612</v>
      </c>
      <c r="D17" s="122" t="str">
        <f ca="1">IF(Tabla2023[[#This Row],[FECHA DE TERMINACIÓN FINAL]]-TODAY()&gt;=15,"VIGENTE",IF(Tabla2023[[#This Row],[FECHA DE TERMINACIÓN FINAL]]-TODAY()&lt;0,"FINALIZADO",IF(Tabla2023[[#This Row],[FECHA DE TERMINACIÓN FINAL]]-TODAY()&lt;=15,"PROXIMO A VENCER")))</f>
        <v>FINALIZADO</v>
      </c>
      <c r="E17" s="113" t="s">
        <v>613</v>
      </c>
      <c r="F17" s="31" t="s">
        <v>614</v>
      </c>
      <c r="G17" s="31" t="s">
        <v>615</v>
      </c>
      <c r="H17" s="94" t="s">
        <v>616</v>
      </c>
      <c r="I17" s="96" t="s">
        <v>617</v>
      </c>
      <c r="J17" s="37" t="s">
        <v>418</v>
      </c>
      <c r="K17" s="38">
        <v>61</v>
      </c>
      <c r="L17" s="38" t="s">
        <v>428</v>
      </c>
      <c r="M17" s="38">
        <v>466</v>
      </c>
      <c r="N17" s="45">
        <v>44952</v>
      </c>
      <c r="O17" s="38" t="s">
        <v>113</v>
      </c>
      <c r="P17" s="37" t="s">
        <v>87</v>
      </c>
      <c r="Q17" s="37" t="s">
        <v>420</v>
      </c>
      <c r="R17" s="38">
        <v>1</v>
      </c>
      <c r="S17" s="151" t="s">
        <v>618</v>
      </c>
      <c r="T17" s="38" t="s">
        <v>406</v>
      </c>
      <c r="U17" s="38" t="s">
        <v>422</v>
      </c>
      <c r="V17" s="38" t="s">
        <v>442</v>
      </c>
      <c r="W17" s="38" t="s">
        <v>213</v>
      </c>
      <c r="X17" s="38" t="s">
        <v>163</v>
      </c>
      <c r="Y17" s="38" t="s">
        <v>619</v>
      </c>
      <c r="Z17" s="38">
        <v>5</v>
      </c>
      <c r="AA17" s="45">
        <v>34522</v>
      </c>
      <c r="AB17" s="44" t="s">
        <v>620</v>
      </c>
      <c r="AC17" s="38">
        <v>3115276429</v>
      </c>
      <c r="AD17" s="37" t="s">
        <v>621</v>
      </c>
      <c r="AE17" s="37" t="s">
        <v>622</v>
      </c>
      <c r="AF17" s="37">
        <v>9770381</v>
      </c>
      <c r="AG17" s="37">
        <v>7</v>
      </c>
      <c r="AH17" s="37"/>
      <c r="AI17" s="38"/>
      <c r="AJ17" s="38"/>
      <c r="AK17" s="38" t="s">
        <v>96</v>
      </c>
      <c r="AL17" s="38" t="s">
        <v>101</v>
      </c>
      <c r="AM17" s="45">
        <v>44950</v>
      </c>
      <c r="AN17" s="38" t="s">
        <v>623</v>
      </c>
      <c r="AO17" s="80">
        <v>50600000</v>
      </c>
      <c r="AP17" s="45">
        <v>44952</v>
      </c>
      <c r="AQ17" s="45">
        <v>45285</v>
      </c>
      <c r="AR17" s="38">
        <v>330</v>
      </c>
      <c r="AS17" s="38">
        <v>11</v>
      </c>
      <c r="AT17" s="80">
        <v>4600000</v>
      </c>
      <c r="AU17" s="38" t="s">
        <v>96</v>
      </c>
      <c r="AV17" s="38" t="s">
        <v>96</v>
      </c>
      <c r="AW17" s="38" t="s">
        <v>96</v>
      </c>
      <c r="AX17" s="38" t="s">
        <v>96</v>
      </c>
      <c r="AY17" s="38" t="s">
        <v>96</v>
      </c>
      <c r="AZ17" s="82"/>
      <c r="BA17" s="38"/>
      <c r="BB17" s="38"/>
      <c r="BC17" s="38"/>
      <c r="BD17" s="38"/>
      <c r="BE17" s="38"/>
      <c r="BF17" s="38"/>
      <c r="BG17" s="38"/>
      <c r="BH17" s="38"/>
      <c r="BI17" s="38"/>
      <c r="BJ17" s="38"/>
      <c r="BK17" s="38"/>
      <c r="BL17" s="38"/>
      <c r="BM17" s="38"/>
      <c r="BN17" s="38"/>
      <c r="BO17" s="38"/>
      <c r="BP17" s="38"/>
      <c r="BQ17" s="34">
        <f>Tabla2023[[#This Row],[DÍAS PRORROGA 1]]+Tabla2023[[#This Row],[DÍAS PRORROGA  2]]+Tabla2023[[#This Row],[DÍAS PRORROGA 3]]</f>
        <v>0</v>
      </c>
      <c r="BR17" s="68">
        <f>IF(Tabla2023[[#This Row],[ADICIÓN]]="NO",0,Tabla2023[[#This Row],[VALOR ADICIÓN 1]]+Tabla2023[[#This Row],[VALOR ADICIÓN 2]]+Tabla2023[[#This Row],[VALOR ADICIÓN 3]])</f>
        <v>0</v>
      </c>
      <c r="BS17" s="38" t="s">
        <v>96</v>
      </c>
      <c r="BT17" s="45">
        <v>45261</v>
      </c>
      <c r="BU17" s="49">
        <f>Tabla2023[[#This Row],[VALOR INICIAL DEL CONTRATO]]+Tabla2023[[#This Row],[VALOR ADICIÓN 1]]+Tabla2023[[#This Row],[VALOR ADICIÓN 2]]+Tabla2023[[#This Row],[VALOR ADICIÓN 3]]</f>
        <v>50600000</v>
      </c>
      <c r="BV1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7" s="50"/>
      <c r="BX17" s="37" t="s">
        <v>624</v>
      </c>
      <c r="BY17" s="38" t="s">
        <v>625</v>
      </c>
      <c r="BZ17" s="38" t="s">
        <v>626</v>
      </c>
      <c r="CA17" s="38" t="s">
        <v>96</v>
      </c>
      <c r="CB17" s="41" t="s">
        <v>96</v>
      </c>
      <c r="CC17" s="41" t="s">
        <v>96</v>
      </c>
      <c r="CD17" s="38">
        <v>1587</v>
      </c>
      <c r="CE17" s="34"/>
      <c r="CF17" s="6"/>
    </row>
    <row r="18" spans="1:85" ht="51.75" customHeight="1" x14ac:dyDescent="0.2">
      <c r="A18" s="29">
        <v>2023</v>
      </c>
      <c r="B18" s="132" t="s">
        <v>154</v>
      </c>
      <c r="C18" s="122" t="s">
        <v>435</v>
      </c>
      <c r="D18" s="122" t="str">
        <f ca="1">IF(Tabla2023[[#This Row],[FECHA DE TERMINACIÓN FINAL]]-TODAY()&gt;=15,"VIGENTE",IF(Tabla2023[[#This Row],[FECHA DE TERMINACIÓN FINAL]]-TODAY()&lt;0,"FINALIZADO",IF(Tabla2023[[#This Row],[FECHA DE TERMINACIÓN FINAL]]-TODAY()&lt;=15,"PROXIMO A VENCER")))</f>
        <v>FINALIZADO</v>
      </c>
      <c r="E18" s="113" t="s">
        <v>627</v>
      </c>
      <c r="F18" s="31" t="s">
        <v>628</v>
      </c>
      <c r="G18" s="31" t="s">
        <v>629</v>
      </c>
      <c r="H18" s="94" t="s">
        <v>630</v>
      </c>
      <c r="I18" s="95" t="s">
        <v>631</v>
      </c>
      <c r="J18" s="37" t="s">
        <v>457</v>
      </c>
      <c r="K18" s="38">
        <v>55</v>
      </c>
      <c r="L18" s="45">
        <v>44939</v>
      </c>
      <c r="M18" s="38">
        <v>463</v>
      </c>
      <c r="N18" s="45">
        <v>44952</v>
      </c>
      <c r="O18" s="38" t="s">
        <v>187</v>
      </c>
      <c r="P18" s="37" t="s">
        <v>87</v>
      </c>
      <c r="Q18" s="37" t="s">
        <v>420</v>
      </c>
      <c r="R18" s="38">
        <v>1</v>
      </c>
      <c r="S18" s="151" t="s">
        <v>632</v>
      </c>
      <c r="T18" s="38" t="s">
        <v>406</v>
      </c>
      <c r="U18" s="38" t="s">
        <v>422</v>
      </c>
      <c r="V18" s="38" t="s">
        <v>442</v>
      </c>
      <c r="W18" s="38" t="s">
        <v>213</v>
      </c>
      <c r="X18" s="38" t="s">
        <v>163</v>
      </c>
      <c r="Y18" s="38" t="s">
        <v>633</v>
      </c>
      <c r="Z18" s="38">
        <v>1</v>
      </c>
      <c r="AA18" s="45">
        <v>28967</v>
      </c>
      <c r="AB18" s="44" t="s">
        <v>634</v>
      </c>
      <c r="AC18" s="38">
        <v>7656989</v>
      </c>
      <c r="AD18" s="37" t="s">
        <v>635</v>
      </c>
      <c r="AE18" s="37" t="s">
        <v>446</v>
      </c>
      <c r="AF18" s="37">
        <v>1013601002</v>
      </c>
      <c r="AG18" s="37">
        <v>2</v>
      </c>
      <c r="AH18" s="37"/>
      <c r="AI18" s="38"/>
      <c r="AJ18" s="38"/>
      <c r="AK18" s="38" t="s">
        <v>96</v>
      </c>
      <c r="AL18" s="38" t="s">
        <v>101</v>
      </c>
      <c r="AM18" s="38" t="s">
        <v>562</v>
      </c>
      <c r="AN18" s="38" t="s">
        <v>562</v>
      </c>
      <c r="AO18" s="80">
        <v>66000000</v>
      </c>
      <c r="AP18" s="45">
        <v>44953</v>
      </c>
      <c r="AQ18" s="45">
        <v>45286</v>
      </c>
      <c r="AR18" s="38">
        <v>330</v>
      </c>
      <c r="AS18" s="38">
        <v>11</v>
      </c>
      <c r="AT18" s="80">
        <v>6000000</v>
      </c>
      <c r="AU18" s="38" t="s">
        <v>96</v>
      </c>
      <c r="AV18" s="38" t="s">
        <v>96</v>
      </c>
      <c r="AW18" s="38" t="s">
        <v>96</v>
      </c>
      <c r="AX18" s="38" t="s">
        <v>96</v>
      </c>
      <c r="AY18" s="38" t="s">
        <v>96</v>
      </c>
      <c r="AZ18" s="82"/>
      <c r="BA18" s="38"/>
      <c r="BB18" s="38"/>
      <c r="BC18" s="38"/>
      <c r="BD18" s="38"/>
      <c r="BE18" s="38"/>
      <c r="BF18" s="38"/>
      <c r="BG18" s="38"/>
      <c r="BH18" s="38"/>
      <c r="BI18" s="38"/>
      <c r="BJ18" s="38"/>
      <c r="BK18" s="38"/>
      <c r="BL18" s="38"/>
      <c r="BM18" s="38"/>
      <c r="BN18" s="38"/>
      <c r="BO18" s="38"/>
      <c r="BP18" s="38"/>
      <c r="BQ18" s="34">
        <f>Tabla2023[[#This Row],[DÍAS PRORROGA 1]]+Tabla2023[[#This Row],[DÍAS PRORROGA  2]]+Tabla2023[[#This Row],[DÍAS PRORROGA 3]]</f>
        <v>0</v>
      </c>
      <c r="BR18" s="68">
        <f>IF(Tabla2023[[#This Row],[ADICIÓN]]="NO",0,Tabla2023[[#This Row],[VALOR ADICIÓN 1]]+Tabla2023[[#This Row],[VALOR ADICIÓN 2]]+Tabla2023[[#This Row],[VALOR ADICIÓN 3]])</f>
        <v>0</v>
      </c>
      <c r="BS18" s="38" t="s">
        <v>96</v>
      </c>
      <c r="BT18" s="45">
        <v>45286</v>
      </c>
      <c r="BU18" s="49">
        <f>Tabla2023[[#This Row],[VALOR INICIAL DEL CONTRATO]]+Tabla2023[[#This Row],[VALOR ADICIÓN 1]]+Tabla2023[[#This Row],[VALOR ADICIÓN 2]]+Tabla2023[[#This Row],[VALOR ADICIÓN 3]]</f>
        <v>66000000</v>
      </c>
      <c r="BV1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8" s="50"/>
      <c r="BX18" s="38" t="s">
        <v>96</v>
      </c>
      <c r="BY18" s="38" t="s">
        <v>636</v>
      </c>
      <c r="BZ18" s="38" t="s">
        <v>637</v>
      </c>
      <c r="CA18" s="38" t="s">
        <v>96</v>
      </c>
      <c r="CB18" s="41" t="s">
        <v>96</v>
      </c>
      <c r="CC18" s="41" t="s">
        <v>96</v>
      </c>
      <c r="CD18" s="38">
        <v>1633</v>
      </c>
      <c r="CE18" s="34"/>
      <c r="CF18" s="6"/>
    </row>
    <row r="19" spans="1:85" ht="51.75" customHeight="1" x14ac:dyDescent="0.2">
      <c r="A19" s="29">
        <v>2023</v>
      </c>
      <c r="B19" s="132" t="s">
        <v>156</v>
      </c>
      <c r="C19" s="122" t="s">
        <v>435</v>
      </c>
      <c r="D19" s="122" t="str">
        <f ca="1">IF(Tabla2023[[#This Row],[FECHA DE TERMINACIÓN FINAL]]-TODAY()&gt;=15,"VIGENTE",IF(Tabla2023[[#This Row],[FECHA DE TERMINACIÓN FINAL]]-TODAY()&lt;0,"FINALIZADO",IF(Tabla2023[[#This Row],[FECHA DE TERMINACIÓN FINAL]]-TODAY()&lt;=15,"PROXIMO A VENCER")))</f>
        <v>FINALIZADO</v>
      </c>
      <c r="E19" s="113" t="s">
        <v>638</v>
      </c>
      <c r="F19" s="31" t="s">
        <v>639</v>
      </c>
      <c r="G19" s="31" t="s">
        <v>640</v>
      </c>
      <c r="H19" s="94" t="s">
        <v>641</v>
      </c>
      <c r="I19" s="96" t="s">
        <v>642</v>
      </c>
      <c r="J19" s="38" t="s">
        <v>470</v>
      </c>
      <c r="K19" s="38">
        <v>96</v>
      </c>
      <c r="L19" s="45">
        <v>44942</v>
      </c>
      <c r="M19" s="38">
        <v>462</v>
      </c>
      <c r="N19" s="45">
        <v>44952</v>
      </c>
      <c r="O19" s="38" t="s">
        <v>306</v>
      </c>
      <c r="P19" s="37" t="s">
        <v>87</v>
      </c>
      <c r="Q19" s="37" t="s">
        <v>420</v>
      </c>
      <c r="R19" s="38">
        <v>1</v>
      </c>
      <c r="S19" s="151" t="s">
        <v>643</v>
      </c>
      <c r="T19" s="38" t="s">
        <v>406</v>
      </c>
      <c r="U19" s="38" t="s">
        <v>471</v>
      </c>
      <c r="V19" s="38" t="s">
        <v>126</v>
      </c>
      <c r="W19" s="38" t="s">
        <v>423</v>
      </c>
      <c r="X19" s="38" t="s">
        <v>148</v>
      </c>
      <c r="Y19" s="38" t="s">
        <v>644</v>
      </c>
      <c r="Z19" s="38">
        <v>9</v>
      </c>
      <c r="AA19" s="45">
        <v>31761</v>
      </c>
      <c r="AB19" s="44" t="s">
        <v>645</v>
      </c>
      <c r="AC19" s="37">
        <v>3138026567</v>
      </c>
      <c r="AD19" s="37" t="s">
        <v>646</v>
      </c>
      <c r="AE19" s="37" t="s">
        <v>647</v>
      </c>
      <c r="AF19" s="37">
        <v>63526944</v>
      </c>
      <c r="AG19" s="37">
        <v>5</v>
      </c>
      <c r="AH19" s="37"/>
      <c r="AI19" s="38"/>
      <c r="AJ19" s="38"/>
      <c r="AK19" s="38" t="s">
        <v>96</v>
      </c>
      <c r="AL19" s="38" t="s">
        <v>101</v>
      </c>
      <c r="AM19" s="38" t="s">
        <v>562</v>
      </c>
      <c r="AN19" s="38" t="s">
        <v>562</v>
      </c>
      <c r="AO19" s="80">
        <v>29700000</v>
      </c>
      <c r="AP19" s="45">
        <v>44952</v>
      </c>
      <c r="AQ19" s="45">
        <v>45285</v>
      </c>
      <c r="AR19" s="38">
        <v>330</v>
      </c>
      <c r="AS19" s="38">
        <v>11</v>
      </c>
      <c r="AT19" s="80">
        <v>2700000</v>
      </c>
      <c r="AU19" s="38" t="s">
        <v>96</v>
      </c>
      <c r="AV19" s="38" t="s">
        <v>96</v>
      </c>
      <c r="AW19" s="38" t="s">
        <v>96</v>
      </c>
      <c r="AX19" s="38" t="s">
        <v>96</v>
      </c>
      <c r="AY19" s="38" t="s">
        <v>96</v>
      </c>
      <c r="AZ19" s="82"/>
      <c r="BA19" s="38"/>
      <c r="BB19" s="38"/>
      <c r="BC19" s="38"/>
      <c r="BD19" s="38"/>
      <c r="BE19" s="38"/>
      <c r="BF19" s="38"/>
      <c r="BG19" s="38"/>
      <c r="BH19" s="38"/>
      <c r="BI19" s="38"/>
      <c r="BJ19" s="38"/>
      <c r="BK19" s="38"/>
      <c r="BL19" s="38"/>
      <c r="BM19" s="38"/>
      <c r="BN19" s="38"/>
      <c r="BO19" s="38"/>
      <c r="BP19" s="38"/>
      <c r="BQ19" s="34">
        <f>Tabla2023[[#This Row],[DÍAS PRORROGA 1]]+Tabla2023[[#This Row],[DÍAS PRORROGA  2]]+Tabla2023[[#This Row],[DÍAS PRORROGA 3]]</f>
        <v>0</v>
      </c>
      <c r="BR19" s="68">
        <f>IF(Tabla2023[[#This Row],[ADICIÓN]]="NO",0,Tabla2023[[#This Row],[VALOR ADICIÓN 1]]+Tabla2023[[#This Row],[VALOR ADICIÓN 2]]+Tabla2023[[#This Row],[VALOR ADICIÓN 3]])</f>
        <v>0</v>
      </c>
      <c r="BS19" s="38" t="s">
        <v>96</v>
      </c>
      <c r="BT19" s="45">
        <v>45285</v>
      </c>
      <c r="BU19" s="49">
        <f>Tabla2023[[#This Row],[VALOR INICIAL DEL CONTRATO]]+Tabla2023[[#This Row],[VALOR ADICIÓN 1]]+Tabla2023[[#This Row],[VALOR ADICIÓN 2]]+Tabla2023[[#This Row],[VALOR ADICIÓN 3]]</f>
        <v>29700000</v>
      </c>
      <c r="BV1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 s="50"/>
      <c r="BX19" s="38" t="s">
        <v>96</v>
      </c>
      <c r="BY19" s="38" t="s">
        <v>648</v>
      </c>
      <c r="BZ19" s="38" t="s">
        <v>649</v>
      </c>
      <c r="CA19" s="38" t="s">
        <v>96</v>
      </c>
      <c r="CB19" s="41" t="s">
        <v>96</v>
      </c>
      <c r="CC19" s="41" t="s">
        <v>96</v>
      </c>
      <c r="CD19" s="38">
        <v>1683</v>
      </c>
      <c r="CE19" s="34"/>
      <c r="CF19" s="6"/>
    </row>
    <row r="20" spans="1:85" ht="51.75" customHeight="1" x14ac:dyDescent="0.2">
      <c r="A20" s="29">
        <v>2023</v>
      </c>
      <c r="B20" s="132" t="s">
        <v>161</v>
      </c>
      <c r="C20" s="122" t="s">
        <v>435</v>
      </c>
      <c r="D20" s="122" t="str">
        <f ca="1">IF(Tabla2023[[#This Row],[FECHA DE TERMINACIÓN FINAL]]-TODAY()&gt;=15,"VIGENTE",IF(Tabla2023[[#This Row],[FECHA DE TERMINACIÓN FINAL]]-TODAY()&lt;0,"FINALIZADO",IF(Tabla2023[[#This Row],[FECHA DE TERMINACIÓN FINAL]]-TODAY()&lt;=15,"PROXIMO A VENCER")))</f>
        <v>FINALIZADO</v>
      </c>
      <c r="E20" s="113" t="s">
        <v>650</v>
      </c>
      <c r="F20" s="31" t="s">
        <v>651</v>
      </c>
      <c r="G20" s="31" t="s">
        <v>652</v>
      </c>
      <c r="H20" s="94" t="s">
        <v>653</v>
      </c>
      <c r="I20" s="95" t="s">
        <v>654</v>
      </c>
      <c r="J20" s="38" t="s">
        <v>557</v>
      </c>
      <c r="K20" s="38">
        <v>14</v>
      </c>
      <c r="L20" s="45">
        <v>44937</v>
      </c>
      <c r="M20" s="38">
        <v>465</v>
      </c>
      <c r="N20" s="45">
        <v>44952</v>
      </c>
      <c r="O20" s="38" t="s">
        <v>125</v>
      </c>
      <c r="P20" s="37" t="s">
        <v>87</v>
      </c>
      <c r="Q20" s="37" t="s">
        <v>420</v>
      </c>
      <c r="R20" s="38">
        <v>1</v>
      </c>
      <c r="S20" s="151" t="s">
        <v>655</v>
      </c>
      <c r="T20" s="38" t="s">
        <v>406</v>
      </c>
      <c r="U20" s="38" t="s">
        <v>471</v>
      </c>
      <c r="V20" s="38" t="s">
        <v>241</v>
      </c>
      <c r="W20" s="38" t="s">
        <v>423</v>
      </c>
      <c r="X20" s="38" t="s">
        <v>148</v>
      </c>
      <c r="Y20" s="38" t="s">
        <v>656</v>
      </c>
      <c r="Z20" s="38">
        <v>4</v>
      </c>
      <c r="AA20" s="45">
        <v>31440</v>
      </c>
      <c r="AB20" s="44" t="s">
        <v>657</v>
      </c>
      <c r="AC20" s="38">
        <v>3006399807</v>
      </c>
      <c r="AD20" s="37" t="s">
        <v>658</v>
      </c>
      <c r="AE20" s="37" t="s">
        <v>659</v>
      </c>
      <c r="AF20" s="37">
        <v>1014225583</v>
      </c>
      <c r="AG20" s="37">
        <v>0</v>
      </c>
      <c r="AH20" s="37" t="s">
        <v>660</v>
      </c>
      <c r="AI20" s="37">
        <v>1020716280</v>
      </c>
      <c r="AJ20" s="37">
        <v>5</v>
      </c>
      <c r="AK20" s="45">
        <v>45033</v>
      </c>
      <c r="AL20" s="38" t="s">
        <v>101</v>
      </c>
      <c r="AM20" s="38" t="s">
        <v>562</v>
      </c>
      <c r="AN20" s="38" t="s">
        <v>562</v>
      </c>
      <c r="AO20" s="53">
        <v>34650000</v>
      </c>
      <c r="AP20" s="45">
        <v>44957</v>
      </c>
      <c r="AQ20" s="45">
        <v>45290</v>
      </c>
      <c r="AR20" s="38">
        <v>330</v>
      </c>
      <c r="AS20" s="38">
        <v>11</v>
      </c>
      <c r="AT20" s="80">
        <v>3150000</v>
      </c>
      <c r="AU20" s="38" t="s">
        <v>96</v>
      </c>
      <c r="AV20" s="38" t="s">
        <v>96</v>
      </c>
      <c r="AW20" s="38">
        <v>1</v>
      </c>
      <c r="AX20" s="38">
        <v>1</v>
      </c>
      <c r="AY20" s="38" t="s">
        <v>96</v>
      </c>
      <c r="AZ20" s="82">
        <v>6300000</v>
      </c>
      <c r="BA20" s="38">
        <v>60</v>
      </c>
      <c r="BB20" s="38">
        <v>1229</v>
      </c>
      <c r="BC20" s="45">
        <v>45275</v>
      </c>
      <c r="BD20" s="38"/>
      <c r="BE20" s="38"/>
      <c r="BF20" s="38"/>
      <c r="BG20" s="38"/>
      <c r="BH20" s="38"/>
      <c r="BI20" s="38"/>
      <c r="BJ20" s="38"/>
      <c r="BK20" s="38"/>
      <c r="BL20" s="38"/>
      <c r="BM20" s="38"/>
      <c r="BN20" s="38"/>
      <c r="BO20" s="38"/>
      <c r="BP20" s="38"/>
      <c r="BQ20" s="34">
        <f>Tabla2023[[#This Row],[DÍAS PRORROGA 1]]+Tabla2023[[#This Row],[DÍAS PRORROGA  2]]+Tabla2023[[#This Row],[DÍAS PRORROGA 3]]</f>
        <v>60</v>
      </c>
      <c r="BR20" s="68">
        <f>IF(Tabla2023[[#This Row],[ADICIÓN]]="NO",0,Tabla2023[[#This Row],[VALOR ADICIÓN 1]]+Tabla2023[[#This Row],[VALOR ADICIÓN 2]]+Tabla2023[[#This Row],[VALOR ADICIÓN 3]])</f>
        <v>6300000</v>
      </c>
      <c r="BS20" s="38" t="s">
        <v>96</v>
      </c>
      <c r="BT20" s="45">
        <v>45351</v>
      </c>
      <c r="BU20" s="49">
        <f>Tabla2023[[#This Row],[VALOR INICIAL DEL CONTRATO]]+Tabla2023[[#This Row],[VALOR ADICIÓN 1]]+Tabla2023[[#This Row],[VALOR ADICIÓN 2]]+Tabla2023[[#This Row],[VALOR ADICIÓN 3]]</f>
        <v>40950000</v>
      </c>
      <c r="BV2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 s="50"/>
      <c r="BX20" s="37" t="s">
        <v>661</v>
      </c>
      <c r="BY20" s="38" t="s">
        <v>662</v>
      </c>
      <c r="BZ20" s="38" t="s">
        <v>663</v>
      </c>
      <c r="CA20" s="38" t="s">
        <v>432</v>
      </c>
      <c r="CB20" s="41" t="s">
        <v>433</v>
      </c>
      <c r="CC20" s="41" t="s">
        <v>434</v>
      </c>
      <c r="CD20" s="38">
        <v>1696</v>
      </c>
      <c r="CE20" s="34"/>
      <c r="CF20" s="6"/>
    </row>
    <row r="21" spans="1:85" ht="51.75" customHeight="1" x14ac:dyDescent="0.2">
      <c r="A21" s="29">
        <v>2023</v>
      </c>
      <c r="B21" s="132" t="s">
        <v>167</v>
      </c>
      <c r="C21" s="122" t="s">
        <v>435</v>
      </c>
      <c r="D21" s="122" t="str">
        <f ca="1">IF(Tabla2023[[#This Row],[FECHA DE TERMINACIÓN FINAL]]-TODAY()&gt;=15,"VIGENTE",IF(Tabla2023[[#This Row],[FECHA DE TERMINACIÓN FINAL]]-TODAY()&lt;0,"FINALIZADO",IF(Tabla2023[[#This Row],[FECHA DE TERMINACIÓN FINAL]]-TODAY()&lt;=15,"PROXIMO A VENCER")))</f>
        <v>FINALIZADO</v>
      </c>
      <c r="E21" s="113">
        <v>83328</v>
      </c>
      <c r="F21" s="31" t="s">
        <v>664</v>
      </c>
      <c r="G21" s="31" t="s">
        <v>665</v>
      </c>
      <c r="H21" s="94" t="s">
        <v>666</v>
      </c>
      <c r="I21" s="95" t="s">
        <v>667</v>
      </c>
      <c r="J21" s="38" t="s">
        <v>668</v>
      </c>
      <c r="K21" s="38">
        <v>12</v>
      </c>
      <c r="L21" s="45">
        <v>44937</v>
      </c>
      <c r="M21" s="38">
        <v>468</v>
      </c>
      <c r="N21" s="45">
        <v>44953</v>
      </c>
      <c r="O21" s="38" t="s">
        <v>125</v>
      </c>
      <c r="P21" s="37" t="s">
        <v>87</v>
      </c>
      <c r="Q21" s="37" t="s">
        <v>420</v>
      </c>
      <c r="R21" s="38">
        <v>1</v>
      </c>
      <c r="S21" s="151" t="s">
        <v>669</v>
      </c>
      <c r="T21" s="38" t="s">
        <v>406</v>
      </c>
      <c r="U21" s="38" t="s">
        <v>422</v>
      </c>
      <c r="V21" s="38" t="s">
        <v>460</v>
      </c>
      <c r="W21" s="38" t="s">
        <v>423</v>
      </c>
      <c r="X21" s="38" t="s">
        <v>148</v>
      </c>
      <c r="Y21" s="54">
        <v>1053323847</v>
      </c>
      <c r="Z21" s="38">
        <v>1</v>
      </c>
      <c r="AA21" s="45">
        <v>31457</v>
      </c>
      <c r="AB21" s="44" t="s">
        <v>670</v>
      </c>
      <c r="AC21" s="38">
        <v>3102400058</v>
      </c>
      <c r="AD21" s="37" t="s">
        <v>671</v>
      </c>
      <c r="AE21" s="37" t="s">
        <v>151</v>
      </c>
      <c r="AF21" s="37">
        <v>1053344917</v>
      </c>
      <c r="AG21" s="37">
        <v>9</v>
      </c>
      <c r="AH21" s="37"/>
      <c r="AI21" s="38"/>
      <c r="AJ21" s="38"/>
      <c r="AK21" s="38"/>
      <c r="AL21" s="38" t="s">
        <v>101</v>
      </c>
      <c r="AM21" s="45">
        <v>44950</v>
      </c>
      <c r="AN21" s="45">
        <v>44950</v>
      </c>
      <c r="AO21" s="80">
        <v>29700000</v>
      </c>
      <c r="AP21" s="45">
        <v>44953</v>
      </c>
      <c r="AQ21" s="45">
        <v>45286</v>
      </c>
      <c r="AR21" s="38">
        <v>330</v>
      </c>
      <c r="AS21" s="38">
        <v>11</v>
      </c>
      <c r="AT21" s="80">
        <v>2700000</v>
      </c>
      <c r="AU21" s="38"/>
      <c r="AV21" s="38"/>
      <c r="AW21" s="38"/>
      <c r="AX21" s="38"/>
      <c r="AY21" s="38"/>
      <c r="AZ21" s="82"/>
      <c r="BA21" s="38"/>
      <c r="BB21" s="38"/>
      <c r="BC21" s="38"/>
      <c r="BD21" s="38"/>
      <c r="BE21" s="38"/>
      <c r="BF21" s="38"/>
      <c r="BG21" s="38"/>
      <c r="BH21" s="38"/>
      <c r="BI21" s="38"/>
      <c r="BJ21" s="38"/>
      <c r="BK21" s="38"/>
      <c r="BL21" s="38"/>
      <c r="BM21" s="38"/>
      <c r="BN21" s="38"/>
      <c r="BO21" s="38"/>
      <c r="BP21" s="38"/>
      <c r="BQ21" s="34">
        <f>Tabla2023[[#This Row],[DÍAS PRORROGA 1]]+Tabla2023[[#This Row],[DÍAS PRORROGA  2]]+Tabla2023[[#This Row],[DÍAS PRORROGA 3]]</f>
        <v>0</v>
      </c>
      <c r="BR21" s="68">
        <f>IF(Tabla2023[[#This Row],[ADICIÓN]]="NO",0,Tabla2023[[#This Row],[VALOR ADICIÓN 1]]+Tabla2023[[#This Row],[VALOR ADICIÓN 2]]+Tabla2023[[#This Row],[VALOR ADICIÓN 3]])</f>
        <v>0</v>
      </c>
      <c r="BS21" s="38"/>
      <c r="BT21" s="45">
        <v>45286</v>
      </c>
      <c r="BU21" s="49">
        <f>Tabla2023[[#This Row],[VALOR INICIAL DEL CONTRATO]]+Tabla2023[[#This Row],[VALOR ADICIÓN 1]]+Tabla2023[[#This Row],[VALOR ADICIÓN 2]]+Tabla2023[[#This Row],[VALOR ADICIÓN 3]]</f>
        <v>29700000</v>
      </c>
      <c r="BV2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1" s="33"/>
      <c r="BX21" s="34"/>
      <c r="BY21" s="34" t="s">
        <v>672</v>
      </c>
      <c r="BZ21" s="34" t="s">
        <v>673</v>
      </c>
      <c r="CA21" s="38" t="s">
        <v>432</v>
      </c>
      <c r="CB21" s="41" t="s">
        <v>433</v>
      </c>
      <c r="CC21" s="41" t="s">
        <v>434</v>
      </c>
      <c r="CD21" s="34">
        <v>1696</v>
      </c>
      <c r="CE21" s="34"/>
      <c r="CF21" s="6"/>
    </row>
    <row r="22" spans="1:85" ht="51.75" customHeight="1" x14ac:dyDescent="0.2">
      <c r="A22" s="29">
        <v>2023</v>
      </c>
      <c r="B22" s="132" t="s">
        <v>172</v>
      </c>
      <c r="C22" s="122" t="s">
        <v>435</v>
      </c>
      <c r="D22" s="122" t="str">
        <f ca="1">IF(Tabla2023[[#This Row],[FECHA DE TERMINACIÓN FINAL]]-TODAY()&gt;=15,"VIGENTE",IF(Tabla2023[[#This Row],[FECHA DE TERMINACIÓN FINAL]]-TODAY()&lt;0,"FINALIZADO",IF(Tabla2023[[#This Row],[FECHA DE TERMINACIÓN FINAL]]-TODAY()&lt;=15,"PROXIMO A VENCER")))</f>
        <v>FINALIZADO</v>
      </c>
      <c r="E22" s="113">
        <v>84098</v>
      </c>
      <c r="F22" s="31" t="s">
        <v>674</v>
      </c>
      <c r="G22" s="31" t="s">
        <v>675</v>
      </c>
      <c r="H22" s="94" t="s">
        <v>676</v>
      </c>
      <c r="I22" s="95" t="s">
        <v>677</v>
      </c>
      <c r="J22" s="38" t="s">
        <v>541</v>
      </c>
      <c r="K22" s="38">
        <v>53</v>
      </c>
      <c r="L22" s="45">
        <v>44939</v>
      </c>
      <c r="M22" s="38">
        <v>493</v>
      </c>
      <c r="N22" s="45">
        <v>44957</v>
      </c>
      <c r="O22" s="38" t="s">
        <v>113</v>
      </c>
      <c r="P22" s="37" t="s">
        <v>87</v>
      </c>
      <c r="Q22" s="37" t="s">
        <v>420</v>
      </c>
      <c r="R22" s="38">
        <v>1</v>
      </c>
      <c r="S22" s="151" t="s">
        <v>678</v>
      </c>
      <c r="T22" s="38" t="s">
        <v>406</v>
      </c>
      <c r="U22" s="38" t="s">
        <v>471</v>
      </c>
      <c r="V22" s="38" t="s">
        <v>442</v>
      </c>
      <c r="W22" s="38" t="s">
        <v>213</v>
      </c>
      <c r="X22" s="38" t="s">
        <v>148</v>
      </c>
      <c r="Y22" s="38" t="s">
        <v>679</v>
      </c>
      <c r="Z22" s="38">
        <v>7</v>
      </c>
      <c r="AA22" s="45">
        <v>30960</v>
      </c>
      <c r="AB22" s="59" t="s">
        <v>680</v>
      </c>
      <c r="AC22" s="37" t="s">
        <v>681</v>
      </c>
      <c r="AD22" s="37" t="s">
        <v>682</v>
      </c>
      <c r="AE22" s="37" t="s">
        <v>683</v>
      </c>
      <c r="AF22" s="37">
        <v>28723701</v>
      </c>
      <c r="AG22" s="37">
        <v>1</v>
      </c>
      <c r="AH22" s="37" t="s">
        <v>123</v>
      </c>
      <c r="AI22" s="37">
        <v>1016101268</v>
      </c>
      <c r="AJ22" s="37">
        <v>1</v>
      </c>
      <c r="AK22" s="45">
        <v>45300</v>
      </c>
      <c r="AL22" s="38" t="s">
        <v>101</v>
      </c>
      <c r="AM22" s="38" t="s">
        <v>562</v>
      </c>
      <c r="AN22" s="45">
        <v>44949</v>
      </c>
      <c r="AO22" s="80">
        <v>77000000</v>
      </c>
      <c r="AP22" s="45">
        <v>44958</v>
      </c>
      <c r="AQ22" s="45">
        <v>45291</v>
      </c>
      <c r="AR22" s="38">
        <v>330</v>
      </c>
      <c r="AS22" s="38">
        <v>11</v>
      </c>
      <c r="AT22" s="80">
        <v>7000000</v>
      </c>
      <c r="AU22" s="38"/>
      <c r="AV22" s="38"/>
      <c r="AW22" s="38">
        <v>1</v>
      </c>
      <c r="AX22" s="38">
        <v>1</v>
      </c>
      <c r="AY22" s="38"/>
      <c r="AZ22" s="82">
        <v>14000000</v>
      </c>
      <c r="BA22" s="38">
        <v>60</v>
      </c>
      <c r="BB22" s="38">
        <v>1187</v>
      </c>
      <c r="BC22" s="45">
        <v>45265</v>
      </c>
      <c r="BD22" s="38"/>
      <c r="BE22" s="38"/>
      <c r="BF22" s="38"/>
      <c r="BG22" s="38"/>
      <c r="BH22" s="38"/>
      <c r="BI22" s="38"/>
      <c r="BJ22" s="38"/>
      <c r="BK22" s="38"/>
      <c r="BL22" s="38"/>
      <c r="BM22" s="38"/>
      <c r="BN22" s="38"/>
      <c r="BO22" s="38"/>
      <c r="BP22" s="38"/>
      <c r="BQ22" s="34">
        <f>Tabla2023[[#This Row],[DÍAS PRORROGA 1]]+Tabla2023[[#This Row],[DÍAS PRORROGA  2]]+Tabla2023[[#This Row],[DÍAS PRORROGA 3]]</f>
        <v>60</v>
      </c>
      <c r="BR22" s="68">
        <f>IF(Tabla2023[[#This Row],[ADICIÓN]]="NO",0,Tabla2023[[#This Row],[VALOR ADICIÓN 1]]+Tabla2023[[#This Row],[VALOR ADICIÓN 2]]+Tabla2023[[#This Row],[VALOR ADICIÓN 3]])</f>
        <v>14000000</v>
      </c>
      <c r="BS22" s="38"/>
      <c r="BT22" s="45">
        <v>45351</v>
      </c>
      <c r="BU22" s="49">
        <f>Tabla2023[[#This Row],[VALOR INICIAL DEL CONTRATO]]+Tabla2023[[#This Row],[VALOR ADICIÓN 1]]+Tabla2023[[#This Row],[VALOR ADICIÓN 2]]+Tabla2023[[#This Row],[VALOR ADICIÓN 3]]</f>
        <v>91000000</v>
      </c>
      <c r="BV2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 s="33"/>
      <c r="BX22" s="36" t="s">
        <v>684</v>
      </c>
      <c r="BY22" s="34" t="s">
        <v>685</v>
      </c>
      <c r="BZ22" s="34" t="s">
        <v>686</v>
      </c>
      <c r="CA22" s="38">
        <v>18</v>
      </c>
      <c r="CB22" s="41" t="s">
        <v>687</v>
      </c>
      <c r="CC22" s="41" t="s">
        <v>551</v>
      </c>
      <c r="CD22" s="34">
        <v>1587</v>
      </c>
      <c r="CE22" s="34"/>
      <c r="CF22" s="6"/>
    </row>
    <row r="23" spans="1:85" ht="51.75" customHeight="1" x14ac:dyDescent="0.2">
      <c r="A23" s="29">
        <v>2023</v>
      </c>
      <c r="B23" s="132" t="s">
        <v>173</v>
      </c>
      <c r="C23" s="122" t="s">
        <v>435</v>
      </c>
      <c r="D23" s="122" t="str">
        <f ca="1">IF(Tabla2023[[#This Row],[FECHA DE TERMINACIÓN FINAL]]-TODAY()&gt;=15,"VIGENTE",IF(Tabla2023[[#This Row],[FECHA DE TERMINACIÓN FINAL]]-TODAY()&lt;0,"FINALIZADO",IF(Tabla2023[[#This Row],[FECHA DE TERMINACIÓN FINAL]]-TODAY()&lt;=15,"PROXIMO A VENCER")))</f>
        <v>FINALIZADO</v>
      </c>
      <c r="E23" s="113">
        <v>83610</v>
      </c>
      <c r="F23" s="31" t="s">
        <v>688</v>
      </c>
      <c r="G23" s="31" t="s">
        <v>689</v>
      </c>
      <c r="H23" s="94" t="s">
        <v>690</v>
      </c>
      <c r="I23" s="95" t="s">
        <v>691</v>
      </c>
      <c r="J23" s="38" t="s">
        <v>668</v>
      </c>
      <c r="K23" s="38">
        <v>18</v>
      </c>
      <c r="L23" s="45">
        <v>44938</v>
      </c>
      <c r="M23" s="38">
        <v>467</v>
      </c>
      <c r="N23" s="45">
        <v>44953</v>
      </c>
      <c r="O23" s="38" t="s">
        <v>125</v>
      </c>
      <c r="P23" s="37" t="s">
        <v>87</v>
      </c>
      <c r="Q23" s="37" t="s">
        <v>420</v>
      </c>
      <c r="R23" s="38">
        <v>1</v>
      </c>
      <c r="S23" s="151" t="s">
        <v>692</v>
      </c>
      <c r="T23" s="38" t="s">
        <v>406</v>
      </c>
      <c r="U23" s="38" t="s">
        <v>471</v>
      </c>
      <c r="V23" s="38" t="s">
        <v>460</v>
      </c>
      <c r="W23" s="38" t="s">
        <v>213</v>
      </c>
      <c r="X23" s="38" t="s">
        <v>148</v>
      </c>
      <c r="Y23" s="54">
        <v>79519356</v>
      </c>
      <c r="Z23" s="38">
        <v>3</v>
      </c>
      <c r="AA23" s="45">
        <v>25592</v>
      </c>
      <c r="AB23" s="44" t="s">
        <v>693</v>
      </c>
      <c r="AC23" s="38">
        <v>3173806379</v>
      </c>
      <c r="AD23" s="37" t="s">
        <v>694</v>
      </c>
      <c r="AE23" s="37" t="s">
        <v>151</v>
      </c>
      <c r="AF23" s="37">
        <v>1053344917</v>
      </c>
      <c r="AG23" s="37">
        <v>9</v>
      </c>
      <c r="AH23" s="37"/>
      <c r="AI23" s="38"/>
      <c r="AJ23" s="38"/>
      <c r="AK23" s="38"/>
      <c r="AL23" s="38" t="s">
        <v>101</v>
      </c>
      <c r="AM23" s="45">
        <v>44950</v>
      </c>
      <c r="AN23" s="45">
        <v>44950</v>
      </c>
      <c r="AO23" s="80">
        <v>71500000</v>
      </c>
      <c r="AP23" s="45">
        <v>44953</v>
      </c>
      <c r="AQ23" s="45">
        <v>45286</v>
      </c>
      <c r="AR23" s="38">
        <v>330</v>
      </c>
      <c r="AS23" s="38">
        <v>11</v>
      </c>
      <c r="AT23" s="80">
        <v>6500000</v>
      </c>
      <c r="AU23" s="38"/>
      <c r="AV23" s="38"/>
      <c r="AW23" s="38">
        <v>1</v>
      </c>
      <c r="AX23" s="38">
        <v>1</v>
      </c>
      <c r="AY23" s="38"/>
      <c r="AZ23" s="82">
        <v>6500000</v>
      </c>
      <c r="BA23" s="38">
        <v>30</v>
      </c>
      <c r="BB23" s="38">
        <v>1101</v>
      </c>
      <c r="BC23" s="45">
        <v>45254</v>
      </c>
      <c r="BD23" s="38"/>
      <c r="BE23" s="38"/>
      <c r="BF23" s="38"/>
      <c r="BG23" s="38"/>
      <c r="BH23" s="38"/>
      <c r="BI23" s="38"/>
      <c r="BJ23" s="38"/>
      <c r="BK23" s="38"/>
      <c r="BL23" s="38"/>
      <c r="BM23" s="38"/>
      <c r="BN23" s="38"/>
      <c r="BO23" s="38"/>
      <c r="BP23" s="38"/>
      <c r="BQ23" s="34">
        <f>Tabla2023[[#This Row],[DÍAS PRORROGA 1]]+Tabla2023[[#This Row],[DÍAS PRORROGA  2]]+Tabla2023[[#This Row],[DÍAS PRORROGA 3]]</f>
        <v>30</v>
      </c>
      <c r="BR23" s="68">
        <f>IF(Tabla2023[[#This Row],[ADICIÓN]]="NO",0,Tabla2023[[#This Row],[VALOR ADICIÓN 1]]+Tabla2023[[#This Row],[VALOR ADICIÓN 2]]+Tabla2023[[#This Row],[VALOR ADICIÓN 3]])</f>
        <v>6500000</v>
      </c>
      <c r="BS23" s="38"/>
      <c r="BT23" s="45">
        <v>45317</v>
      </c>
      <c r="BU23" s="49">
        <f>Tabla2023[[#This Row],[VALOR INICIAL DEL CONTRATO]]+Tabla2023[[#This Row],[VALOR ADICIÓN 1]]+Tabla2023[[#This Row],[VALOR ADICIÓN 2]]+Tabla2023[[#This Row],[VALOR ADICIÓN 3]]</f>
        <v>78000000</v>
      </c>
      <c r="BV2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3" s="33"/>
      <c r="BX23" s="36" t="s">
        <v>695</v>
      </c>
      <c r="BY23" s="34" t="s">
        <v>696</v>
      </c>
      <c r="BZ23" s="34" t="s">
        <v>697</v>
      </c>
      <c r="CA23" s="38" t="s">
        <v>432</v>
      </c>
      <c r="CB23" s="41" t="s">
        <v>433</v>
      </c>
      <c r="CC23" s="41" t="s">
        <v>434</v>
      </c>
      <c r="CD23" s="34">
        <v>1696</v>
      </c>
      <c r="CE23" s="34"/>
      <c r="CF23" s="6"/>
    </row>
    <row r="24" spans="1:85" ht="51.75" customHeight="1" x14ac:dyDescent="0.2">
      <c r="A24" s="29">
        <v>2023</v>
      </c>
      <c r="B24" s="132" t="s">
        <v>178</v>
      </c>
      <c r="C24" s="122" t="s">
        <v>435</v>
      </c>
      <c r="D24" s="122" t="str">
        <f ca="1">IF(Tabla2023[[#This Row],[FECHA DE TERMINACIÓN FINAL]]-TODAY()&gt;=15,"VIGENTE",IF(Tabla2023[[#This Row],[FECHA DE TERMINACIÓN FINAL]]-TODAY()&lt;0,"FINALIZADO",IF(Tabla2023[[#This Row],[FECHA DE TERMINACIÓN FINAL]]-TODAY()&lt;=15,"PROXIMO A VENCER")))</f>
        <v>FINALIZADO</v>
      </c>
      <c r="E24" s="113">
        <v>85674</v>
      </c>
      <c r="F24" s="31" t="s">
        <v>698</v>
      </c>
      <c r="G24" s="31" t="s">
        <v>699</v>
      </c>
      <c r="H24" s="94" t="s">
        <v>700</v>
      </c>
      <c r="I24" s="95" t="s">
        <v>701</v>
      </c>
      <c r="J24" s="38" t="s">
        <v>541</v>
      </c>
      <c r="K24" s="38">
        <v>127</v>
      </c>
      <c r="L24" s="45">
        <v>44943</v>
      </c>
      <c r="M24" s="38">
        <v>494</v>
      </c>
      <c r="N24" s="45">
        <v>44957</v>
      </c>
      <c r="O24" s="38" t="s">
        <v>125</v>
      </c>
      <c r="P24" s="37" t="s">
        <v>87</v>
      </c>
      <c r="Q24" s="37" t="s">
        <v>420</v>
      </c>
      <c r="R24" s="38">
        <v>1</v>
      </c>
      <c r="S24" s="151" t="s">
        <v>702</v>
      </c>
      <c r="T24" s="38" t="s">
        <v>406</v>
      </c>
      <c r="U24" s="38" t="s">
        <v>471</v>
      </c>
      <c r="V24" s="38" t="s">
        <v>703</v>
      </c>
      <c r="W24" s="38" t="s">
        <v>423</v>
      </c>
      <c r="X24" s="38" t="s">
        <v>163</v>
      </c>
      <c r="Y24" s="38">
        <v>1032656434</v>
      </c>
      <c r="Z24" s="38">
        <v>6</v>
      </c>
      <c r="AA24" s="45">
        <v>34190</v>
      </c>
      <c r="AB24" s="44" t="s">
        <v>704</v>
      </c>
      <c r="AC24" s="38">
        <v>3124293762</v>
      </c>
      <c r="AD24" s="37" t="s">
        <v>705</v>
      </c>
      <c r="AE24" s="37" t="s">
        <v>105</v>
      </c>
      <c r="AF24" s="37">
        <v>79369745</v>
      </c>
      <c r="AG24" s="38">
        <v>0</v>
      </c>
      <c r="AH24" s="37" t="s">
        <v>204</v>
      </c>
      <c r="AI24" s="37">
        <v>74374329</v>
      </c>
      <c r="AJ24" s="37">
        <v>1</v>
      </c>
      <c r="AK24" s="45">
        <v>45119</v>
      </c>
      <c r="AL24" s="38" t="s">
        <v>101</v>
      </c>
      <c r="AM24" s="45">
        <v>44952</v>
      </c>
      <c r="AN24" s="45">
        <v>44950</v>
      </c>
      <c r="AO24" s="80">
        <v>29700000</v>
      </c>
      <c r="AP24" s="45">
        <v>44965</v>
      </c>
      <c r="AQ24" s="45">
        <v>45298</v>
      </c>
      <c r="AR24" s="38">
        <v>330</v>
      </c>
      <c r="AS24" s="38">
        <v>11</v>
      </c>
      <c r="AT24" s="80">
        <v>2700000</v>
      </c>
      <c r="AU24" s="38"/>
      <c r="AV24" s="38"/>
      <c r="AW24" s="38">
        <v>1</v>
      </c>
      <c r="AX24" s="38">
        <v>1</v>
      </c>
      <c r="AY24" s="38"/>
      <c r="AZ24" s="82">
        <v>5400000</v>
      </c>
      <c r="BA24" s="38">
        <v>60</v>
      </c>
      <c r="BB24" s="38">
        <v>1268</v>
      </c>
      <c r="BC24" s="45">
        <v>45280</v>
      </c>
      <c r="BD24" s="38"/>
      <c r="BE24" s="38"/>
      <c r="BF24" s="38"/>
      <c r="BG24" s="38"/>
      <c r="BH24" s="38"/>
      <c r="BI24" s="38"/>
      <c r="BJ24" s="38"/>
      <c r="BK24" s="38"/>
      <c r="BL24" s="38"/>
      <c r="BM24" s="38"/>
      <c r="BN24" s="38"/>
      <c r="BO24" s="38"/>
      <c r="BP24" s="38"/>
      <c r="BQ24" s="34">
        <f>Tabla2023[[#This Row],[DÍAS PRORROGA 1]]+Tabla2023[[#This Row],[DÍAS PRORROGA  2]]+Tabla2023[[#This Row],[DÍAS PRORROGA 3]]</f>
        <v>60</v>
      </c>
      <c r="BR24" s="68">
        <f>IF(Tabla2023[[#This Row],[ADICIÓN]]="NO",0,Tabla2023[[#This Row],[VALOR ADICIÓN 1]]+Tabla2023[[#This Row],[VALOR ADICIÓN 2]]+Tabla2023[[#This Row],[VALOR ADICIÓN 3]])</f>
        <v>5400000</v>
      </c>
      <c r="BS24" s="38"/>
      <c r="BT24" s="45">
        <v>45358</v>
      </c>
      <c r="BU24" s="49">
        <f>Tabla2023[[#This Row],[VALOR INICIAL DEL CONTRATO]]+Tabla2023[[#This Row],[VALOR ADICIÓN 1]]+Tabla2023[[#This Row],[VALOR ADICIÓN 2]]+Tabla2023[[#This Row],[VALOR ADICIÓN 3]]</f>
        <v>35100000</v>
      </c>
      <c r="BV2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 s="33"/>
      <c r="BX24" s="36" t="s">
        <v>706</v>
      </c>
      <c r="BY24" s="34" t="s">
        <v>707</v>
      </c>
      <c r="BZ24" s="34" t="s">
        <v>708</v>
      </c>
      <c r="CA24" s="38" t="s">
        <v>432</v>
      </c>
      <c r="CB24" s="41" t="s">
        <v>433</v>
      </c>
      <c r="CC24" s="41" t="s">
        <v>434</v>
      </c>
      <c r="CD24" s="38">
        <v>1696</v>
      </c>
      <c r="CE24" s="34"/>
      <c r="CF24" s="6"/>
    </row>
    <row r="25" spans="1:85" ht="51.75" customHeight="1" x14ac:dyDescent="0.2">
      <c r="A25" s="29">
        <v>2023</v>
      </c>
      <c r="B25" s="132" t="s">
        <v>291</v>
      </c>
      <c r="C25" s="122" t="s">
        <v>84</v>
      </c>
      <c r="D25" s="122" t="str">
        <f ca="1">IF(Tabla2023[[#This Row],[FECHA DE TERMINACIÓN FINAL]]-TODAY()&gt;=15,"VIGENTE",IF(Tabla2023[[#This Row],[FECHA DE TERMINACIÓN FINAL]]-TODAY()&lt;0,"FINALIZADO",IF(Tabla2023[[#This Row],[FECHA DE TERMINACIÓN FINAL]]-TODAY()&lt;=15,"PROXIMO A VENCER")))</f>
        <v>FINALIZADO</v>
      </c>
      <c r="E25" s="113">
        <v>85674</v>
      </c>
      <c r="F25" s="31" t="s">
        <v>709</v>
      </c>
      <c r="G25" s="31" t="s">
        <v>710</v>
      </c>
      <c r="H25" s="94" t="s">
        <v>711</v>
      </c>
      <c r="I25" s="95" t="s">
        <v>712</v>
      </c>
      <c r="J25" s="38" t="s">
        <v>541</v>
      </c>
      <c r="K25" s="38">
        <v>127</v>
      </c>
      <c r="L25" s="45">
        <v>44943</v>
      </c>
      <c r="M25" s="38">
        <v>495</v>
      </c>
      <c r="N25" s="45">
        <v>44957</v>
      </c>
      <c r="O25" s="38" t="s">
        <v>125</v>
      </c>
      <c r="P25" s="37" t="s">
        <v>87</v>
      </c>
      <c r="Q25" s="37" t="s">
        <v>420</v>
      </c>
      <c r="R25" s="38">
        <v>1</v>
      </c>
      <c r="S25" s="151" t="s">
        <v>713</v>
      </c>
      <c r="T25" s="38" t="s">
        <v>406</v>
      </c>
      <c r="U25" s="38" t="s">
        <v>471</v>
      </c>
      <c r="V25" s="38" t="s">
        <v>703</v>
      </c>
      <c r="W25" s="38" t="s">
        <v>423</v>
      </c>
      <c r="X25" s="38" t="s">
        <v>163</v>
      </c>
      <c r="Y25" s="38">
        <v>1031133957</v>
      </c>
      <c r="Z25" s="38">
        <v>8</v>
      </c>
      <c r="AA25" s="45">
        <v>33476</v>
      </c>
      <c r="AB25" s="44" t="s">
        <v>714</v>
      </c>
      <c r="AC25" s="38">
        <v>3205386634</v>
      </c>
      <c r="AD25" s="37" t="s">
        <v>715</v>
      </c>
      <c r="AE25" s="37" t="s">
        <v>105</v>
      </c>
      <c r="AF25" s="37">
        <v>79369745</v>
      </c>
      <c r="AG25" s="38">
        <v>0</v>
      </c>
      <c r="AH25" s="37" t="s">
        <v>204</v>
      </c>
      <c r="AI25" s="37">
        <v>74374329</v>
      </c>
      <c r="AJ25" s="37">
        <v>1</v>
      </c>
      <c r="AK25" s="45">
        <v>45119</v>
      </c>
      <c r="AL25" s="38" t="s">
        <v>101</v>
      </c>
      <c r="AM25" s="45">
        <v>44952</v>
      </c>
      <c r="AN25" s="45">
        <v>44952</v>
      </c>
      <c r="AO25" s="80">
        <v>29700000</v>
      </c>
      <c r="AP25" s="45">
        <v>44965</v>
      </c>
      <c r="AQ25" s="45">
        <v>45298</v>
      </c>
      <c r="AR25" s="38">
        <v>330</v>
      </c>
      <c r="AS25" s="38">
        <v>11</v>
      </c>
      <c r="AT25" s="80">
        <v>2700000</v>
      </c>
      <c r="AU25" s="38"/>
      <c r="AV25" s="38"/>
      <c r="AW25" s="38">
        <v>1</v>
      </c>
      <c r="AX25" s="38">
        <v>1</v>
      </c>
      <c r="AY25" s="38"/>
      <c r="AZ25" s="82">
        <v>5400000</v>
      </c>
      <c r="BA25" s="38">
        <v>60</v>
      </c>
      <c r="BB25" s="38">
        <v>1269</v>
      </c>
      <c r="BC25" s="45">
        <v>45280</v>
      </c>
      <c r="BD25" s="38"/>
      <c r="BE25" s="38"/>
      <c r="BF25" s="38"/>
      <c r="BG25" s="38"/>
      <c r="BH25" s="38"/>
      <c r="BI25" s="38"/>
      <c r="BJ25" s="38"/>
      <c r="BK25" s="38"/>
      <c r="BL25" s="38"/>
      <c r="BM25" s="38"/>
      <c r="BN25" s="38"/>
      <c r="BO25" s="38"/>
      <c r="BP25" s="38"/>
      <c r="BQ25" s="34">
        <f>Tabla2023[[#This Row],[DÍAS PRORROGA 1]]+Tabla2023[[#This Row],[DÍAS PRORROGA  2]]+Tabla2023[[#This Row],[DÍAS PRORROGA 3]]</f>
        <v>60</v>
      </c>
      <c r="BR25" s="68">
        <f>IF(Tabla2023[[#This Row],[ADICIÓN]]="NO",0,Tabla2023[[#This Row],[VALOR ADICIÓN 1]]+Tabla2023[[#This Row],[VALOR ADICIÓN 2]]+Tabla2023[[#This Row],[VALOR ADICIÓN 3]])</f>
        <v>5400000</v>
      </c>
      <c r="BS25" s="38"/>
      <c r="BT25" s="45">
        <v>45358</v>
      </c>
      <c r="BU25" s="49">
        <f>Tabla2023[[#This Row],[VALOR INICIAL DEL CONTRATO]]+Tabla2023[[#This Row],[VALOR ADICIÓN 1]]+Tabla2023[[#This Row],[VALOR ADICIÓN 2]]+Tabla2023[[#This Row],[VALOR ADICIÓN 3]]</f>
        <v>35100000</v>
      </c>
      <c r="BV2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1.0025445292620865</v>
      </c>
      <c r="BW25" s="33"/>
      <c r="BX25" s="36" t="s">
        <v>716</v>
      </c>
      <c r="BY25" s="36" t="s">
        <v>717</v>
      </c>
      <c r="BZ25" s="34" t="s">
        <v>718</v>
      </c>
      <c r="CA25" s="38" t="s">
        <v>432</v>
      </c>
      <c r="CB25" s="41" t="s">
        <v>433</v>
      </c>
      <c r="CC25" s="41" t="s">
        <v>434</v>
      </c>
      <c r="CD25" s="38">
        <v>1696</v>
      </c>
      <c r="CE25" s="34"/>
      <c r="CF25" s="6"/>
      <c r="CG25" s="13" t="s">
        <v>719</v>
      </c>
    </row>
    <row r="26" spans="1:85" ht="51.75" customHeight="1" x14ac:dyDescent="0.2">
      <c r="A26" s="29">
        <v>2023</v>
      </c>
      <c r="B26" s="132" t="s">
        <v>182</v>
      </c>
      <c r="C26" s="122" t="s">
        <v>435</v>
      </c>
      <c r="D26" s="122" t="str">
        <f ca="1">IF(Tabla2023[[#This Row],[FECHA DE TERMINACIÓN FINAL]]-TODAY()&gt;=15,"VIGENTE",IF(Tabla2023[[#This Row],[FECHA DE TERMINACIÓN FINAL]]-TODAY()&lt;0,"FINALIZADO",IF(Tabla2023[[#This Row],[FECHA DE TERMINACIÓN FINAL]]-TODAY()&lt;=15,"PROXIMO A VENCER")))</f>
        <v>FINALIZADO</v>
      </c>
      <c r="E26" s="113">
        <v>83571</v>
      </c>
      <c r="F26" s="31" t="s">
        <v>720</v>
      </c>
      <c r="G26" s="31" t="s">
        <v>721</v>
      </c>
      <c r="H26" s="94" t="s">
        <v>92</v>
      </c>
      <c r="I26" s="95" t="s">
        <v>722</v>
      </c>
      <c r="J26" s="38" t="s">
        <v>520</v>
      </c>
      <c r="K26" s="38">
        <v>43</v>
      </c>
      <c r="L26" s="45">
        <v>44938</v>
      </c>
      <c r="M26" s="38">
        <v>474</v>
      </c>
      <c r="N26" s="45">
        <v>44956</v>
      </c>
      <c r="O26" s="38" t="s">
        <v>125</v>
      </c>
      <c r="P26" s="37" t="s">
        <v>87</v>
      </c>
      <c r="Q26" s="37" t="s">
        <v>420</v>
      </c>
      <c r="R26" s="38">
        <v>1</v>
      </c>
      <c r="S26" s="151" t="s">
        <v>723</v>
      </c>
      <c r="T26" s="38" t="s">
        <v>406</v>
      </c>
      <c r="U26" s="38" t="s">
        <v>471</v>
      </c>
      <c r="V26" s="38" t="s">
        <v>703</v>
      </c>
      <c r="W26" s="38" t="s">
        <v>213</v>
      </c>
      <c r="X26" s="38" t="s">
        <v>148</v>
      </c>
      <c r="Y26" s="54">
        <v>80062594</v>
      </c>
      <c r="Z26" s="38">
        <v>1</v>
      </c>
      <c r="AA26" s="45">
        <v>28964</v>
      </c>
      <c r="AB26" s="44" t="s">
        <v>724</v>
      </c>
      <c r="AC26" s="38">
        <v>3232289052</v>
      </c>
      <c r="AD26" s="37" t="s">
        <v>725</v>
      </c>
      <c r="AE26" s="37" t="s">
        <v>105</v>
      </c>
      <c r="AF26" s="37">
        <v>79369745</v>
      </c>
      <c r="AG26" s="38">
        <v>0</v>
      </c>
      <c r="AH26" s="37" t="s">
        <v>204</v>
      </c>
      <c r="AI26" s="37">
        <v>74374329</v>
      </c>
      <c r="AJ26" s="37">
        <v>1</v>
      </c>
      <c r="AK26" s="45">
        <v>45119</v>
      </c>
      <c r="AL26" s="38" t="s">
        <v>101</v>
      </c>
      <c r="AM26" s="45">
        <v>44951</v>
      </c>
      <c r="AN26" s="45">
        <v>44951</v>
      </c>
      <c r="AO26" s="80">
        <v>66000000</v>
      </c>
      <c r="AP26" s="45">
        <v>44956</v>
      </c>
      <c r="AQ26" s="45">
        <v>45289</v>
      </c>
      <c r="AR26" s="38">
        <v>330</v>
      </c>
      <c r="AS26" s="38">
        <v>11</v>
      </c>
      <c r="AT26" s="80">
        <v>6000000</v>
      </c>
      <c r="AU26" s="38"/>
      <c r="AV26" s="38"/>
      <c r="AW26" s="38">
        <v>1</v>
      </c>
      <c r="AX26" s="38">
        <v>1</v>
      </c>
      <c r="AY26" s="38"/>
      <c r="AZ26" s="82">
        <v>12000000</v>
      </c>
      <c r="BA26" s="38">
        <v>60</v>
      </c>
      <c r="BB26" s="38">
        <v>1266</v>
      </c>
      <c r="BC26" s="45">
        <v>45280</v>
      </c>
      <c r="BD26" s="38"/>
      <c r="BE26" s="38"/>
      <c r="BF26" s="38"/>
      <c r="BG26" s="38"/>
      <c r="BH26" s="38"/>
      <c r="BI26" s="38"/>
      <c r="BJ26" s="38"/>
      <c r="BK26" s="38"/>
      <c r="BL26" s="38"/>
      <c r="BM26" s="38"/>
      <c r="BN26" s="38"/>
      <c r="BO26" s="38"/>
      <c r="BP26" s="38"/>
      <c r="BQ26" s="34">
        <f>Tabla2023[[#This Row],[DÍAS PRORROGA 1]]+Tabla2023[[#This Row],[DÍAS PRORROGA  2]]+Tabla2023[[#This Row],[DÍAS PRORROGA 3]]</f>
        <v>60</v>
      </c>
      <c r="BR26" s="68">
        <f>IF(Tabla2023[[#This Row],[ADICIÓN]]="NO",0,Tabla2023[[#This Row],[VALOR ADICIÓN 1]]+Tabla2023[[#This Row],[VALOR ADICIÓN 2]]+Tabla2023[[#This Row],[VALOR ADICIÓN 3]])</f>
        <v>12000000</v>
      </c>
      <c r="BS26" s="38"/>
      <c r="BT26" s="45">
        <v>45351</v>
      </c>
      <c r="BU26" s="49">
        <f>Tabla2023[[#This Row],[VALOR INICIAL DEL CONTRATO]]+Tabla2023[[#This Row],[VALOR ADICIÓN 1]]+Tabla2023[[#This Row],[VALOR ADICIÓN 2]]+Tabla2023[[#This Row],[VALOR ADICIÓN 3]]</f>
        <v>78000000</v>
      </c>
      <c r="BV2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6" s="33"/>
      <c r="BX26" s="36" t="s">
        <v>726</v>
      </c>
      <c r="BY26" s="34" t="s">
        <v>727</v>
      </c>
      <c r="BZ26" s="34" t="s">
        <v>728</v>
      </c>
      <c r="CA26" s="38" t="s">
        <v>432</v>
      </c>
      <c r="CB26" s="41" t="s">
        <v>433</v>
      </c>
      <c r="CC26" s="41" t="s">
        <v>434</v>
      </c>
      <c r="CD26" s="34">
        <v>1696</v>
      </c>
      <c r="CE26" s="34"/>
      <c r="CF26" s="6"/>
    </row>
    <row r="27" spans="1:85" ht="51.75" customHeight="1" x14ac:dyDescent="0.2">
      <c r="A27" s="29">
        <v>2023</v>
      </c>
      <c r="B27" s="132" t="s">
        <v>186</v>
      </c>
      <c r="C27" s="122" t="s">
        <v>435</v>
      </c>
      <c r="D27" s="122" t="str">
        <f ca="1">IF(Tabla2023[[#This Row],[FECHA DE TERMINACIÓN FINAL]]-TODAY()&gt;=15,"VIGENTE",IF(Tabla2023[[#This Row],[FECHA DE TERMINACIÓN FINAL]]-TODAY()&lt;0,"FINALIZADO",IF(Tabla2023[[#This Row],[FECHA DE TERMINACIÓN FINAL]]-TODAY()&lt;=15,"PROXIMO A VENCER")))</f>
        <v>FINALIZADO</v>
      </c>
      <c r="E27" s="113">
        <v>85426</v>
      </c>
      <c r="F27" s="31" t="s">
        <v>729</v>
      </c>
      <c r="G27" s="31" t="s">
        <v>730</v>
      </c>
      <c r="H27" s="94" t="s">
        <v>731</v>
      </c>
      <c r="I27" s="95" t="s">
        <v>732</v>
      </c>
      <c r="J27" s="38" t="s">
        <v>541</v>
      </c>
      <c r="K27" s="38">
        <v>77</v>
      </c>
      <c r="L27" s="45">
        <v>44939</v>
      </c>
      <c r="M27" s="38">
        <v>481</v>
      </c>
      <c r="N27" s="45">
        <v>44956</v>
      </c>
      <c r="O27" s="38" t="s">
        <v>143</v>
      </c>
      <c r="P27" s="37" t="s">
        <v>87</v>
      </c>
      <c r="Q27" s="37" t="s">
        <v>420</v>
      </c>
      <c r="R27" s="38">
        <v>1</v>
      </c>
      <c r="S27" s="151" t="s">
        <v>733</v>
      </c>
      <c r="T27" s="38" t="s">
        <v>406</v>
      </c>
      <c r="U27" s="38" t="s">
        <v>471</v>
      </c>
      <c r="V27" s="37" t="s">
        <v>285</v>
      </c>
      <c r="W27" s="37"/>
      <c r="X27" s="38" t="s">
        <v>163</v>
      </c>
      <c r="Y27" s="38">
        <v>1022924525</v>
      </c>
      <c r="Z27" s="38">
        <v>1</v>
      </c>
      <c r="AA27" s="45">
        <v>31544</v>
      </c>
      <c r="AB27" s="44" t="s">
        <v>734</v>
      </c>
      <c r="AC27" s="38">
        <v>7359113</v>
      </c>
      <c r="AD27" s="37" t="s">
        <v>735</v>
      </c>
      <c r="AE27" s="37" t="s">
        <v>736</v>
      </c>
      <c r="AF27" s="38">
        <v>1019076465</v>
      </c>
      <c r="AG27" s="37">
        <v>8</v>
      </c>
      <c r="AH27" s="37" t="s">
        <v>737</v>
      </c>
      <c r="AI27" s="37">
        <v>1030568733</v>
      </c>
      <c r="AJ27" s="37">
        <v>9</v>
      </c>
      <c r="AK27" s="45">
        <v>45046</v>
      </c>
      <c r="AL27" s="38" t="s">
        <v>410</v>
      </c>
      <c r="AM27" s="45">
        <v>44952</v>
      </c>
      <c r="AN27" s="45">
        <v>44952</v>
      </c>
      <c r="AO27" s="80">
        <v>10800000</v>
      </c>
      <c r="AP27" s="45">
        <v>44958</v>
      </c>
      <c r="AQ27" s="45">
        <v>45107</v>
      </c>
      <c r="AR27" s="38">
        <v>120</v>
      </c>
      <c r="AS27" s="38">
        <v>4</v>
      </c>
      <c r="AT27" s="80">
        <v>2700000</v>
      </c>
      <c r="AU27" s="38"/>
      <c r="AV27" s="38"/>
      <c r="AW27" s="38"/>
      <c r="AX27" s="38"/>
      <c r="AY27" s="38"/>
      <c r="AZ27" s="82"/>
      <c r="BA27" s="38"/>
      <c r="BB27" s="38"/>
      <c r="BC27" s="38"/>
      <c r="BD27" s="38"/>
      <c r="BE27" s="38"/>
      <c r="BF27" s="38"/>
      <c r="BG27" s="38"/>
      <c r="BH27" s="38"/>
      <c r="BI27" s="38"/>
      <c r="BJ27" s="38"/>
      <c r="BK27" s="38"/>
      <c r="BL27" s="38"/>
      <c r="BM27" s="38"/>
      <c r="BN27" s="38"/>
      <c r="BO27" s="38"/>
      <c r="BP27" s="38"/>
      <c r="BQ27" s="34">
        <f>Tabla2023[[#This Row],[DÍAS PRORROGA 1]]+Tabla2023[[#This Row],[DÍAS PRORROGA  2]]+Tabla2023[[#This Row],[DÍAS PRORROGA 3]]</f>
        <v>0</v>
      </c>
      <c r="BR27" s="68">
        <f>IF(Tabla2023[[#This Row],[ADICIÓN]]="NO",0,Tabla2023[[#This Row],[VALOR ADICIÓN 1]]+Tabla2023[[#This Row],[VALOR ADICIÓN 2]]+Tabla2023[[#This Row],[VALOR ADICIÓN 3]])</f>
        <v>0</v>
      </c>
      <c r="BS27" s="38"/>
      <c r="BT27" s="45">
        <v>45107</v>
      </c>
      <c r="BU27" s="49">
        <f>Tabla2023[[#This Row],[VALOR INICIAL DEL CONTRATO]]+Tabla2023[[#This Row],[VALOR ADICIÓN 1]]+Tabla2023[[#This Row],[VALOR ADICIÓN 2]]+Tabla2023[[#This Row],[VALOR ADICIÓN 3]]</f>
        <v>10800000</v>
      </c>
      <c r="BV2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 s="33"/>
      <c r="BX27" s="34"/>
      <c r="BY27" s="34" t="s">
        <v>738</v>
      </c>
      <c r="BZ27" s="34" t="s">
        <v>739</v>
      </c>
      <c r="CA27" s="34"/>
      <c r="CB27" s="35"/>
      <c r="CC27" s="35"/>
      <c r="CD27" s="38">
        <v>1688</v>
      </c>
      <c r="CE27" s="34"/>
      <c r="CF27" s="6"/>
    </row>
    <row r="28" spans="1:85" ht="51.75" customHeight="1" x14ac:dyDescent="0.2">
      <c r="A28" s="29">
        <v>2023</v>
      </c>
      <c r="B28" s="132" t="s">
        <v>216</v>
      </c>
      <c r="C28" s="122" t="s">
        <v>435</v>
      </c>
      <c r="D28" s="122" t="str">
        <f ca="1">IF(Tabla2023[[#This Row],[FECHA DE TERMINACIÓN FINAL]]-TODAY()&gt;=15,"VIGENTE",IF(Tabla2023[[#This Row],[FECHA DE TERMINACIÓN FINAL]]-TODAY()&lt;0,"FINALIZADO",IF(Tabla2023[[#This Row],[FECHA DE TERMINACIÓN FINAL]]-TODAY()&lt;=15,"PROXIMO A VENCER")))</f>
        <v>FINALIZADO</v>
      </c>
      <c r="E28" s="113">
        <v>85426</v>
      </c>
      <c r="F28" s="31" t="s">
        <v>729</v>
      </c>
      <c r="G28" s="31" t="s">
        <v>740</v>
      </c>
      <c r="H28" s="94" t="s">
        <v>741</v>
      </c>
      <c r="I28" s="95" t="s">
        <v>732</v>
      </c>
      <c r="J28" s="37" t="s">
        <v>457</v>
      </c>
      <c r="K28" s="38">
        <v>77</v>
      </c>
      <c r="L28" s="45">
        <v>44939</v>
      </c>
      <c r="M28" s="38">
        <v>483</v>
      </c>
      <c r="N28" s="45">
        <v>44956</v>
      </c>
      <c r="O28" s="38" t="s">
        <v>143</v>
      </c>
      <c r="P28" s="37" t="s">
        <v>87</v>
      </c>
      <c r="Q28" s="37" t="s">
        <v>420</v>
      </c>
      <c r="R28" s="38">
        <v>1</v>
      </c>
      <c r="S28" s="151" t="s">
        <v>733</v>
      </c>
      <c r="T28" s="38" t="s">
        <v>406</v>
      </c>
      <c r="U28" s="38" t="s">
        <v>471</v>
      </c>
      <c r="V28" s="37" t="s">
        <v>285</v>
      </c>
      <c r="W28" s="37"/>
      <c r="X28" s="38" t="s">
        <v>163</v>
      </c>
      <c r="Y28" s="54">
        <v>79632409</v>
      </c>
      <c r="Z28" s="38">
        <v>8</v>
      </c>
      <c r="AA28" s="45">
        <v>27859</v>
      </c>
      <c r="AB28" s="44" t="s">
        <v>742</v>
      </c>
      <c r="AC28" s="38">
        <v>3223037819</v>
      </c>
      <c r="AD28" s="37" t="s">
        <v>743</v>
      </c>
      <c r="AE28" s="37" t="s">
        <v>736</v>
      </c>
      <c r="AF28" s="38">
        <v>1019076465</v>
      </c>
      <c r="AG28" s="37">
        <v>8</v>
      </c>
      <c r="AH28" s="37" t="s">
        <v>737</v>
      </c>
      <c r="AI28" s="37">
        <v>1030568733</v>
      </c>
      <c r="AJ28" s="37">
        <v>9</v>
      </c>
      <c r="AK28" s="45">
        <v>45046</v>
      </c>
      <c r="AL28" s="38" t="s">
        <v>410</v>
      </c>
      <c r="AM28" s="45">
        <v>44952</v>
      </c>
      <c r="AN28" s="45">
        <v>44952</v>
      </c>
      <c r="AO28" s="80">
        <v>10800000</v>
      </c>
      <c r="AP28" s="45">
        <v>44958</v>
      </c>
      <c r="AQ28" s="45">
        <v>45076</v>
      </c>
      <c r="AR28" s="38">
        <v>120</v>
      </c>
      <c r="AS28" s="38">
        <v>4</v>
      </c>
      <c r="AT28" s="80">
        <v>2700000</v>
      </c>
      <c r="AU28" s="38"/>
      <c r="AV28" s="38"/>
      <c r="AW28" s="38"/>
      <c r="AX28" s="38"/>
      <c r="AY28" s="38"/>
      <c r="AZ28" s="82"/>
      <c r="BA28" s="38"/>
      <c r="BB28" s="38"/>
      <c r="BC28" s="38"/>
      <c r="BD28" s="38"/>
      <c r="BE28" s="38"/>
      <c r="BF28" s="38"/>
      <c r="BG28" s="38"/>
      <c r="BH28" s="38"/>
      <c r="BI28" s="38"/>
      <c r="BJ28" s="38"/>
      <c r="BK28" s="38"/>
      <c r="BL28" s="38"/>
      <c r="BM28" s="38"/>
      <c r="BN28" s="38"/>
      <c r="BO28" s="38"/>
      <c r="BP28" s="38"/>
      <c r="BQ28" s="34">
        <f>Tabla2023[[#This Row],[DÍAS PRORROGA 1]]+Tabla2023[[#This Row],[DÍAS PRORROGA  2]]+Tabla2023[[#This Row],[DÍAS PRORROGA 3]]</f>
        <v>0</v>
      </c>
      <c r="BR28" s="68">
        <f>IF(Tabla2023[[#This Row],[ADICIÓN]]="NO",0,Tabla2023[[#This Row],[VALOR ADICIÓN 1]]+Tabla2023[[#This Row],[VALOR ADICIÓN 2]]+Tabla2023[[#This Row],[VALOR ADICIÓN 3]])</f>
        <v>0</v>
      </c>
      <c r="BS28" s="38"/>
      <c r="BT28" s="45">
        <v>45076</v>
      </c>
      <c r="BU28" s="49">
        <f>Tabla2023[[#This Row],[VALOR INICIAL DEL CONTRATO]]+Tabla2023[[#This Row],[VALOR ADICIÓN 1]]+Tabla2023[[#This Row],[VALOR ADICIÓN 2]]+Tabla2023[[#This Row],[VALOR ADICIÓN 3]]</f>
        <v>10800000</v>
      </c>
      <c r="BV2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 s="33"/>
      <c r="BX28" s="34"/>
      <c r="BY28" s="34" t="s">
        <v>738</v>
      </c>
      <c r="BZ28" s="34" t="s">
        <v>744</v>
      </c>
      <c r="CA28" s="34"/>
      <c r="CB28" s="35"/>
      <c r="CC28" s="35"/>
      <c r="CD28" s="38">
        <v>1688</v>
      </c>
      <c r="CE28" s="34"/>
      <c r="CF28" s="6"/>
      <c r="CG28" s="14"/>
    </row>
    <row r="29" spans="1:85" ht="51.75" customHeight="1" x14ac:dyDescent="0.2">
      <c r="A29" s="29">
        <v>2023</v>
      </c>
      <c r="B29" s="132" t="s">
        <v>247</v>
      </c>
      <c r="C29" s="122" t="s">
        <v>435</v>
      </c>
      <c r="D29" s="122" t="str">
        <f ca="1">IF(Tabla2023[[#This Row],[FECHA DE TERMINACIÓN FINAL]]-TODAY()&gt;=15,"VIGENTE",IF(Tabla2023[[#This Row],[FECHA DE TERMINACIÓN FINAL]]-TODAY()&lt;0,"FINALIZADO",IF(Tabla2023[[#This Row],[FECHA DE TERMINACIÓN FINAL]]-TODAY()&lt;=15,"PROXIMO A VENCER")))</f>
        <v>FINALIZADO</v>
      </c>
      <c r="E29" s="113">
        <v>85426</v>
      </c>
      <c r="F29" s="31" t="s">
        <v>729</v>
      </c>
      <c r="G29" s="31" t="s">
        <v>745</v>
      </c>
      <c r="H29" s="94" t="s">
        <v>746</v>
      </c>
      <c r="I29" s="95" t="s">
        <v>732</v>
      </c>
      <c r="J29" s="37" t="s">
        <v>457</v>
      </c>
      <c r="K29" s="38">
        <v>77</v>
      </c>
      <c r="L29" s="45">
        <v>44939</v>
      </c>
      <c r="M29" s="38">
        <v>484</v>
      </c>
      <c r="N29" s="45">
        <v>44956</v>
      </c>
      <c r="O29" s="38" t="s">
        <v>143</v>
      </c>
      <c r="P29" s="37" t="s">
        <v>87</v>
      </c>
      <c r="Q29" s="37" t="s">
        <v>420</v>
      </c>
      <c r="R29" s="38">
        <v>1</v>
      </c>
      <c r="S29" s="151" t="s">
        <v>733</v>
      </c>
      <c r="T29" s="38" t="s">
        <v>406</v>
      </c>
      <c r="U29" s="38" t="s">
        <v>471</v>
      </c>
      <c r="V29" s="38" t="s">
        <v>285</v>
      </c>
      <c r="W29" s="38"/>
      <c r="X29" s="38" t="s">
        <v>163</v>
      </c>
      <c r="Y29" s="54">
        <v>80452901</v>
      </c>
      <c r="Z29" s="38">
        <v>1</v>
      </c>
      <c r="AA29" s="45">
        <v>26545</v>
      </c>
      <c r="AB29" s="44" t="s">
        <v>747</v>
      </c>
      <c r="AC29" s="38">
        <v>7625174</v>
      </c>
      <c r="AD29" s="37" t="s">
        <v>748</v>
      </c>
      <c r="AE29" s="37" t="s">
        <v>736</v>
      </c>
      <c r="AF29" s="38">
        <v>1019076465</v>
      </c>
      <c r="AG29" s="37">
        <v>8</v>
      </c>
      <c r="AH29" s="37" t="s">
        <v>737</v>
      </c>
      <c r="AI29" s="37">
        <v>1030568733</v>
      </c>
      <c r="AJ29" s="37">
        <v>9</v>
      </c>
      <c r="AK29" s="45">
        <v>45046</v>
      </c>
      <c r="AL29" s="38" t="s">
        <v>410</v>
      </c>
      <c r="AM29" s="45">
        <v>44952</v>
      </c>
      <c r="AN29" s="45">
        <v>44952</v>
      </c>
      <c r="AO29" s="80">
        <v>10800000</v>
      </c>
      <c r="AP29" s="45">
        <v>44958</v>
      </c>
      <c r="AQ29" s="45">
        <v>45076</v>
      </c>
      <c r="AR29" s="38">
        <v>120</v>
      </c>
      <c r="AS29" s="38">
        <v>4</v>
      </c>
      <c r="AT29" s="80">
        <v>2700000</v>
      </c>
      <c r="AU29" s="38"/>
      <c r="AV29" s="38"/>
      <c r="AW29" s="38"/>
      <c r="AX29" s="38"/>
      <c r="AY29" s="38"/>
      <c r="AZ29" s="82"/>
      <c r="BA29" s="38"/>
      <c r="BB29" s="38"/>
      <c r="BC29" s="38"/>
      <c r="BD29" s="38"/>
      <c r="BE29" s="38"/>
      <c r="BF29" s="38"/>
      <c r="BG29" s="38"/>
      <c r="BH29" s="38"/>
      <c r="BI29" s="38"/>
      <c r="BJ29" s="38"/>
      <c r="BK29" s="38"/>
      <c r="BL29" s="38"/>
      <c r="BM29" s="38"/>
      <c r="BN29" s="38"/>
      <c r="BO29" s="38"/>
      <c r="BP29" s="38"/>
      <c r="BQ29" s="34">
        <f>Tabla2023[[#This Row],[DÍAS PRORROGA 1]]+Tabla2023[[#This Row],[DÍAS PRORROGA  2]]+Tabla2023[[#This Row],[DÍAS PRORROGA 3]]</f>
        <v>0</v>
      </c>
      <c r="BR29" s="68">
        <f>IF(Tabla2023[[#This Row],[ADICIÓN]]="NO",0,Tabla2023[[#This Row],[VALOR ADICIÓN 1]]+Tabla2023[[#This Row],[VALOR ADICIÓN 2]]+Tabla2023[[#This Row],[VALOR ADICIÓN 3]])</f>
        <v>0</v>
      </c>
      <c r="BS29" s="38"/>
      <c r="BT29" s="45">
        <v>45076</v>
      </c>
      <c r="BU29" s="49">
        <f>Tabla2023[[#This Row],[VALOR INICIAL DEL CONTRATO]]+Tabla2023[[#This Row],[VALOR ADICIÓN 1]]+Tabla2023[[#This Row],[VALOR ADICIÓN 2]]+Tabla2023[[#This Row],[VALOR ADICIÓN 3]]</f>
        <v>10800000</v>
      </c>
      <c r="BV2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 s="33"/>
      <c r="BX29" s="34"/>
      <c r="BY29" s="34" t="s">
        <v>738</v>
      </c>
      <c r="BZ29" s="34" t="s">
        <v>749</v>
      </c>
      <c r="CA29" s="34"/>
      <c r="CB29" s="35"/>
      <c r="CC29" s="35"/>
      <c r="CD29" s="38">
        <v>1688</v>
      </c>
      <c r="CE29" s="34"/>
      <c r="CF29" s="6"/>
      <c r="CG29" s="15" t="s">
        <v>719</v>
      </c>
    </row>
    <row r="30" spans="1:85" ht="51.75" customHeight="1" x14ac:dyDescent="0.2">
      <c r="A30" s="29">
        <v>2023</v>
      </c>
      <c r="B30" s="132" t="s">
        <v>251</v>
      </c>
      <c r="C30" s="122" t="s">
        <v>435</v>
      </c>
      <c r="D30" s="122" t="str">
        <f ca="1">IF(Tabla2023[[#This Row],[FECHA DE TERMINACIÓN FINAL]]-TODAY()&gt;=15,"VIGENTE",IF(Tabla2023[[#This Row],[FECHA DE TERMINACIÓN FINAL]]-TODAY()&lt;0,"FINALIZADO",IF(Tabla2023[[#This Row],[FECHA DE TERMINACIÓN FINAL]]-TODAY()&lt;=15,"PROXIMO A VENCER")))</f>
        <v>FINALIZADO</v>
      </c>
      <c r="E30" s="113">
        <v>85426</v>
      </c>
      <c r="F30" s="31" t="s">
        <v>729</v>
      </c>
      <c r="G30" s="31" t="s">
        <v>750</v>
      </c>
      <c r="H30" s="94" t="s">
        <v>751</v>
      </c>
      <c r="I30" s="95" t="s">
        <v>732</v>
      </c>
      <c r="J30" s="37" t="s">
        <v>457</v>
      </c>
      <c r="K30" s="38">
        <v>77</v>
      </c>
      <c r="L30" s="45">
        <v>44939</v>
      </c>
      <c r="M30" s="38">
        <v>485</v>
      </c>
      <c r="N30" s="45">
        <v>44956</v>
      </c>
      <c r="O30" s="38" t="s">
        <v>143</v>
      </c>
      <c r="P30" s="37" t="s">
        <v>87</v>
      </c>
      <c r="Q30" s="37" t="s">
        <v>420</v>
      </c>
      <c r="R30" s="38">
        <v>1</v>
      </c>
      <c r="S30" s="151" t="s">
        <v>733</v>
      </c>
      <c r="T30" s="38" t="s">
        <v>406</v>
      </c>
      <c r="U30" s="38" t="s">
        <v>471</v>
      </c>
      <c r="V30" s="38" t="s">
        <v>285</v>
      </c>
      <c r="W30" s="38"/>
      <c r="X30" s="38" t="s">
        <v>163</v>
      </c>
      <c r="Y30" s="54">
        <v>1032656045</v>
      </c>
      <c r="Z30" s="38">
        <v>4</v>
      </c>
      <c r="AA30" s="45">
        <v>31730</v>
      </c>
      <c r="AB30" s="44" t="s">
        <v>752</v>
      </c>
      <c r="AC30" s="38">
        <v>3132727451</v>
      </c>
      <c r="AD30" s="37" t="s">
        <v>753</v>
      </c>
      <c r="AE30" s="37" t="s">
        <v>736</v>
      </c>
      <c r="AF30" s="38">
        <v>1019076465</v>
      </c>
      <c r="AG30" s="37">
        <v>8</v>
      </c>
      <c r="AH30" s="37" t="s">
        <v>737</v>
      </c>
      <c r="AI30" s="37">
        <v>1030568733</v>
      </c>
      <c r="AJ30" s="37">
        <v>9</v>
      </c>
      <c r="AK30" s="45">
        <v>45046</v>
      </c>
      <c r="AL30" s="38" t="s">
        <v>410</v>
      </c>
      <c r="AM30" s="45">
        <v>44952</v>
      </c>
      <c r="AN30" s="45">
        <v>44952</v>
      </c>
      <c r="AO30" s="80">
        <v>10800000</v>
      </c>
      <c r="AP30" s="45">
        <v>44958</v>
      </c>
      <c r="AQ30" s="45">
        <v>45076</v>
      </c>
      <c r="AR30" s="38">
        <v>120</v>
      </c>
      <c r="AS30" s="38">
        <v>4</v>
      </c>
      <c r="AT30" s="80">
        <v>2700000</v>
      </c>
      <c r="AU30" s="38"/>
      <c r="AV30" s="38"/>
      <c r="AW30" s="38"/>
      <c r="AX30" s="38"/>
      <c r="AY30" s="38"/>
      <c r="AZ30" s="82"/>
      <c r="BA30" s="38"/>
      <c r="BB30" s="38"/>
      <c r="BC30" s="38"/>
      <c r="BD30" s="38"/>
      <c r="BE30" s="38"/>
      <c r="BF30" s="38"/>
      <c r="BG30" s="38"/>
      <c r="BH30" s="38"/>
      <c r="BI30" s="38"/>
      <c r="BJ30" s="38"/>
      <c r="BK30" s="38"/>
      <c r="BL30" s="38"/>
      <c r="BM30" s="38"/>
      <c r="BN30" s="38"/>
      <c r="BO30" s="38"/>
      <c r="BP30" s="38"/>
      <c r="BQ30" s="34">
        <f>Tabla2023[[#This Row],[DÍAS PRORROGA 1]]+Tabla2023[[#This Row],[DÍAS PRORROGA  2]]+Tabla2023[[#This Row],[DÍAS PRORROGA 3]]</f>
        <v>0</v>
      </c>
      <c r="BR30" s="68">
        <f>IF(Tabla2023[[#This Row],[ADICIÓN]]="NO",0,Tabla2023[[#This Row],[VALOR ADICIÓN 1]]+Tabla2023[[#This Row],[VALOR ADICIÓN 2]]+Tabla2023[[#This Row],[VALOR ADICIÓN 3]])</f>
        <v>0</v>
      </c>
      <c r="BS30" s="38"/>
      <c r="BT30" s="45">
        <v>45076</v>
      </c>
      <c r="BU30" s="49">
        <f>Tabla2023[[#This Row],[VALOR INICIAL DEL CONTRATO]]+Tabla2023[[#This Row],[VALOR ADICIÓN 1]]+Tabla2023[[#This Row],[VALOR ADICIÓN 2]]+Tabla2023[[#This Row],[VALOR ADICIÓN 3]]</f>
        <v>10800000</v>
      </c>
      <c r="BV3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 s="33"/>
      <c r="BX30" s="34"/>
      <c r="BY30" s="34" t="s">
        <v>738</v>
      </c>
      <c r="BZ30" s="34" t="s">
        <v>754</v>
      </c>
      <c r="CA30" s="34"/>
      <c r="CB30" s="35"/>
      <c r="CC30" s="35"/>
      <c r="CD30" s="38">
        <v>1688</v>
      </c>
      <c r="CE30" s="34"/>
      <c r="CF30" s="6"/>
    </row>
    <row r="31" spans="1:85" ht="51.75" customHeight="1" x14ac:dyDescent="0.2">
      <c r="A31" s="29">
        <v>2023</v>
      </c>
      <c r="B31" s="132" t="s">
        <v>254</v>
      </c>
      <c r="C31" s="122" t="s">
        <v>435</v>
      </c>
      <c r="D31" s="122" t="str">
        <f ca="1">IF(Tabla2023[[#This Row],[FECHA DE TERMINACIÓN FINAL]]-TODAY()&gt;=15,"VIGENTE",IF(Tabla2023[[#This Row],[FECHA DE TERMINACIÓN FINAL]]-TODAY()&lt;0,"FINALIZADO",IF(Tabla2023[[#This Row],[FECHA DE TERMINACIÓN FINAL]]-TODAY()&lt;=15,"PROXIMO A VENCER")))</f>
        <v>FINALIZADO</v>
      </c>
      <c r="E31" s="113">
        <v>85426</v>
      </c>
      <c r="F31" s="31" t="s">
        <v>729</v>
      </c>
      <c r="G31" s="31" t="s">
        <v>755</v>
      </c>
      <c r="H31" s="94" t="s">
        <v>756</v>
      </c>
      <c r="I31" s="95" t="s">
        <v>732</v>
      </c>
      <c r="J31" s="37" t="s">
        <v>457</v>
      </c>
      <c r="K31" s="38">
        <v>77</v>
      </c>
      <c r="L31" s="45">
        <v>44939</v>
      </c>
      <c r="M31" s="38">
        <v>486</v>
      </c>
      <c r="N31" s="45">
        <v>44956</v>
      </c>
      <c r="O31" s="38" t="s">
        <v>143</v>
      </c>
      <c r="P31" s="37" t="s">
        <v>87</v>
      </c>
      <c r="Q31" s="37" t="s">
        <v>420</v>
      </c>
      <c r="R31" s="38">
        <v>1</v>
      </c>
      <c r="S31" s="151" t="s">
        <v>733</v>
      </c>
      <c r="T31" s="38" t="s">
        <v>406</v>
      </c>
      <c r="U31" s="38" t="s">
        <v>471</v>
      </c>
      <c r="V31" s="38" t="s">
        <v>285</v>
      </c>
      <c r="W31" s="38"/>
      <c r="X31" s="38" t="s">
        <v>163</v>
      </c>
      <c r="Y31" s="54">
        <v>80747512</v>
      </c>
      <c r="Z31" s="38">
        <v>7</v>
      </c>
      <c r="AA31" s="45">
        <v>30760</v>
      </c>
      <c r="AB31" s="44" t="s">
        <v>757</v>
      </c>
      <c r="AC31" s="38">
        <v>9105856</v>
      </c>
      <c r="AD31" s="37" t="s">
        <v>758</v>
      </c>
      <c r="AE31" s="37" t="s">
        <v>736</v>
      </c>
      <c r="AF31" s="38">
        <v>1019076465</v>
      </c>
      <c r="AG31" s="37">
        <v>8</v>
      </c>
      <c r="AH31" s="37" t="s">
        <v>737</v>
      </c>
      <c r="AI31" s="37">
        <v>1030568733</v>
      </c>
      <c r="AJ31" s="37">
        <v>9</v>
      </c>
      <c r="AK31" s="45">
        <v>45046</v>
      </c>
      <c r="AL31" s="38" t="s">
        <v>410</v>
      </c>
      <c r="AM31" s="45">
        <v>44953</v>
      </c>
      <c r="AN31" s="45">
        <v>44952</v>
      </c>
      <c r="AO31" s="80">
        <v>10800000</v>
      </c>
      <c r="AP31" s="45">
        <v>44958</v>
      </c>
      <c r="AQ31" s="45">
        <v>45076</v>
      </c>
      <c r="AR31" s="38">
        <v>120</v>
      </c>
      <c r="AS31" s="38">
        <v>4</v>
      </c>
      <c r="AT31" s="80">
        <v>2700000</v>
      </c>
      <c r="AU31" s="38"/>
      <c r="AV31" s="38"/>
      <c r="AW31" s="38"/>
      <c r="AX31" s="38"/>
      <c r="AY31" s="38"/>
      <c r="AZ31" s="82"/>
      <c r="BA31" s="38"/>
      <c r="BB31" s="38"/>
      <c r="BC31" s="38"/>
      <c r="BD31" s="38"/>
      <c r="BE31" s="38"/>
      <c r="BF31" s="38"/>
      <c r="BG31" s="38"/>
      <c r="BH31" s="38"/>
      <c r="BI31" s="38"/>
      <c r="BJ31" s="38"/>
      <c r="BK31" s="38"/>
      <c r="BL31" s="38"/>
      <c r="BM31" s="38"/>
      <c r="BN31" s="38"/>
      <c r="BO31" s="38"/>
      <c r="BP31" s="38"/>
      <c r="BQ31" s="34">
        <f>Tabla2023[[#This Row],[DÍAS PRORROGA 1]]+Tabla2023[[#This Row],[DÍAS PRORROGA  2]]+Tabla2023[[#This Row],[DÍAS PRORROGA 3]]</f>
        <v>0</v>
      </c>
      <c r="BR31" s="68">
        <f>IF(Tabla2023[[#This Row],[ADICIÓN]]="NO",0,Tabla2023[[#This Row],[VALOR ADICIÓN 1]]+Tabla2023[[#This Row],[VALOR ADICIÓN 2]]+Tabla2023[[#This Row],[VALOR ADICIÓN 3]])</f>
        <v>0</v>
      </c>
      <c r="BS31" s="38"/>
      <c r="BT31" s="45">
        <v>45076</v>
      </c>
      <c r="BU31" s="49">
        <f>Tabla2023[[#This Row],[VALOR INICIAL DEL CONTRATO]]+Tabla2023[[#This Row],[VALOR ADICIÓN 1]]+Tabla2023[[#This Row],[VALOR ADICIÓN 2]]+Tabla2023[[#This Row],[VALOR ADICIÓN 3]]</f>
        <v>10800000</v>
      </c>
      <c r="BV3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 s="33"/>
      <c r="BX31" s="34"/>
      <c r="BY31" s="34" t="s">
        <v>738</v>
      </c>
      <c r="BZ31" s="34" t="s">
        <v>759</v>
      </c>
      <c r="CA31" s="34"/>
      <c r="CB31" s="35"/>
      <c r="CC31" s="35"/>
      <c r="CD31" s="38">
        <v>1688</v>
      </c>
      <c r="CE31" s="34"/>
      <c r="CF31" s="6"/>
    </row>
    <row r="32" spans="1:85" ht="51.75" customHeight="1" x14ac:dyDescent="0.2">
      <c r="A32" s="29">
        <v>2023</v>
      </c>
      <c r="B32" s="132" t="s">
        <v>259</v>
      </c>
      <c r="C32" s="122" t="s">
        <v>435</v>
      </c>
      <c r="D32" s="122" t="str">
        <f ca="1">IF(Tabla2023[[#This Row],[FECHA DE TERMINACIÓN FINAL]]-TODAY()&gt;=15,"VIGENTE",IF(Tabla2023[[#This Row],[FECHA DE TERMINACIÓN FINAL]]-TODAY()&lt;0,"FINALIZADO",IF(Tabla2023[[#This Row],[FECHA DE TERMINACIÓN FINAL]]-TODAY()&lt;=15,"PROXIMO A VENCER")))</f>
        <v>FINALIZADO</v>
      </c>
      <c r="E32" s="113">
        <v>85426</v>
      </c>
      <c r="F32" s="31" t="s">
        <v>729</v>
      </c>
      <c r="G32" s="31" t="s">
        <v>760</v>
      </c>
      <c r="H32" s="94" t="s">
        <v>761</v>
      </c>
      <c r="I32" s="95" t="s">
        <v>732</v>
      </c>
      <c r="J32" s="37" t="s">
        <v>457</v>
      </c>
      <c r="K32" s="38">
        <v>77</v>
      </c>
      <c r="L32" s="45">
        <v>44939</v>
      </c>
      <c r="M32" s="38">
        <v>487</v>
      </c>
      <c r="N32" s="45">
        <v>44956</v>
      </c>
      <c r="O32" s="38" t="s">
        <v>143</v>
      </c>
      <c r="P32" s="37" t="s">
        <v>87</v>
      </c>
      <c r="Q32" s="37" t="s">
        <v>420</v>
      </c>
      <c r="R32" s="38">
        <v>1</v>
      </c>
      <c r="S32" s="151" t="s">
        <v>733</v>
      </c>
      <c r="T32" s="38" t="s">
        <v>406</v>
      </c>
      <c r="U32" s="38" t="s">
        <v>471</v>
      </c>
      <c r="V32" s="38" t="s">
        <v>285</v>
      </c>
      <c r="W32" s="38"/>
      <c r="X32" s="38" t="s">
        <v>163</v>
      </c>
      <c r="Y32" s="54">
        <v>11448287</v>
      </c>
      <c r="Z32" s="38">
        <v>0</v>
      </c>
      <c r="AA32" s="45">
        <v>30513</v>
      </c>
      <c r="AB32" s="44" t="s">
        <v>762</v>
      </c>
      <c r="AC32" s="38">
        <v>3204485946</v>
      </c>
      <c r="AD32" s="37" t="s">
        <v>763</v>
      </c>
      <c r="AE32" s="37" t="s">
        <v>736</v>
      </c>
      <c r="AF32" s="38">
        <v>1019076465</v>
      </c>
      <c r="AG32" s="37">
        <v>8</v>
      </c>
      <c r="AH32" s="37" t="s">
        <v>737</v>
      </c>
      <c r="AI32" s="37">
        <v>1030568733</v>
      </c>
      <c r="AJ32" s="37">
        <v>9</v>
      </c>
      <c r="AK32" s="45">
        <v>45046</v>
      </c>
      <c r="AL32" s="38" t="s">
        <v>410</v>
      </c>
      <c r="AM32" s="45">
        <v>44952</v>
      </c>
      <c r="AN32" s="45">
        <v>44952</v>
      </c>
      <c r="AO32" s="80">
        <v>10800000</v>
      </c>
      <c r="AP32" s="45">
        <v>44958</v>
      </c>
      <c r="AQ32" s="45">
        <v>45076</v>
      </c>
      <c r="AR32" s="38">
        <v>120</v>
      </c>
      <c r="AS32" s="38">
        <v>4</v>
      </c>
      <c r="AT32" s="80">
        <v>2700000</v>
      </c>
      <c r="AU32" s="38"/>
      <c r="AV32" s="38"/>
      <c r="AW32" s="38"/>
      <c r="AX32" s="38"/>
      <c r="AY32" s="38"/>
      <c r="AZ32" s="82"/>
      <c r="BA32" s="38"/>
      <c r="BB32" s="38"/>
      <c r="BC32" s="38"/>
      <c r="BD32" s="38"/>
      <c r="BE32" s="38"/>
      <c r="BF32" s="38"/>
      <c r="BG32" s="38"/>
      <c r="BH32" s="38"/>
      <c r="BI32" s="38"/>
      <c r="BJ32" s="38"/>
      <c r="BK32" s="38"/>
      <c r="BL32" s="38"/>
      <c r="BM32" s="38"/>
      <c r="BN32" s="38"/>
      <c r="BO32" s="38"/>
      <c r="BP32" s="38"/>
      <c r="BQ32" s="34">
        <f>Tabla2023[[#This Row],[DÍAS PRORROGA 1]]+Tabla2023[[#This Row],[DÍAS PRORROGA  2]]+Tabla2023[[#This Row],[DÍAS PRORROGA 3]]</f>
        <v>0</v>
      </c>
      <c r="BR32" s="68">
        <f>IF(Tabla2023[[#This Row],[ADICIÓN]]="NO",0,Tabla2023[[#This Row],[VALOR ADICIÓN 1]]+Tabla2023[[#This Row],[VALOR ADICIÓN 2]]+Tabla2023[[#This Row],[VALOR ADICIÓN 3]])</f>
        <v>0</v>
      </c>
      <c r="BS32" s="38"/>
      <c r="BT32" s="45">
        <v>45076</v>
      </c>
      <c r="BU32" s="49">
        <f>Tabla2023[[#This Row],[VALOR INICIAL DEL CONTRATO]]+Tabla2023[[#This Row],[VALOR ADICIÓN 1]]+Tabla2023[[#This Row],[VALOR ADICIÓN 2]]+Tabla2023[[#This Row],[VALOR ADICIÓN 3]]</f>
        <v>10800000</v>
      </c>
      <c r="BV3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2" s="33"/>
      <c r="BX32" s="34"/>
      <c r="BY32" s="34" t="s">
        <v>738</v>
      </c>
      <c r="BZ32" s="34" t="s">
        <v>764</v>
      </c>
      <c r="CA32" s="34"/>
      <c r="CB32" s="35"/>
      <c r="CC32" s="35"/>
      <c r="CD32" s="38">
        <v>1688</v>
      </c>
      <c r="CE32" s="34"/>
      <c r="CF32" s="6"/>
    </row>
    <row r="33" spans="1:84" ht="51.75" customHeight="1" x14ac:dyDescent="0.2">
      <c r="A33" s="29">
        <v>2023</v>
      </c>
      <c r="B33" s="132" t="s">
        <v>279</v>
      </c>
      <c r="C33" s="122" t="s">
        <v>435</v>
      </c>
      <c r="D33" s="122" t="str">
        <f ca="1">IF(Tabla2023[[#This Row],[FECHA DE TERMINACIÓN FINAL]]-TODAY()&gt;=15,"VIGENTE",IF(Tabla2023[[#This Row],[FECHA DE TERMINACIÓN FINAL]]-TODAY()&lt;0,"FINALIZADO",IF(Tabla2023[[#This Row],[FECHA DE TERMINACIÓN FINAL]]-TODAY()&lt;=15,"PROXIMO A VENCER")))</f>
        <v>FINALIZADO</v>
      </c>
      <c r="E33" s="113">
        <v>85426</v>
      </c>
      <c r="F33" s="31" t="s">
        <v>729</v>
      </c>
      <c r="G33" s="31" t="s">
        <v>765</v>
      </c>
      <c r="H33" s="94" t="s">
        <v>766</v>
      </c>
      <c r="I33" s="95" t="s">
        <v>732</v>
      </c>
      <c r="J33" s="37" t="s">
        <v>457</v>
      </c>
      <c r="K33" s="38">
        <v>77</v>
      </c>
      <c r="L33" s="45">
        <v>44939</v>
      </c>
      <c r="M33" s="38">
        <v>488</v>
      </c>
      <c r="N33" s="45">
        <v>44956</v>
      </c>
      <c r="O33" s="38" t="s">
        <v>143</v>
      </c>
      <c r="P33" s="37" t="s">
        <v>87</v>
      </c>
      <c r="Q33" s="37" t="s">
        <v>420</v>
      </c>
      <c r="R33" s="38">
        <v>1</v>
      </c>
      <c r="S33" s="151" t="s">
        <v>733</v>
      </c>
      <c r="T33" s="38" t="s">
        <v>406</v>
      </c>
      <c r="U33" s="38" t="s">
        <v>471</v>
      </c>
      <c r="V33" s="38" t="s">
        <v>285</v>
      </c>
      <c r="W33" s="38"/>
      <c r="X33" s="38" t="s">
        <v>163</v>
      </c>
      <c r="Y33" s="54">
        <v>1069230738</v>
      </c>
      <c r="Z33" s="38">
        <v>5</v>
      </c>
      <c r="AA33" s="45">
        <v>33533</v>
      </c>
      <c r="AB33" s="44" t="s">
        <v>767</v>
      </c>
      <c r="AC33" s="38">
        <v>7351210</v>
      </c>
      <c r="AD33" s="37" t="s">
        <v>768</v>
      </c>
      <c r="AE33" s="37" t="s">
        <v>736</v>
      </c>
      <c r="AF33" s="38">
        <v>1019076465</v>
      </c>
      <c r="AG33" s="37">
        <v>8</v>
      </c>
      <c r="AH33" s="37" t="s">
        <v>737</v>
      </c>
      <c r="AI33" s="37">
        <v>1030568733</v>
      </c>
      <c r="AJ33" s="37">
        <v>9</v>
      </c>
      <c r="AK33" s="45">
        <v>45046</v>
      </c>
      <c r="AL33" s="38" t="s">
        <v>410</v>
      </c>
      <c r="AM33" s="45">
        <v>44952</v>
      </c>
      <c r="AN33" s="45">
        <v>44952</v>
      </c>
      <c r="AO33" s="80">
        <v>10800000</v>
      </c>
      <c r="AP33" s="45">
        <v>44958</v>
      </c>
      <c r="AQ33" s="45">
        <v>45076</v>
      </c>
      <c r="AR33" s="38">
        <v>120</v>
      </c>
      <c r="AS33" s="38">
        <v>4</v>
      </c>
      <c r="AT33" s="80">
        <v>2700000</v>
      </c>
      <c r="AU33" s="38"/>
      <c r="AV33" s="38"/>
      <c r="AW33" s="38"/>
      <c r="AX33" s="38"/>
      <c r="AY33" s="38"/>
      <c r="AZ33" s="82"/>
      <c r="BA33" s="38"/>
      <c r="BB33" s="38"/>
      <c r="BC33" s="38"/>
      <c r="BD33" s="38"/>
      <c r="BE33" s="38"/>
      <c r="BF33" s="38"/>
      <c r="BG33" s="38"/>
      <c r="BH33" s="38"/>
      <c r="BI33" s="38"/>
      <c r="BJ33" s="38"/>
      <c r="BK33" s="38"/>
      <c r="BL33" s="38"/>
      <c r="BM33" s="38"/>
      <c r="BN33" s="38"/>
      <c r="BO33" s="38"/>
      <c r="BP33" s="38"/>
      <c r="BQ33" s="34">
        <f>Tabla2023[[#This Row],[DÍAS PRORROGA 1]]+Tabla2023[[#This Row],[DÍAS PRORROGA  2]]+Tabla2023[[#This Row],[DÍAS PRORROGA 3]]</f>
        <v>0</v>
      </c>
      <c r="BR33" s="68">
        <f>IF(Tabla2023[[#This Row],[ADICIÓN]]="NO",0,Tabla2023[[#This Row],[VALOR ADICIÓN 1]]+Tabla2023[[#This Row],[VALOR ADICIÓN 2]]+Tabla2023[[#This Row],[VALOR ADICIÓN 3]])</f>
        <v>0</v>
      </c>
      <c r="BS33" s="38"/>
      <c r="BT33" s="45">
        <v>45076</v>
      </c>
      <c r="BU33" s="49">
        <f>Tabla2023[[#This Row],[VALOR INICIAL DEL CONTRATO]]+Tabla2023[[#This Row],[VALOR ADICIÓN 1]]+Tabla2023[[#This Row],[VALOR ADICIÓN 2]]+Tabla2023[[#This Row],[VALOR ADICIÓN 3]]</f>
        <v>10800000</v>
      </c>
      <c r="BV3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3" s="33"/>
      <c r="BX33" s="34"/>
      <c r="BY33" s="34" t="s">
        <v>738</v>
      </c>
      <c r="BZ33" s="34" t="s">
        <v>769</v>
      </c>
      <c r="CA33" s="34"/>
      <c r="CB33" s="35"/>
      <c r="CC33" s="35"/>
      <c r="CD33" s="38">
        <v>1688</v>
      </c>
      <c r="CE33" s="34"/>
      <c r="CF33" s="6"/>
    </row>
    <row r="34" spans="1:84" ht="51.75" customHeight="1" x14ac:dyDescent="0.2">
      <c r="A34" s="29">
        <v>2023</v>
      </c>
      <c r="B34" s="132" t="s">
        <v>296</v>
      </c>
      <c r="C34" s="122" t="s">
        <v>435</v>
      </c>
      <c r="D34" s="122" t="str">
        <f ca="1">IF(Tabla2023[[#This Row],[FECHA DE TERMINACIÓN FINAL]]-TODAY()&gt;=15,"VIGENTE",IF(Tabla2023[[#This Row],[FECHA DE TERMINACIÓN FINAL]]-TODAY()&lt;0,"FINALIZADO",IF(Tabla2023[[#This Row],[FECHA DE TERMINACIÓN FINAL]]-TODAY()&lt;=15,"PROXIMO A VENCER")))</f>
        <v>FINALIZADO</v>
      </c>
      <c r="E34" s="113">
        <v>85426</v>
      </c>
      <c r="F34" s="31" t="s">
        <v>729</v>
      </c>
      <c r="G34" s="31" t="s">
        <v>770</v>
      </c>
      <c r="H34" s="94" t="s">
        <v>771</v>
      </c>
      <c r="I34" s="95" t="s">
        <v>732</v>
      </c>
      <c r="J34" s="37" t="s">
        <v>457</v>
      </c>
      <c r="K34" s="38">
        <v>77</v>
      </c>
      <c r="L34" s="45">
        <v>44939</v>
      </c>
      <c r="M34" s="38">
        <v>489</v>
      </c>
      <c r="N34" s="45">
        <v>44956</v>
      </c>
      <c r="O34" s="38" t="s">
        <v>143</v>
      </c>
      <c r="P34" s="37" t="s">
        <v>87</v>
      </c>
      <c r="Q34" s="37" t="s">
        <v>420</v>
      </c>
      <c r="R34" s="38">
        <v>1</v>
      </c>
      <c r="S34" s="151" t="s">
        <v>733</v>
      </c>
      <c r="T34" s="38" t="s">
        <v>406</v>
      </c>
      <c r="U34" s="38" t="s">
        <v>471</v>
      </c>
      <c r="V34" s="38" t="s">
        <v>285</v>
      </c>
      <c r="W34" s="38"/>
      <c r="X34" s="38" t="s">
        <v>163</v>
      </c>
      <c r="Y34" s="54">
        <v>80877733</v>
      </c>
      <c r="Z34" s="38">
        <v>5</v>
      </c>
      <c r="AA34" s="45">
        <v>30465</v>
      </c>
      <c r="AB34" s="44" t="s">
        <v>772</v>
      </c>
      <c r="AC34" s="38">
        <v>3103213619</v>
      </c>
      <c r="AD34" s="37" t="s">
        <v>773</v>
      </c>
      <c r="AE34" s="37" t="s">
        <v>736</v>
      </c>
      <c r="AF34" s="38">
        <v>1019076465</v>
      </c>
      <c r="AG34" s="37">
        <v>8</v>
      </c>
      <c r="AH34" s="37" t="s">
        <v>737</v>
      </c>
      <c r="AI34" s="37">
        <v>1030568733</v>
      </c>
      <c r="AJ34" s="37">
        <v>9</v>
      </c>
      <c r="AK34" s="45">
        <v>45046</v>
      </c>
      <c r="AL34" s="38" t="s">
        <v>410</v>
      </c>
      <c r="AM34" s="45">
        <v>44952</v>
      </c>
      <c r="AN34" s="45">
        <v>44952</v>
      </c>
      <c r="AO34" s="80">
        <v>10800000</v>
      </c>
      <c r="AP34" s="45">
        <v>44958</v>
      </c>
      <c r="AQ34" s="45">
        <v>45076</v>
      </c>
      <c r="AR34" s="38">
        <v>120</v>
      </c>
      <c r="AS34" s="38">
        <v>4</v>
      </c>
      <c r="AT34" s="80">
        <v>2700000</v>
      </c>
      <c r="AU34" s="38"/>
      <c r="AV34" s="38"/>
      <c r="AW34" s="38"/>
      <c r="AX34" s="38"/>
      <c r="AY34" s="38"/>
      <c r="AZ34" s="82"/>
      <c r="BA34" s="38"/>
      <c r="BB34" s="38"/>
      <c r="BC34" s="38"/>
      <c r="BD34" s="38"/>
      <c r="BE34" s="38"/>
      <c r="BF34" s="38"/>
      <c r="BG34" s="38"/>
      <c r="BH34" s="38"/>
      <c r="BI34" s="38"/>
      <c r="BJ34" s="38"/>
      <c r="BK34" s="38"/>
      <c r="BL34" s="38"/>
      <c r="BM34" s="38"/>
      <c r="BN34" s="38"/>
      <c r="BO34" s="38"/>
      <c r="BP34" s="38"/>
      <c r="BQ34" s="34">
        <f>Tabla2023[[#This Row],[DÍAS PRORROGA 1]]+Tabla2023[[#This Row],[DÍAS PRORROGA  2]]+Tabla2023[[#This Row],[DÍAS PRORROGA 3]]</f>
        <v>0</v>
      </c>
      <c r="BR34" s="68">
        <f>IF(Tabla2023[[#This Row],[ADICIÓN]]="NO",0,Tabla2023[[#This Row],[VALOR ADICIÓN 1]]+Tabla2023[[#This Row],[VALOR ADICIÓN 2]]+Tabla2023[[#This Row],[VALOR ADICIÓN 3]])</f>
        <v>0</v>
      </c>
      <c r="BS34" s="38"/>
      <c r="BT34" s="45">
        <v>45076</v>
      </c>
      <c r="BU34" s="49">
        <f>Tabla2023[[#This Row],[VALOR INICIAL DEL CONTRATO]]+Tabla2023[[#This Row],[VALOR ADICIÓN 1]]+Tabla2023[[#This Row],[VALOR ADICIÓN 2]]+Tabla2023[[#This Row],[VALOR ADICIÓN 3]]</f>
        <v>10800000</v>
      </c>
      <c r="BV3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4" s="33"/>
      <c r="BX34" s="34"/>
      <c r="BY34" s="34" t="s">
        <v>738</v>
      </c>
      <c r="BZ34" s="34" t="s">
        <v>774</v>
      </c>
      <c r="CA34" s="34"/>
      <c r="CB34" s="35"/>
      <c r="CC34" s="35"/>
      <c r="CD34" s="38">
        <v>1688</v>
      </c>
      <c r="CE34" s="34"/>
      <c r="CF34" s="6"/>
    </row>
    <row r="35" spans="1:84" ht="51.75" customHeight="1" x14ac:dyDescent="0.2">
      <c r="A35" s="29">
        <v>2023</v>
      </c>
      <c r="B35" s="132" t="s">
        <v>197</v>
      </c>
      <c r="C35" s="122" t="s">
        <v>435</v>
      </c>
      <c r="D35" s="122" t="str">
        <f ca="1">IF(Tabla2023[[#This Row],[FECHA DE TERMINACIÓN FINAL]]-TODAY()&gt;=15,"VIGENTE",IF(Tabla2023[[#This Row],[FECHA DE TERMINACIÓN FINAL]]-TODAY()&lt;0,"FINALIZADO",IF(Tabla2023[[#This Row],[FECHA DE TERMINACIÓN FINAL]]-TODAY()&lt;=15,"PROXIMO A VENCER")))</f>
        <v>FINALIZADO</v>
      </c>
      <c r="E35" s="113">
        <v>85426</v>
      </c>
      <c r="F35" s="31" t="s">
        <v>729</v>
      </c>
      <c r="G35" s="31" t="s">
        <v>775</v>
      </c>
      <c r="H35" s="94" t="s">
        <v>776</v>
      </c>
      <c r="I35" s="95" t="s">
        <v>732</v>
      </c>
      <c r="J35" s="38" t="s">
        <v>457</v>
      </c>
      <c r="K35" s="38">
        <v>77</v>
      </c>
      <c r="L35" s="45">
        <v>44939</v>
      </c>
      <c r="M35" s="38">
        <v>482</v>
      </c>
      <c r="N35" s="45">
        <v>44956</v>
      </c>
      <c r="O35" s="38" t="s">
        <v>143</v>
      </c>
      <c r="P35" s="37" t="s">
        <v>87</v>
      </c>
      <c r="Q35" s="37" t="s">
        <v>420</v>
      </c>
      <c r="R35" s="38">
        <v>1</v>
      </c>
      <c r="S35" s="151" t="s">
        <v>733</v>
      </c>
      <c r="T35" s="38" t="s">
        <v>406</v>
      </c>
      <c r="U35" s="38" t="s">
        <v>471</v>
      </c>
      <c r="V35" s="37" t="s">
        <v>285</v>
      </c>
      <c r="W35" s="37"/>
      <c r="X35" s="38" t="s">
        <v>163</v>
      </c>
      <c r="Y35" s="54">
        <v>1007829181</v>
      </c>
      <c r="Z35" s="38">
        <v>0</v>
      </c>
      <c r="AA35" s="45">
        <v>34080</v>
      </c>
      <c r="AB35" s="44" t="s">
        <v>777</v>
      </c>
      <c r="AC35" s="38">
        <v>3214509261</v>
      </c>
      <c r="AD35" s="37" t="s">
        <v>778</v>
      </c>
      <c r="AE35" s="37" t="s">
        <v>736</v>
      </c>
      <c r="AF35" s="38">
        <v>1019076465</v>
      </c>
      <c r="AG35" s="37">
        <v>8</v>
      </c>
      <c r="AH35" s="37" t="s">
        <v>737</v>
      </c>
      <c r="AI35" s="37">
        <v>1030568733</v>
      </c>
      <c r="AJ35" s="37">
        <v>9</v>
      </c>
      <c r="AK35" s="45">
        <v>45046</v>
      </c>
      <c r="AL35" s="38" t="s">
        <v>410</v>
      </c>
      <c r="AM35" s="45">
        <v>44952</v>
      </c>
      <c r="AN35" s="45">
        <v>44952</v>
      </c>
      <c r="AO35" s="80">
        <v>10800000</v>
      </c>
      <c r="AP35" s="45">
        <v>44958</v>
      </c>
      <c r="AQ35" s="45">
        <v>45076</v>
      </c>
      <c r="AR35" s="38">
        <v>120</v>
      </c>
      <c r="AS35" s="38">
        <v>4</v>
      </c>
      <c r="AT35" s="80">
        <v>2700000</v>
      </c>
      <c r="AU35" s="38"/>
      <c r="AV35" s="38"/>
      <c r="AW35" s="38"/>
      <c r="AX35" s="38"/>
      <c r="AY35" s="38"/>
      <c r="AZ35" s="82"/>
      <c r="BA35" s="38"/>
      <c r="BB35" s="38"/>
      <c r="BC35" s="38"/>
      <c r="BD35" s="38"/>
      <c r="BE35" s="38"/>
      <c r="BF35" s="38"/>
      <c r="BG35" s="38"/>
      <c r="BH35" s="38"/>
      <c r="BI35" s="38"/>
      <c r="BJ35" s="38"/>
      <c r="BK35" s="38"/>
      <c r="BL35" s="38"/>
      <c r="BM35" s="38"/>
      <c r="BN35" s="38"/>
      <c r="BO35" s="38"/>
      <c r="BP35" s="38"/>
      <c r="BQ35" s="34">
        <f>Tabla2023[[#This Row],[DÍAS PRORROGA 1]]+Tabla2023[[#This Row],[DÍAS PRORROGA  2]]+Tabla2023[[#This Row],[DÍAS PRORROGA 3]]</f>
        <v>0</v>
      </c>
      <c r="BR35" s="68">
        <f>IF(Tabla2023[[#This Row],[ADICIÓN]]="NO",0,Tabla2023[[#This Row],[VALOR ADICIÓN 1]]+Tabla2023[[#This Row],[VALOR ADICIÓN 2]]+Tabla2023[[#This Row],[VALOR ADICIÓN 3]])</f>
        <v>0</v>
      </c>
      <c r="BS35" s="38"/>
      <c r="BT35" s="45">
        <v>45076</v>
      </c>
      <c r="BU35" s="49">
        <f>Tabla2023[[#This Row],[VALOR INICIAL DEL CONTRATO]]+Tabla2023[[#This Row],[VALOR ADICIÓN 1]]+Tabla2023[[#This Row],[VALOR ADICIÓN 2]]+Tabla2023[[#This Row],[VALOR ADICIÓN 3]]</f>
        <v>10800000</v>
      </c>
      <c r="BV3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5" s="33"/>
      <c r="BX35" s="34"/>
      <c r="BY35" s="34" t="s">
        <v>738</v>
      </c>
      <c r="BZ35" s="34" t="s">
        <v>779</v>
      </c>
      <c r="CA35" s="34"/>
      <c r="CB35" s="35"/>
      <c r="CC35" s="35"/>
      <c r="CD35" s="38">
        <v>1688</v>
      </c>
      <c r="CE35" s="34"/>
      <c r="CF35" s="6"/>
    </row>
    <row r="36" spans="1:84" ht="51.75" customHeight="1" x14ac:dyDescent="0.2">
      <c r="A36" s="29">
        <v>2023</v>
      </c>
      <c r="B36" s="132" t="s">
        <v>188</v>
      </c>
      <c r="C36" s="122" t="s">
        <v>435</v>
      </c>
      <c r="D36" s="122" t="str">
        <f ca="1">IF(Tabla2023[[#This Row],[FECHA DE TERMINACIÓN FINAL]]-TODAY()&gt;=15,"VIGENTE",IF(Tabla2023[[#This Row],[FECHA DE TERMINACIÓN FINAL]]-TODAY()&lt;0,"FINALIZADO",IF(Tabla2023[[#This Row],[FECHA DE TERMINACIÓN FINAL]]-TODAY()&lt;=15,"PROXIMO A VENCER")))</f>
        <v>FINALIZADO</v>
      </c>
      <c r="E36" s="113">
        <v>85651</v>
      </c>
      <c r="F36" s="31" t="s">
        <v>780</v>
      </c>
      <c r="G36" s="31" t="s">
        <v>781</v>
      </c>
      <c r="H36" s="94" t="s">
        <v>782</v>
      </c>
      <c r="I36" s="95" t="s">
        <v>783</v>
      </c>
      <c r="J36" s="38" t="s">
        <v>784</v>
      </c>
      <c r="K36" s="38">
        <v>122</v>
      </c>
      <c r="L36" s="45">
        <v>44943</v>
      </c>
      <c r="M36" s="38">
        <v>501</v>
      </c>
      <c r="N36" s="45">
        <v>44957</v>
      </c>
      <c r="O36" s="38" t="s">
        <v>125</v>
      </c>
      <c r="P36" s="37" t="s">
        <v>87</v>
      </c>
      <c r="Q36" s="37" t="s">
        <v>420</v>
      </c>
      <c r="R36" s="38">
        <v>1</v>
      </c>
      <c r="S36" s="151" t="s">
        <v>785</v>
      </c>
      <c r="T36" s="38" t="s">
        <v>406</v>
      </c>
      <c r="U36" s="38" t="s">
        <v>471</v>
      </c>
      <c r="V36" s="38" t="s">
        <v>460</v>
      </c>
      <c r="W36" s="38"/>
      <c r="X36" s="38" t="s">
        <v>148</v>
      </c>
      <c r="Y36" s="38">
        <v>16377907</v>
      </c>
      <c r="Z36" s="38">
        <v>1</v>
      </c>
      <c r="AA36" s="45">
        <v>31044</v>
      </c>
      <c r="AB36" s="44" t="s">
        <v>180</v>
      </c>
      <c r="AC36" s="38">
        <v>6023747569</v>
      </c>
      <c r="AD36" s="37" t="s">
        <v>786</v>
      </c>
      <c r="AE36" s="37" t="s">
        <v>151</v>
      </c>
      <c r="AF36" s="37">
        <v>1053344917</v>
      </c>
      <c r="AG36" s="37">
        <v>9</v>
      </c>
      <c r="AH36" s="37"/>
      <c r="AI36" s="38"/>
      <c r="AJ36" s="38"/>
      <c r="AK36" s="38"/>
      <c r="AL36" s="38" t="s">
        <v>410</v>
      </c>
      <c r="AM36" s="45">
        <v>44951</v>
      </c>
      <c r="AN36" s="45">
        <v>44951</v>
      </c>
      <c r="AO36" s="80">
        <v>13800000</v>
      </c>
      <c r="AP36" s="45">
        <v>44956</v>
      </c>
      <c r="AQ36" s="45">
        <v>45045</v>
      </c>
      <c r="AR36" s="38">
        <v>90</v>
      </c>
      <c r="AS36" s="38">
        <v>3</v>
      </c>
      <c r="AT36" s="80">
        <v>4600000</v>
      </c>
      <c r="AU36" s="38"/>
      <c r="AV36" s="38"/>
      <c r="AW36" s="38"/>
      <c r="AX36" s="38"/>
      <c r="AY36" s="38"/>
      <c r="AZ36" s="82"/>
      <c r="BA36" s="38"/>
      <c r="BB36" s="38"/>
      <c r="BC36" s="38"/>
      <c r="BD36" s="38"/>
      <c r="BE36" s="38"/>
      <c r="BF36" s="38"/>
      <c r="BG36" s="38"/>
      <c r="BH36" s="38"/>
      <c r="BI36" s="38"/>
      <c r="BJ36" s="38"/>
      <c r="BK36" s="38"/>
      <c r="BL36" s="38"/>
      <c r="BM36" s="38"/>
      <c r="BN36" s="38"/>
      <c r="BO36" s="38"/>
      <c r="BP36" s="38"/>
      <c r="BQ36" s="34">
        <f>Tabla2023[[#This Row],[DÍAS PRORROGA 1]]+Tabla2023[[#This Row],[DÍAS PRORROGA  2]]+Tabla2023[[#This Row],[DÍAS PRORROGA 3]]</f>
        <v>0</v>
      </c>
      <c r="BR36" s="68">
        <f>IF(Tabla2023[[#This Row],[ADICIÓN]]="NO",0,Tabla2023[[#This Row],[VALOR ADICIÓN 1]]+Tabla2023[[#This Row],[VALOR ADICIÓN 2]]+Tabla2023[[#This Row],[VALOR ADICIÓN 3]])</f>
        <v>0</v>
      </c>
      <c r="BS36" s="38"/>
      <c r="BT36" s="45">
        <v>45045</v>
      </c>
      <c r="BU36" s="49">
        <f>Tabla2023[[#This Row],[VALOR INICIAL DEL CONTRATO]]+Tabla2023[[#This Row],[VALOR ADICIÓN 1]]+Tabla2023[[#This Row],[VALOR ADICIÓN 2]]+Tabla2023[[#This Row],[VALOR ADICIÓN 3]]</f>
        <v>13800000</v>
      </c>
      <c r="BV3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6" s="33"/>
      <c r="BX36" s="34"/>
      <c r="BY36" s="34" t="s">
        <v>787</v>
      </c>
      <c r="BZ36" s="34" t="s">
        <v>788</v>
      </c>
      <c r="CA36" s="38" t="s">
        <v>432</v>
      </c>
      <c r="CB36" s="41" t="s">
        <v>433</v>
      </c>
      <c r="CC36" s="41" t="s">
        <v>434</v>
      </c>
      <c r="CD36" s="34">
        <v>1696</v>
      </c>
      <c r="CE36" s="34"/>
      <c r="CF36" s="6"/>
    </row>
    <row r="37" spans="1:84" ht="51.75" customHeight="1" x14ac:dyDescent="0.2">
      <c r="A37" s="29">
        <v>2023</v>
      </c>
      <c r="B37" s="132" t="s">
        <v>189</v>
      </c>
      <c r="C37" s="122" t="s">
        <v>435</v>
      </c>
      <c r="D37" s="122" t="str">
        <f ca="1">IF(Tabla2023[[#This Row],[FECHA DE TERMINACIÓN FINAL]]-TODAY()&gt;=15,"VIGENTE",IF(Tabla2023[[#This Row],[FECHA DE TERMINACIÓN FINAL]]-TODAY()&lt;0,"FINALIZADO",IF(Tabla2023[[#This Row],[FECHA DE TERMINACIÓN FINAL]]-TODAY()&lt;=15,"PROXIMO A VENCER")))</f>
        <v>FINALIZADO</v>
      </c>
      <c r="E37" s="113">
        <v>84108</v>
      </c>
      <c r="F37" s="31" t="s">
        <v>789</v>
      </c>
      <c r="G37" s="31" t="s">
        <v>790</v>
      </c>
      <c r="H37" s="94" t="s">
        <v>791</v>
      </c>
      <c r="I37" s="95" t="s">
        <v>792</v>
      </c>
      <c r="J37" s="38" t="s">
        <v>784</v>
      </c>
      <c r="K37" s="38">
        <v>54</v>
      </c>
      <c r="L37" s="45">
        <v>44939</v>
      </c>
      <c r="M37" s="38">
        <v>475</v>
      </c>
      <c r="N37" s="45">
        <v>44956</v>
      </c>
      <c r="O37" s="38" t="s">
        <v>120</v>
      </c>
      <c r="P37" s="37" t="s">
        <v>87</v>
      </c>
      <c r="Q37" s="37" t="s">
        <v>420</v>
      </c>
      <c r="R37" s="38">
        <v>1</v>
      </c>
      <c r="S37" s="151" t="s">
        <v>793</v>
      </c>
      <c r="T37" s="38" t="s">
        <v>406</v>
      </c>
      <c r="U37" s="38" t="s">
        <v>422</v>
      </c>
      <c r="V37" s="38" t="s">
        <v>442</v>
      </c>
      <c r="W37" s="38" t="s">
        <v>213</v>
      </c>
      <c r="X37" s="38" t="s">
        <v>148</v>
      </c>
      <c r="Y37" s="38">
        <v>1015415370</v>
      </c>
      <c r="Z37" s="38">
        <v>8</v>
      </c>
      <c r="AA37" s="45">
        <v>32875</v>
      </c>
      <c r="AB37" s="44" t="s">
        <v>257</v>
      </c>
      <c r="AC37" s="38">
        <v>3212262326</v>
      </c>
      <c r="AD37" s="37" t="s">
        <v>258</v>
      </c>
      <c r="AE37" s="37" t="s">
        <v>123</v>
      </c>
      <c r="AF37" s="37">
        <v>1016101268</v>
      </c>
      <c r="AG37" s="37">
        <v>1</v>
      </c>
      <c r="AH37" s="37"/>
      <c r="AI37" s="38"/>
      <c r="AJ37" s="38"/>
      <c r="AK37" s="38"/>
      <c r="AL37" s="38" t="s">
        <v>410</v>
      </c>
      <c r="AM37" s="45">
        <v>44951</v>
      </c>
      <c r="AN37" s="45">
        <v>44951</v>
      </c>
      <c r="AO37" s="80">
        <v>66000000</v>
      </c>
      <c r="AP37" s="45">
        <v>44956</v>
      </c>
      <c r="AQ37" s="45">
        <v>45289</v>
      </c>
      <c r="AR37" s="38">
        <v>330</v>
      </c>
      <c r="AS37" s="38">
        <v>11</v>
      </c>
      <c r="AT37" s="80">
        <v>6000000</v>
      </c>
      <c r="AU37" s="38"/>
      <c r="AV37" s="38"/>
      <c r="AW37" s="38">
        <v>1</v>
      </c>
      <c r="AX37" s="38">
        <v>1</v>
      </c>
      <c r="AY37" s="38"/>
      <c r="AZ37" s="82">
        <v>12000000</v>
      </c>
      <c r="BA37" s="38">
        <v>60</v>
      </c>
      <c r="BB37" s="38">
        <v>1173</v>
      </c>
      <c r="BC37" s="45">
        <v>45275</v>
      </c>
      <c r="BD37" s="38"/>
      <c r="BE37" s="38"/>
      <c r="BF37" s="38"/>
      <c r="BG37" s="38"/>
      <c r="BH37" s="38"/>
      <c r="BI37" s="38"/>
      <c r="BJ37" s="38"/>
      <c r="BK37" s="38"/>
      <c r="BL37" s="38"/>
      <c r="BM37" s="38"/>
      <c r="BN37" s="38"/>
      <c r="BO37" s="38"/>
      <c r="BP37" s="38"/>
      <c r="BQ37" s="34">
        <f>Tabla2023[[#This Row],[DÍAS PRORROGA 1]]+Tabla2023[[#This Row],[DÍAS PRORROGA  2]]+Tabla2023[[#This Row],[DÍAS PRORROGA 3]]</f>
        <v>60</v>
      </c>
      <c r="BR37" s="68">
        <f>IF(Tabla2023[[#This Row],[ADICIÓN]]="NO",0,Tabla2023[[#This Row],[VALOR ADICIÓN 1]]+Tabla2023[[#This Row],[VALOR ADICIÓN 2]]+Tabla2023[[#This Row],[VALOR ADICIÓN 3]])</f>
        <v>12000000</v>
      </c>
      <c r="BS37" s="38"/>
      <c r="BT37" s="45">
        <v>45351</v>
      </c>
      <c r="BU37" s="49">
        <f>Tabla2023[[#This Row],[VALOR INICIAL DEL CONTRATO]]+Tabla2023[[#This Row],[VALOR ADICIÓN 1]]+Tabla2023[[#This Row],[VALOR ADICIÓN 2]]+Tabla2023[[#This Row],[VALOR ADICIÓN 3]]</f>
        <v>78000000</v>
      </c>
      <c r="BV3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7" s="33"/>
      <c r="BX37" s="36" t="s">
        <v>794</v>
      </c>
      <c r="BY37" s="34" t="s">
        <v>795</v>
      </c>
      <c r="BZ37" s="34" t="s">
        <v>796</v>
      </c>
      <c r="CA37" s="34"/>
      <c r="CB37" s="35"/>
      <c r="CC37" s="35"/>
      <c r="CD37" s="38">
        <v>1691</v>
      </c>
      <c r="CE37" s="34"/>
      <c r="CF37" s="6"/>
    </row>
    <row r="38" spans="1:84" s="12" customFormat="1" ht="51.75" customHeight="1" x14ac:dyDescent="0.2">
      <c r="A38" s="29">
        <v>2023</v>
      </c>
      <c r="B38" s="132" t="s">
        <v>194</v>
      </c>
      <c r="C38" s="122" t="s">
        <v>435</v>
      </c>
      <c r="D38" s="122" t="str">
        <f ca="1">IF(Tabla2023[[#This Row],[FECHA DE TERMINACIÓN FINAL]]-TODAY()&gt;=15,"VIGENTE",IF(Tabla2023[[#This Row],[FECHA DE TERMINACIÓN FINAL]]-TODAY()&lt;0,"FINALIZADO",IF(Tabla2023[[#This Row],[FECHA DE TERMINACIÓN FINAL]]-TODAY()&lt;=15,"PROXIMO A VENCER")))</f>
        <v>FINALIZADO</v>
      </c>
      <c r="E38" s="113">
        <v>84054</v>
      </c>
      <c r="F38" s="31" t="s">
        <v>797</v>
      </c>
      <c r="G38" s="31" t="s">
        <v>798</v>
      </c>
      <c r="H38" s="94" t="s">
        <v>799</v>
      </c>
      <c r="I38" s="96" t="s">
        <v>800</v>
      </c>
      <c r="J38" s="38" t="s">
        <v>557</v>
      </c>
      <c r="K38" s="38">
        <v>51</v>
      </c>
      <c r="L38" s="45">
        <v>44939</v>
      </c>
      <c r="M38" s="38">
        <v>700</v>
      </c>
      <c r="N38" s="45">
        <v>44964</v>
      </c>
      <c r="O38" s="38" t="s">
        <v>187</v>
      </c>
      <c r="P38" s="37" t="s">
        <v>87</v>
      </c>
      <c r="Q38" s="37" t="s">
        <v>420</v>
      </c>
      <c r="R38" s="38">
        <v>1</v>
      </c>
      <c r="S38" s="151" t="s">
        <v>801</v>
      </c>
      <c r="T38" s="38" t="s">
        <v>406</v>
      </c>
      <c r="U38" s="38" t="s">
        <v>422</v>
      </c>
      <c r="V38" s="38" t="s">
        <v>442</v>
      </c>
      <c r="W38" s="38"/>
      <c r="X38" s="38" t="s">
        <v>148</v>
      </c>
      <c r="Y38" s="37" t="s">
        <v>802</v>
      </c>
      <c r="Z38" s="56">
        <v>45018</v>
      </c>
      <c r="AA38" s="45">
        <v>29750</v>
      </c>
      <c r="AB38" s="44" t="s">
        <v>803</v>
      </c>
      <c r="AC38" s="38">
        <v>3144651904</v>
      </c>
      <c r="AD38" s="37" t="s">
        <v>804</v>
      </c>
      <c r="AE38" s="37" t="s">
        <v>683</v>
      </c>
      <c r="AF38" s="37">
        <v>28723701</v>
      </c>
      <c r="AG38" s="37">
        <v>1</v>
      </c>
      <c r="AH38" s="37"/>
      <c r="AI38" s="38"/>
      <c r="AJ38" s="38"/>
      <c r="AK38" s="38"/>
      <c r="AL38" s="38" t="s">
        <v>410</v>
      </c>
      <c r="AM38" s="45">
        <v>44957</v>
      </c>
      <c r="AN38" s="45">
        <v>44957</v>
      </c>
      <c r="AO38" s="80">
        <v>28000000</v>
      </c>
      <c r="AP38" s="45">
        <v>44965</v>
      </c>
      <c r="AQ38" s="45">
        <v>45084</v>
      </c>
      <c r="AR38" s="38">
        <v>120</v>
      </c>
      <c r="AS38" s="38">
        <v>4</v>
      </c>
      <c r="AT38" s="80">
        <v>7000000</v>
      </c>
      <c r="AU38" s="38"/>
      <c r="AV38" s="38"/>
      <c r="AW38" s="38"/>
      <c r="AX38" s="38"/>
      <c r="AY38" s="38"/>
      <c r="AZ38" s="82"/>
      <c r="BA38" s="38"/>
      <c r="BB38" s="38"/>
      <c r="BC38" s="38"/>
      <c r="BD38" s="38"/>
      <c r="BE38" s="38"/>
      <c r="BF38" s="38"/>
      <c r="BG38" s="38"/>
      <c r="BH38" s="38"/>
      <c r="BI38" s="38"/>
      <c r="BJ38" s="38"/>
      <c r="BK38" s="38"/>
      <c r="BL38" s="38"/>
      <c r="BM38" s="38"/>
      <c r="BN38" s="38"/>
      <c r="BO38" s="38"/>
      <c r="BP38" s="38"/>
      <c r="BQ38" s="34">
        <f>Tabla2023[[#This Row],[DÍAS PRORROGA 1]]+Tabla2023[[#This Row],[DÍAS PRORROGA  2]]+Tabla2023[[#This Row],[DÍAS PRORROGA 3]]</f>
        <v>0</v>
      </c>
      <c r="BR38" s="68">
        <f>IF(Tabla2023[[#This Row],[ADICIÓN]]="NO",0,Tabla2023[[#This Row],[VALOR ADICIÓN 1]]+Tabla2023[[#This Row],[VALOR ADICIÓN 2]]+Tabla2023[[#This Row],[VALOR ADICIÓN 3]])</f>
        <v>0</v>
      </c>
      <c r="BS38" s="38"/>
      <c r="BT38" s="45">
        <v>45084</v>
      </c>
      <c r="BU38" s="49">
        <f>Tabla2023[[#This Row],[VALOR INICIAL DEL CONTRATO]]+Tabla2023[[#This Row],[VALOR ADICIÓN 1]]+Tabla2023[[#This Row],[VALOR ADICIÓN 2]]+Tabla2023[[#This Row],[VALOR ADICIÓN 3]]</f>
        <v>28000000</v>
      </c>
      <c r="BV3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 s="33"/>
      <c r="BX38" s="36" t="s">
        <v>805</v>
      </c>
      <c r="BY38" s="34" t="s">
        <v>806</v>
      </c>
      <c r="BZ38" s="34"/>
      <c r="CA38" s="34"/>
      <c r="CB38" s="35"/>
      <c r="CC38" s="35"/>
      <c r="CD38" s="38">
        <v>1633</v>
      </c>
      <c r="CE38" s="34"/>
      <c r="CF38" s="6"/>
    </row>
    <row r="39" spans="1:84" ht="51.75" customHeight="1" x14ac:dyDescent="0.2">
      <c r="A39" s="29">
        <v>2023</v>
      </c>
      <c r="B39" s="132" t="s">
        <v>199</v>
      </c>
      <c r="C39" s="122" t="s">
        <v>435</v>
      </c>
      <c r="D39" s="122" t="str">
        <f ca="1">IF(Tabla2023[[#This Row],[FECHA DE TERMINACIÓN FINAL]]-TODAY()&gt;=15,"VIGENTE",IF(Tabla2023[[#This Row],[FECHA DE TERMINACIÓN FINAL]]-TODAY()&lt;0,"FINALIZADO",IF(Tabla2023[[#This Row],[FECHA DE TERMINACIÓN FINAL]]-TODAY()&lt;=15,"PROXIMO A VENCER")))</f>
        <v>FINALIZADO</v>
      </c>
      <c r="E39" s="113">
        <v>83260</v>
      </c>
      <c r="F39" s="31" t="s">
        <v>807</v>
      </c>
      <c r="G39" s="31" t="s">
        <v>808</v>
      </c>
      <c r="H39" s="94" t="s">
        <v>809</v>
      </c>
      <c r="I39" s="95" t="s">
        <v>810</v>
      </c>
      <c r="J39" s="38" t="s">
        <v>557</v>
      </c>
      <c r="K39" s="38">
        <v>84</v>
      </c>
      <c r="L39" s="45">
        <v>44942</v>
      </c>
      <c r="M39" s="38">
        <v>749</v>
      </c>
      <c r="N39" s="45">
        <v>44971</v>
      </c>
      <c r="O39" s="38" t="s">
        <v>169</v>
      </c>
      <c r="P39" s="37" t="s">
        <v>87</v>
      </c>
      <c r="Q39" s="37" t="s">
        <v>420</v>
      </c>
      <c r="R39" s="38">
        <v>1</v>
      </c>
      <c r="S39" s="151" t="s">
        <v>811</v>
      </c>
      <c r="T39" s="38" t="s">
        <v>406</v>
      </c>
      <c r="U39" s="38" t="s">
        <v>471</v>
      </c>
      <c r="V39" s="38" t="s">
        <v>494</v>
      </c>
      <c r="W39" s="38" t="s">
        <v>213</v>
      </c>
      <c r="X39" s="38" t="s">
        <v>148</v>
      </c>
      <c r="Y39" s="54">
        <v>79266150</v>
      </c>
      <c r="Z39" s="38">
        <v>6</v>
      </c>
      <c r="AA39" s="45">
        <v>45177</v>
      </c>
      <c r="AB39" s="44" t="s">
        <v>812</v>
      </c>
      <c r="AC39" s="38">
        <v>3167695359</v>
      </c>
      <c r="AD39" s="37" t="s">
        <v>813</v>
      </c>
      <c r="AE39" s="37" t="s">
        <v>814</v>
      </c>
      <c r="AF39" s="37">
        <v>1070010719</v>
      </c>
      <c r="AG39" s="38">
        <v>5</v>
      </c>
      <c r="AH39" s="37" t="s">
        <v>815</v>
      </c>
      <c r="AI39" s="37">
        <v>662735</v>
      </c>
      <c r="AJ39" s="37">
        <v>5</v>
      </c>
      <c r="AK39" s="45">
        <v>45200</v>
      </c>
      <c r="AL39" s="38" t="s">
        <v>410</v>
      </c>
      <c r="AM39" s="45">
        <v>44952</v>
      </c>
      <c r="AN39" s="45">
        <v>44952</v>
      </c>
      <c r="AO39" s="80">
        <v>66000000</v>
      </c>
      <c r="AP39" s="45">
        <v>44971</v>
      </c>
      <c r="AQ39" s="45">
        <v>45304</v>
      </c>
      <c r="AR39" s="38">
        <v>330</v>
      </c>
      <c r="AS39" s="38">
        <v>11</v>
      </c>
      <c r="AT39" s="80">
        <v>6000000</v>
      </c>
      <c r="AU39" s="38"/>
      <c r="AV39" s="38"/>
      <c r="AW39" s="38"/>
      <c r="AX39" s="38"/>
      <c r="AY39" s="38"/>
      <c r="AZ39" s="82"/>
      <c r="BA39" s="38"/>
      <c r="BB39" s="38"/>
      <c r="BC39" s="38"/>
      <c r="BD39" s="38"/>
      <c r="BE39" s="38"/>
      <c r="BF39" s="38"/>
      <c r="BG39" s="38"/>
      <c r="BH39" s="38"/>
      <c r="BI39" s="38"/>
      <c r="BJ39" s="38"/>
      <c r="BK39" s="38"/>
      <c r="BL39" s="38"/>
      <c r="BM39" s="38"/>
      <c r="BN39" s="38"/>
      <c r="BO39" s="38"/>
      <c r="BP39" s="38"/>
      <c r="BQ39" s="34">
        <f>Tabla2023[[#This Row],[DÍAS PRORROGA 1]]+Tabla2023[[#This Row],[DÍAS PRORROGA  2]]+Tabla2023[[#This Row],[DÍAS PRORROGA 3]]</f>
        <v>0</v>
      </c>
      <c r="BR39" s="68">
        <f>IF(Tabla2023[[#This Row],[ADICIÓN]]="NO",0,Tabla2023[[#This Row],[VALOR ADICIÓN 1]]+Tabla2023[[#This Row],[VALOR ADICIÓN 2]]+Tabla2023[[#This Row],[VALOR ADICIÓN 3]])</f>
        <v>0</v>
      </c>
      <c r="BS39" s="38"/>
      <c r="BT39" s="45">
        <v>45304</v>
      </c>
      <c r="BU39" s="49">
        <f>Tabla2023[[#This Row],[VALOR INICIAL DEL CONTRATO]]+Tabla2023[[#This Row],[VALOR ADICIÓN 1]]+Tabla2023[[#This Row],[VALOR ADICIÓN 2]]+Tabla2023[[#This Row],[VALOR ADICIÓN 3]]</f>
        <v>66000000</v>
      </c>
      <c r="BV3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 s="33"/>
      <c r="BX39" s="34"/>
      <c r="BY39" s="36" t="s">
        <v>816</v>
      </c>
      <c r="BZ39" s="34"/>
      <c r="CA39" s="38">
        <v>6</v>
      </c>
      <c r="CB39" s="41" t="s">
        <v>550</v>
      </c>
      <c r="CC39" s="41" t="s">
        <v>551</v>
      </c>
      <c r="CD39" s="38">
        <v>1637</v>
      </c>
      <c r="CE39" s="34"/>
      <c r="CF39" s="6"/>
    </row>
    <row r="40" spans="1:84" ht="51.75" customHeight="1" x14ac:dyDescent="0.2">
      <c r="A40" s="29">
        <v>2023</v>
      </c>
      <c r="B40" s="132" t="s">
        <v>205</v>
      </c>
      <c r="C40" s="122" t="s">
        <v>435</v>
      </c>
      <c r="D40" s="122" t="str">
        <f ca="1">IF(Tabla2023[[#This Row],[FECHA DE TERMINACIÓN FINAL]]-TODAY()&gt;=15,"VIGENTE",IF(Tabla2023[[#This Row],[FECHA DE TERMINACIÓN FINAL]]-TODAY()&lt;0,"FINALIZADO",IF(Tabla2023[[#This Row],[FECHA DE TERMINACIÓN FINAL]]-TODAY()&lt;=15,"PROXIMO A VENCER")))</f>
        <v>FINALIZADO</v>
      </c>
      <c r="E40" s="115" t="s">
        <v>817</v>
      </c>
      <c r="F40" s="31" t="s">
        <v>818</v>
      </c>
      <c r="G40" s="31" t="s">
        <v>819</v>
      </c>
      <c r="H40" s="94" t="s">
        <v>820</v>
      </c>
      <c r="I40" s="95" t="s">
        <v>821</v>
      </c>
      <c r="J40" s="38" t="s">
        <v>822</v>
      </c>
      <c r="K40" s="38">
        <v>52</v>
      </c>
      <c r="L40" s="45">
        <v>44939</v>
      </c>
      <c r="M40" s="38">
        <v>499</v>
      </c>
      <c r="N40" s="45">
        <v>44957</v>
      </c>
      <c r="O40" s="38" t="s">
        <v>823</v>
      </c>
      <c r="P40" s="37" t="s">
        <v>87</v>
      </c>
      <c r="Q40" s="37" t="s">
        <v>420</v>
      </c>
      <c r="R40" s="38">
        <v>1</v>
      </c>
      <c r="S40" s="151" t="s">
        <v>824</v>
      </c>
      <c r="T40" s="38" t="s">
        <v>406</v>
      </c>
      <c r="U40" s="38" t="s">
        <v>422</v>
      </c>
      <c r="V40" s="38" t="s">
        <v>442</v>
      </c>
      <c r="W40" s="38" t="s">
        <v>213</v>
      </c>
      <c r="X40" s="38" t="s">
        <v>148</v>
      </c>
      <c r="Y40" s="38">
        <v>52008301</v>
      </c>
      <c r="Z40" s="38">
        <v>8</v>
      </c>
      <c r="AA40" s="45">
        <v>25248</v>
      </c>
      <c r="AB40" s="44" t="s">
        <v>825</v>
      </c>
      <c r="AC40" s="38">
        <v>3144606995</v>
      </c>
      <c r="AD40" s="37" t="s">
        <v>826</v>
      </c>
      <c r="AE40" s="37" t="s">
        <v>123</v>
      </c>
      <c r="AF40" s="37">
        <v>1016101268</v>
      </c>
      <c r="AG40" s="37">
        <v>1</v>
      </c>
      <c r="AH40" s="37" t="s">
        <v>814</v>
      </c>
      <c r="AI40" s="37">
        <v>1070010719</v>
      </c>
      <c r="AJ40" s="38">
        <v>5</v>
      </c>
      <c r="AK40" s="38"/>
      <c r="AL40" s="38" t="s">
        <v>410</v>
      </c>
      <c r="AM40" s="45">
        <v>44952</v>
      </c>
      <c r="AN40" s="45">
        <v>44952</v>
      </c>
      <c r="AO40" s="80">
        <v>66000000</v>
      </c>
      <c r="AP40" s="45">
        <v>44958</v>
      </c>
      <c r="AQ40" s="45">
        <v>45291</v>
      </c>
      <c r="AR40" s="38">
        <v>330</v>
      </c>
      <c r="AS40" s="38">
        <v>11</v>
      </c>
      <c r="AT40" s="80">
        <v>6000000</v>
      </c>
      <c r="AU40" s="38"/>
      <c r="AV40" s="38"/>
      <c r="AW40" s="38">
        <v>1</v>
      </c>
      <c r="AX40" s="38">
        <v>1</v>
      </c>
      <c r="AY40" s="38"/>
      <c r="AZ40" s="82">
        <v>12000000</v>
      </c>
      <c r="BA40" s="38">
        <v>60</v>
      </c>
      <c r="BB40" s="38">
        <v>1188</v>
      </c>
      <c r="BC40" s="45">
        <v>45275</v>
      </c>
      <c r="BD40" s="38"/>
      <c r="BE40" s="38"/>
      <c r="BF40" s="38"/>
      <c r="BG40" s="38"/>
      <c r="BH40" s="38"/>
      <c r="BI40" s="38"/>
      <c r="BJ40" s="38"/>
      <c r="BK40" s="38"/>
      <c r="BL40" s="38"/>
      <c r="BM40" s="38"/>
      <c r="BN40" s="38"/>
      <c r="BO40" s="38"/>
      <c r="BP40" s="38"/>
      <c r="BQ40" s="34">
        <f>Tabla2023[[#This Row],[DÍAS PRORROGA 1]]+Tabla2023[[#This Row],[DÍAS PRORROGA  2]]+Tabla2023[[#This Row],[DÍAS PRORROGA 3]]</f>
        <v>60</v>
      </c>
      <c r="BR40" s="68">
        <f>IF(Tabla2023[[#This Row],[ADICIÓN]]="NO",0,Tabla2023[[#This Row],[VALOR ADICIÓN 1]]+Tabla2023[[#This Row],[VALOR ADICIÓN 2]]+Tabla2023[[#This Row],[VALOR ADICIÓN 3]])</f>
        <v>12000000</v>
      </c>
      <c r="BS40" s="38"/>
      <c r="BT40" s="45">
        <v>45351</v>
      </c>
      <c r="BU40" s="49">
        <f>Tabla2023[[#This Row],[VALOR INICIAL DEL CONTRATO]]+Tabla2023[[#This Row],[VALOR ADICIÓN 1]]+Tabla2023[[#This Row],[VALOR ADICIÓN 2]]+Tabla2023[[#This Row],[VALOR ADICIÓN 3]]</f>
        <v>78000000</v>
      </c>
      <c r="BV4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 s="33"/>
      <c r="BX40" s="36" t="s">
        <v>827</v>
      </c>
      <c r="BY40" s="34" t="s">
        <v>828</v>
      </c>
      <c r="BZ40" s="34" t="s">
        <v>829</v>
      </c>
      <c r="CA40" s="34"/>
      <c r="CB40" s="35"/>
      <c r="CC40" s="35"/>
      <c r="CD40" s="38">
        <v>1674</v>
      </c>
      <c r="CE40" s="34"/>
      <c r="CF40" s="16"/>
    </row>
    <row r="41" spans="1:84" ht="51.75" customHeight="1" x14ac:dyDescent="0.2">
      <c r="A41" s="29">
        <v>2023</v>
      </c>
      <c r="B41" s="132" t="s">
        <v>210</v>
      </c>
      <c r="C41" s="122" t="s">
        <v>435</v>
      </c>
      <c r="D41" s="122" t="str">
        <f ca="1">IF(Tabla2023[[#This Row],[FECHA DE TERMINACIÓN FINAL]]-TODAY()&gt;=15,"VIGENTE",IF(Tabla2023[[#This Row],[FECHA DE TERMINACIÓN FINAL]]-TODAY()&lt;0,"FINALIZADO",IF(Tabla2023[[#This Row],[FECHA DE TERMINACIÓN FINAL]]-TODAY()&lt;=15,"PROXIMO A VENCER")))</f>
        <v>FINALIZADO</v>
      </c>
      <c r="E41" s="113">
        <v>83363</v>
      </c>
      <c r="F41" s="31" t="s">
        <v>830</v>
      </c>
      <c r="G41" s="31" t="s">
        <v>831</v>
      </c>
      <c r="H41" s="94" t="s">
        <v>235</v>
      </c>
      <c r="I41" s="95" t="s">
        <v>832</v>
      </c>
      <c r="J41" s="38" t="s">
        <v>557</v>
      </c>
      <c r="K41" s="38">
        <v>13</v>
      </c>
      <c r="L41" s="45">
        <v>44937</v>
      </c>
      <c r="M41" s="38">
        <v>471</v>
      </c>
      <c r="N41" s="45">
        <v>44953</v>
      </c>
      <c r="O41" s="38" t="s">
        <v>125</v>
      </c>
      <c r="P41" s="37" t="s">
        <v>87</v>
      </c>
      <c r="Q41" s="37" t="s">
        <v>420</v>
      </c>
      <c r="R41" s="38">
        <v>1</v>
      </c>
      <c r="S41" s="151" t="s">
        <v>236</v>
      </c>
      <c r="T41" s="38" t="s">
        <v>406</v>
      </c>
      <c r="U41" s="38" t="s">
        <v>471</v>
      </c>
      <c r="V41" s="37" t="s">
        <v>285</v>
      </c>
      <c r="W41" s="38" t="s">
        <v>423</v>
      </c>
      <c r="X41" s="38" t="s">
        <v>163</v>
      </c>
      <c r="Y41" s="38">
        <v>1022938966</v>
      </c>
      <c r="Z41" s="38">
        <v>7</v>
      </c>
      <c r="AA41" s="45">
        <v>32114</v>
      </c>
      <c r="AB41" s="44" t="s">
        <v>237</v>
      </c>
      <c r="AC41" s="38">
        <v>3114499293</v>
      </c>
      <c r="AD41" s="37" t="s">
        <v>238</v>
      </c>
      <c r="AE41" s="36" t="s">
        <v>142</v>
      </c>
      <c r="AF41" s="34">
        <v>1019019834</v>
      </c>
      <c r="AG41" s="34">
        <v>1</v>
      </c>
      <c r="AH41" s="37" t="s">
        <v>833</v>
      </c>
      <c r="AI41" s="37">
        <v>1073152182</v>
      </c>
      <c r="AJ41" s="37">
        <v>0</v>
      </c>
      <c r="AK41" s="45">
        <v>45350</v>
      </c>
      <c r="AL41" s="38" t="s">
        <v>410</v>
      </c>
      <c r="AM41" s="45">
        <v>44951</v>
      </c>
      <c r="AN41" s="45">
        <v>44951</v>
      </c>
      <c r="AO41" s="80">
        <v>29700000</v>
      </c>
      <c r="AP41" s="45">
        <v>44956</v>
      </c>
      <c r="AQ41" s="45">
        <v>45289</v>
      </c>
      <c r="AR41" s="38">
        <v>330</v>
      </c>
      <c r="AS41" s="38">
        <v>11</v>
      </c>
      <c r="AT41" s="80">
        <v>2700000</v>
      </c>
      <c r="AU41" s="38"/>
      <c r="AV41" s="38"/>
      <c r="AW41" s="38">
        <v>1</v>
      </c>
      <c r="AX41" s="38">
        <v>1</v>
      </c>
      <c r="AY41" s="38"/>
      <c r="AZ41" s="82">
        <v>5400000</v>
      </c>
      <c r="BA41" s="38">
        <v>60</v>
      </c>
      <c r="BB41" s="38">
        <v>1228</v>
      </c>
      <c r="BC41" s="45">
        <v>45275</v>
      </c>
      <c r="BD41" s="38"/>
      <c r="BE41" s="38"/>
      <c r="BF41" s="38"/>
      <c r="BG41" s="38"/>
      <c r="BH41" s="38"/>
      <c r="BI41" s="38"/>
      <c r="BJ41" s="38"/>
      <c r="BK41" s="38"/>
      <c r="BL41" s="38"/>
      <c r="BM41" s="38"/>
      <c r="BN41" s="38"/>
      <c r="BO41" s="38"/>
      <c r="BP41" s="38"/>
      <c r="BQ41" s="34">
        <f>Tabla2023[[#This Row],[DÍAS PRORROGA 1]]+Tabla2023[[#This Row],[DÍAS PRORROGA  2]]+Tabla2023[[#This Row],[DÍAS PRORROGA 3]]</f>
        <v>60</v>
      </c>
      <c r="BR41" s="68">
        <f>IF(Tabla2023[[#This Row],[ADICIÓN]]="NO",0,Tabla2023[[#This Row],[VALOR ADICIÓN 1]]+Tabla2023[[#This Row],[VALOR ADICIÓN 2]]+Tabla2023[[#This Row],[VALOR ADICIÓN 3]])</f>
        <v>5400000</v>
      </c>
      <c r="BS41" s="38"/>
      <c r="BT41" s="45">
        <v>45351</v>
      </c>
      <c r="BU41" s="49">
        <f>Tabla2023[[#This Row],[VALOR INICIAL DEL CONTRATO]]+Tabla2023[[#This Row],[VALOR ADICIÓN 1]]+Tabla2023[[#This Row],[VALOR ADICIÓN 2]]+Tabla2023[[#This Row],[VALOR ADICIÓN 3]]</f>
        <v>35100000</v>
      </c>
      <c r="BV4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 s="33"/>
      <c r="BX41" s="36" t="s">
        <v>834</v>
      </c>
      <c r="BY41" s="34" t="s">
        <v>835</v>
      </c>
      <c r="BZ41" s="34" t="s">
        <v>836</v>
      </c>
      <c r="CA41" s="38" t="s">
        <v>432</v>
      </c>
      <c r="CB41" s="41" t="s">
        <v>433</v>
      </c>
      <c r="CC41" s="41" t="s">
        <v>434</v>
      </c>
      <c r="CD41" s="34">
        <v>1696</v>
      </c>
      <c r="CE41" s="34"/>
      <c r="CF41" s="6"/>
    </row>
    <row r="42" spans="1:84" ht="51.75" customHeight="1" x14ac:dyDescent="0.2">
      <c r="A42" s="29">
        <v>2023</v>
      </c>
      <c r="B42" s="132" t="s">
        <v>378</v>
      </c>
      <c r="C42" s="122" t="s">
        <v>435</v>
      </c>
      <c r="D42" s="122" t="str">
        <f ca="1">IF(Tabla2023[[#This Row],[FECHA DE TERMINACIÓN FINAL]]-TODAY()&gt;=15,"VIGENTE",IF(Tabla2023[[#This Row],[FECHA DE TERMINACIÓN FINAL]]-TODAY()&lt;0,"FINALIZADO",IF(Tabla2023[[#This Row],[FECHA DE TERMINACIÓN FINAL]]-TODAY()&lt;=15,"PROXIMO A VENCER")))</f>
        <v>FINALIZADO</v>
      </c>
      <c r="E42" s="113">
        <v>83363</v>
      </c>
      <c r="F42" s="31" t="s">
        <v>830</v>
      </c>
      <c r="G42" s="31" t="s">
        <v>837</v>
      </c>
      <c r="H42" s="94" t="s">
        <v>838</v>
      </c>
      <c r="I42" s="96" t="s">
        <v>832</v>
      </c>
      <c r="J42" s="38" t="s">
        <v>557</v>
      </c>
      <c r="K42" s="38">
        <v>13</v>
      </c>
      <c r="L42" s="45">
        <v>44937</v>
      </c>
      <c r="M42" s="38">
        <v>574</v>
      </c>
      <c r="N42" s="45">
        <v>44959</v>
      </c>
      <c r="O42" s="38" t="s">
        <v>125</v>
      </c>
      <c r="P42" s="37" t="s">
        <v>87</v>
      </c>
      <c r="Q42" s="37" t="s">
        <v>420</v>
      </c>
      <c r="R42" s="38">
        <v>1</v>
      </c>
      <c r="S42" s="151" t="s">
        <v>236</v>
      </c>
      <c r="T42" s="38" t="s">
        <v>406</v>
      </c>
      <c r="U42" s="38" t="s">
        <v>471</v>
      </c>
      <c r="V42" s="38" t="s">
        <v>285</v>
      </c>
      <c r="W42" s="38" t="s">
        <v>423</v>
      </c>
      <c r="X42" s="38" t="s">
        <v>163</v>
      </c>
      <c r="Y42" s="54">
        <v>79816851</v>
      </c>
      <c r="Z42" s="38">
        <v>1</v>
      </c>
      <c r="AA42" s="45">
        <v>29311</v>
      </c>
      <c r="AB42" s="44" t="s">
        <v>260</v>
      </c>
      <c r="AC42" s="38">
        <v>3015978126</v>
      </c>
      <c r="AD42" s="37" t="s">
        <v>261</v>
      </c>
      <c r="AE42" s="36" t="s">
        <v>142</v>
      </c>
      <c r="AF42" s="34">
        <v>1019019834</v>
      </c>
      <c r="AG42" s="34">
        <v>1</v>
      </c>
      <c r="AH42" s="36" t="s">
        <v>839</v>
      </c>
      <c r="AI42" s="34">
        <v>1073152182</v>
      </c>
      <c r="AJ42" s="34">
        <v>0</v>
      </c>
      <c r="AK42" s="45">
        <v>45350</v>
      </c>
      <c r="AL42" s="38" t="s">
        <v>410</v>
      </c>
      <c r="AM42" s="45">
        <v>44956</v>
      </c>
      <c r="AN42" s="45">
        <v>44956</v>
      </c>
      <c r="AO42" s="80">
        <v>29700000</v>
      </c>
      <c r="AP42" s="45">
        <v>44959</v>
      </c>
      <c r="AQ42" s="45">
        <v>45292</v>
      </c>
      <c r="AR42" s="38">
        <v>330</v>
      </c>
      <c r="AS42" s="38">
        <v>11</v>
      </c>
      <c r="AT42" s="80">
        <v>2700000</v>
      </c>
      <c r="AU42" s="38"/>
      <c r="AV42" s="38"/>
      <c r="AW42" s="38">
        <v>1</v>
      </c>
      <c r="AX42" s="38">
        <v>1</v>
      </c>
      <c r="AY42" s="38"/>
      <c r="AZ42" s="82">
        <v>5400000</v>
      </c>
      <c r="BA42" s="38">
        <v>60</v>
      </c>
      <c r="BB42" s="38">
        <v>1222</v>
      </c>
      <c r="BC42" s="45">
        <v>45275</v>
      </c>
      <c r="BD42" s="38"/>
      <c r="BE42" s="38"/>
      <c r="BF42" s="38"/>
      <c r="BG42" s="38"/>
      <c r="BH42" s="38"/>
      <c r="BI42" s="38"/>
      <c r="BJ42" s="38"/>
      <c r="BK42" s="38"/>
      <c r="BL42" s="38"/>
      <c r="BM42" s="38"/>
      <c r="BN42" s="38"/>
      <c r="BO42" s="38"/>
      <c r="BP42" s="38"/>
      <c r="BQ42" s="34">
        <f>Tabla2023[[#This Row],[DÍAS PRORROGA 1]]+Tabla2023[[#This Row],[DÍAS PRORROGA  2]]+Tabla2023[[#This Row],[DÍAS PRORROGA 3]]</f>
        <v>60</v>
      </c>
      <c r="BR42" s="68">
        <f>IF(Tabla2023[[#This Row],[ADICIÓN]]="NO",0,Tabla2023[[#This Row],[VALOR ADICIÓN 1]]+Tabla2023[[#This Row],[VALOR ADICIÓN 2]]+Tabla2023[[#This Row],[VALOR ADICIÓN 3]])</f>
        <v>5400000</v>
      </c>
      <c r="BS42" s="38"/>
      <c r="BT42" s="45">
        <v>45352</v>
      </c>
      <c r="BU42" s="49">
        <f>Tabla2023[[#This Row],[VALOR INICIAL DEL CONTRATO]]+Tabla2023[[#This Row],[VALOR ADICIÓN 1]]+Tabla2023[[#This Row],[VALOR ADICIÓN 2]]+Tabla2023[[#This Row],[VALOR ADICIÓN 3]]</f>
        <v>35100000</v>
      </c>
      <c r="BV4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2" s="33"/>
      <c r="BX42" s="36" t="s">
        <v>840</v>
      </c>
      <c r="BY42" s="34" t="s">
        <v>841</v>
      </c>
      <c r="BZ42" s="34"/>
      <c r="CA42" s="38" t="s">
        <v>432</v>
      </c>
      <c r="CB42" s="41" t="s">
        <v>433</v>
      </c>
      <c r="CC42" s="41" t="s">
        <v>434</v>
      </c>
      <c r="CD42" s="34">
        <v>1696</v>
      </c>
      <c r="CE42" s="34"/>
      <c r="CF42" s="6"/>
    </row>
    <row r="43" spans="1:84" ht="51.75" customHeight="1" x14ac:dyDescent="0.2">
      <c r="A43" s="29">
        <v>2023</v>
      </c>
      <c r="B43" s="132" t="s">
        <v>381</v>
      </c>
      <c r="C43" s="122" t="s">
        <v>435</v>
      </c>
      <c r="D43" s="122" t="str">
        <f ca="1">IF(Tabla2023[[#This Row],[FECHA DE TERMINACIÓN FINAL]]-TODAY()&gt;=15,"VIGENTE",IF(Tabla2023[[#This Row],[FECHA DE TERMINACIÓN FINAL]]-TODAY()&lt;0,"FINALIZADO",IF(Tabla2023[[#This Row],[FECHA DE TERMINACIÓN FINAL]]-TODAY()&lt;=15,"PROXIMO A VENCER")))</f>
        <v>FINALIZADO</v>
      </c>
      <c r="E43" s="113">
        <v>83363</v>
      </c>
      <c r="F43" s="31" t="s">
        <v>830</v>
      </c>
      <c r="G43" s="31" t="s">
        <v>842</v>
      </c>
      <c r="H43" s="94" t="s">
        <v>263</v>
      </c>
      <c r="I43" s="96" t="s">
        <v>832</v>
      </c>
      <c r="J43" s="38" t="s">
        <v>557</v>
      </c>
      <c r="K43" s="38">
        <v>13</v>
      </c>
      <c r="L43" s="45">
        <v>44937</v>
      </c>
      <c r="M43" s="38">
        <v>575</v>
      </c>
      <c r="N43" s="45">
        <v>44959</v>
      </c>
      <c r="O43" s="38" t="s">
        <v>125</v>
      </c>
      <c r="P43" s="37" t="s">
        <v>87</v>
      </c>
      <c r="Q43" s="37" t="s">
        <v>420</v>
      </c>
      <c r="R43" s="38">
        <v>1</v>
      </c>
      <c r="S43" s="151" t="s">
        <v>236</v>
      </c>
      <c r="T43" s="38" t="s">
        <v>406</v>
      </c>
      <c r="U43" s="38" t="s">
        <v>471</v>
      </c>
      <c r="V43" s="38" t="s">
        <v>285</v>
      </c>
      <c r="W43" s="38" t="s">
        <v>423</v>
      </c>
      <c r="X43" s="38" t="s">
        <v>163</v>
      </c>
      <c r="Y43" s="54">
        <v>79763739</v>
      </c>
      <c r="Z43" s="38">
        <v>5</v>
      </c>
      <c r="AA43" s="45">
        <v>29317</v>
      </c>
      <c r="AB43" s="44" t="s">
        <v>264</v>
      </c>
      <c r="AC43" s="38">
        <v>7188350</v>
      </c>
      <c r="AD43" s="37" t="s">
        <v>265</v>
      </c>
      <c r="AE43" s="36" t="s">
        <v>142</v>
      </c>
      <c r="AF43" s="34">
        <v>1019019834</v>
      </c>
      <c r="AG43" s="34">
        <v>1</v>
      </c>
      <c r="AH43" s="36" t="s">
        <v>839</v>
      </c>
      <c r="AI43" s="34">
        <v>1073152182</v>
      </c>
      <c r="AJ43" s="34">
        <v>0</v>
      </c>
      <c r="AK43" s="45">
        <v>45350</v>
      </c>
      <c r="AL43" s="38" t="s">
        <v>410</v>
      </c>
      <c r="AM43" s="45">
        <v>44956</v>
      </c>
      <c r="AN43" s="45">
        <v>44956</v>
      </c>
      <c r="AO43" s="80">
        <v>29700000</v>
      </c>
      <c r="AP43" s="45">
        <v>44959</v>
      </c>
      <c r="AQ43" s="45">
        <v>45292</v>
      </c>
      <c r="AR43" s="38">
        <v>330</v>
      </c>
      <c r="AS43" s="38">
        <v>11</v>
      </c>
      <c r="AT43" s="80">
        <v>2700000</v>
      </c>
      <c r="AU43" s="38"/>
      <c r="AV43" s="38"/>
      <c r="AW43" s="38">
        <v>1</v>
      </c>
      <c r="AX43" s="38">
        <v>1</v>
      </c>
      <c r="AY43" s="38"/>
      <c r="AZ43" s="82">
        <v>5400000</v>
      </c>
      <c r="BA43" s="38">
        <v>60</v>
      </c>
      <c r="BB43" s="38">
        <v>1221</v>
      </c>
      <c r="BC43" s="45">
        <v>45275</v>
      </c>
      <c r="BD43" s="38"/>
      <c r="BE43" s="38"/>
      <c r="BF43" s="38"/>
      <c r="BG43" s="38"/>
      <c r="BH43" s="38"/>
      <c r="BI43" s="38"/>
      <c r="BJ43" s="38"/>
      <c r="BK43" s="38"/>
      <c r="BL43" s="38"/>
      <c r="BM43" s="38"/>
      <c r="BN43" s="38"/>
      <c r="BO43" s="38"/>
      <c r="BP43" s="38"/>
      <c r="BQ43" s="34">
        <f>Tabla2023[[#This Row],[DÍAS PRORROGA 1]]+Tabla2023[[#This Row],[DÍAS PRORROGA  2]]+Tabla2023[[#This Row],[DÍAS PRORROGA 3]]</f>
        <v>60</v>
      </c>
      <c r="BR43" s="68">
        <f>IF(Tabla2023[[#This Row],[ADICIÓN]]="NO",0,Tabla2023[[#This Row],[VALOR ADICIÓN 1]]+Tabla2023[[#This Row],[VALOR ADICIÓN 2]]+Tabla2023[[#This Row],[VALOR ADICIÓN 3]])</f>
        <v>5400000</v>
      </c>
      <c r="BS43" s="38"/>
      <c r="BT43" s="45">
        <v>45352</v>
      </c>
      <c r="BU43" s="49">
        <f>Tabla2023[[#This Row],[VALOR INICIAL DEL CONTRATO]]+Tabla2023[[#This Row],[VALOR ADICIÓN 1]]+Tabla2023[[#This Row],[VALOR ADICIÓN 2]]+Tabla2023[[#This Row],[VALOR ADICIÓN 3]]</f>
        <v>35100000</v>
      </c>
      <c r="BV4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3" s="33"/>
      <c r="BX43" s="39" t="s">
        <v>843</v>
      </c>
      <c r="BY43" s="34" t="s">
        <v>841</v>
      </c>
      <c r="BZ43" s="34"/>
      <c r="CA43" s="38" t="s">
        <v>432</v>
      </c>
      <c r="CB43" s="41" t="s">
        <v>433</v>
      </c>
      <c r="CC43" s="41" t="s">
        <v>434</v>
      </c>
      <c r="CD43" s="34">
        <v>1696</v>
      </c>
      <c r="CE43" s="34"/>
      <c r="CF43" s="6"/>
    </row>
    <row r="44" spans="1:84" ht="51.75" customHeight="1" x14ac:dyDescent="0.2">
      <c r="A44" s="29">
        <v>2023</v>
      </c>
      <c r="B44" s="132" t="s">
        <v>385</v>
      </c>
      <c r="C44" s="122" t="s">
        <v>435</v>
      </c>
      <c r="D44" s="122" t="str">
        <f ca="1">IF(Tabla2023[[#This Row],[FECHA DE TERMINACIÓN FINAL]]-TODAY()&gt;=15,"VIGENTE",IF(Tabla2023[[#This Row],[FECHA DE TERMINACIÓN FINAL]]-TODAY()&lt;0,"FINALIZADO",IF(Tabla2023[[#This Row],[FECHA DE TERMINACIÓN FINAL]]-TODAY()&lt;=15,"PROXIMO A VENCER")))</f>
        <v>FINALIZADO</v>
      </c>
      <c r="E44" s="113">
        <v>83363</v>
      </c>
      <c r="F44" s="31" t="s">
        <v>830</v>
      </c>
      <c r="G44" s="31" t="s">
        <v>844</v>
      </c>
      <c r="H44" s="94" t="s">
        <v>267</v>
      </c>
      <c r="I44" s="96" t="s">
        <v>832</v>
      </c>
      <c r="J44" s="38" t="s">
        <v>557</v>
      </c>
      <c r="K44" s="38">
        <v>13</v>
      </c>
      <c r="L44" s="45">
        <v>44937</v>
      </c>
      <c r="M44" s="38">
        <v>572</v>
      </c>
      <c r="N44" s="45">
        <v>44959</v>
      </c>
      <c r="O44" s="38" t="s">
        <v>125</v>
      </c>
      <c r="P44" s="37" t="s">
        <v>87</v>
      </c>
      <c r="Q44" s="37" t="s">
        <v>420</v>
      </c>
      <c r="R44" s="38">
        <v>1</v>
      </c>
      <c r="S44" s="151" t="s">
        <v>236</v>
      </c>
      <c r="T44" s="38" t="s">
        <v>406</v>
      </c>
      <c r="U44" s="38" t="s">
        <v>471</v>
      </c>
      <c r="V44" s="38" t="s">
        <v>285</v>
      </c>
      <c r="W44" s="38" t="s">
        <v>423</v>
      </c>
      <c r="X44" s="38" t="s">
        <v>163</v>
      </c>
      <c r="Y44" s="54">
        <v>80779614</v>
      </c>
      <c r="Z44" s="38">
        <v>7</v>
      </c>
      <c r="AA44" s="45">
        <v>30321</v>
      </c>
      <c r="AB44" s="44" t="s">
        <v>268</v>
      </c>
      <c r="AC44" s="38">
        <v>3204513627</v>
      </c>
      <c r="AD44" s="37" t="s">
        <v>269</v>
      </c>
      <c r="AE44" s="36" t="s">
        <v>142</v>
      </c>
      <c r="AF44" s="34">
        <v>1019019834</v>
      </c>
      <c r="AG44" s="34">
        <v>1</v>
      </c>
      <c r="AH44" s="36" t="s">
        <v>839</v>
      </c>
      <c r="AI44" s="34">
        <v>1073152182</v>
      </c>
      <c r="AJ44" s="34">
        <v>0</v>
      </c>
      <c r="AK44" s="45">
        <v>45350</v>
      </c>
      <c r="AL44" s="38" t="s">
        <v>410</v>
      </c>
      <c r="AM44" s="45">
        <v>44956</v>
      </c>
      <c r="AN44" s="45">
        <v>44956</v>
      </c>
      <c r="AO44" s="80">
        <v>29700000</v>
      </c>
      <c r="AP44" s="45">
        <v>44959</v>
      </c>
      <c r="AQ44" s="45">
        <v>45292</v>
      </c>
      <c r="AR44" s="38">
        <v>330</v>
      </c>
      <c r="AS44" s="38">
        <v>11</v>
      </c>
      <c r="AT44" s="80">
        <v>2700000</v>
      </c>
      <c r="AU44" s="38"/>
      <c r="AV44" s="38"/>
      <c r="AW44" s="38">
        <v>1</v>
      </c>
      <c r="AX44" s="38">
        <v>1</v>
      </c>
      <c r="AY44" s="38"/>
      <c r="AZ44" s="82">
        <v>5400000</v>
      </c>
      <c r="BA44" s="38">
        <v>60</v>
      </c>
      <c r="BB44" s="38">
        <v>1227</v>
      </c>
      <c r="BC44" s="45">
        <v>45275</v>
      </c>
      <c r="BD44" s="38"/>
      <c r="BE44" s="38"/>
      <c r="BF44" s="38"/>
      <c r="BG44" s="38"/>
      <c r="BH44" s="38"/>
      <c r="BI44" s="38"/>
      <c r="BJ44" s="38"/>
      <c r="BK44" s="38"/>
      <c r="BL44" s="38"/>
      <c r="BM44" s="38"/>
      <c r="BN44" s="38"/>
      <c r="BO44" s="38"/>
      <c r="BP44" s="38"/>
      <c r="BQ44" s="34">
        <f>Tabla2023[[#This Row],[DÍAS PRORROGA 1]]+Tabla2023[[#This Row],[DÍAS PRORROGA  2]]+Tabla2023[[#This Row],[DÍAS PRORROGA 3]]</f>
        <v>60</v>
      </c>
      <c r="BR44" s="68">
        <f>IF(Tabla2023[[#This Row],[ADICIÓN]]="NO",0,Tabla2023[[#This Row],[VALOR ADICIÓN 1]]+Tabla2023[[#This Row],[VALOR ADICIÓN 2]]+Tabla2023[[#This Row],[VALOR ADICIÓN 3]])</f>
        <v>5400000</v>
      </c>
      <c r="BS44" s="38"/>
      <c r="BT44" s="45">
        <v>45352</v>
      </c>
      <c r="BU44" s="49">
        <f>Tabla2023[[#This Row],[VALOR INICIAL DEL CONTRATO]]+Tabla2023[[#This Row],[VALOR ADICIÓN 1]]+Tabla2023[[#This Row],[VALOR ADICIÓN 2]]+Tabla2023[[#This Row],[VALOR ADICIÓN 3]]</f>
        <v>35100000</v>
      </c>
      <c r="BV4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4" s="33"/>
      <c r="BX44" s="36" t="s">
        <v>845</v>
      </c>
      <c r="BY44" s="34" t="s">
        <v>841</v>
      </c>
      <c r="BZ44" s="34"/>
      <c r="CA44" s="38" t="s">
        <v>432</v>
      </c>
      <c r="CB44" s="41" t="s">
        <v>433</v>
      </c>
      <c r="CC44" s="41" t="s">
        <v>434</v>
      </c>
      <c r="CD44" s="34">
        <v>1696</v>
      </c>
      <c r="CE44" s="34"/>
      <c r="CF44" s="6"/>
    </row>
    <row r="45" spans="1:84" ht="51.75" customHeight="1" x14ac:dyDescent="0.2">
      <c r="A45" s="29">
        <v>2023</v>
      </c>
      <c r="B45" s="132" t="s">
        <v>389</v>
      </c>
      <c r="C45" s="122" t="s">
        <v>435</v>
      </c>
      <c r="D45" s="122" t="str">
        <f ca="1">IF(Tabla2023[[#This Row],[FECHA DE TERMINACIÓN FINAL]]-TODAY()&gt;=15,"VIGENTE",IF(Tabla2023[[#This Row],[FECHA DE TERMINACIÓN FINAL]]-TODAY()&lt;0,"FINALIZADO",IF(Tabla2023[[#This Row],[FECHA DE TERMINACIÓN FINAL]]-TODAY()&lt;=15,"PROXIMO A VENCER")))</f>
        <v>FINALIZADO</v>
      </c>
      <c r="E45" s="113">
        <v>83363</v>
      </c>
      <c r="F45" s="31" t="s">
        <v>830</v>
      </c>
      <c r="G45" s="31" t="s">
        <v>846</v>
      </c>
      <c r="H45" s="94" t="s">
        <v>329</v>
      </c>
      <c r="I45" s="96" t="s">
        <v>832</v>
      </c>
      <c r="J45" s="38" t="s">
        <v>557</v>
      </c>
      <c r="K45" s="38">
        <v>13</v>
      </c>
      <c r="L45" s="45">
        <v>44937</v>
      </c>
      <c r="M45" s="38">
        <v>505</v>
      </c>
      <c r="N45" s="45">
        <v>44957</v>
      </c>
      <c r="O45" s="38" t="s">
        <v>125</v>
      </c>
      <c r="P45" s="37" t="s">
        <v>87</v>
      </c>
      <c r="Q45" s="37" t="s">
        <v>420</v>
      </c>
      <c r="R45" s="38">
        <v>1</v>
      </c>
      <c r="S45" s="151" t="s">
        <v>236</v>
      </c>
      <c r="T45" s="38" t="s">
        <v>406</v>
      </c>
      <c r="U45" s="38" t="s">
        <v>471</v>
      </c>
      <c r="V45" s="38" t="s">
        <v>285</v>
      </c>
      <c r="W45" s="38" t="s">
        <v>423</v>
      </c>
      <c r="X45" s="38" t="s">
        <v>163</v>
      </c>
      <c r="Y45" s="54">
        <v>1032656017</v>
      </c>
      <c r="Z45" s="38">
        <v>8</v>
      </c>
      <c r="AA45" s="45">
        <v>31454</v>
      </c>
      <c r="AB45" s="44" t="s">
        <v>330</v>
      </c>
      <c r="AC45" s="38">
        <v>3016034</v>
      </c>
      <c r="AD45" s="37" t="s">
        <v>331</v>
      </c>
      <c r="AE45" s="36" t="s">
        <v>839</v>
      </c>
      <c r="AF45" s="34">
        <v>1073152182</v>
      </c>
      <c r="AG45" s="34">
        <v>0</v>
      </c>
      <c r="AH45" s="36" t="s">
        <v>839</v>
      </c>
      <c r="AI45" s="34">
        <v>1073152182</v>
      </c>
      <c r="AJ45" s="34">
        <v>0</v>
      </c>
      <c r="AK45" s="45">
        <v>45299</v>
      </c>
      <c r="AL45" s="38" t="s">
        <v>410</v>
      </c>
      <c r="AM45" s="45">
        <v>44956</v>
      </c>
      <c r="AN45" s="45">
        <v>44956</v>
      </c>
      <c r="AO45" s="80">
        <v>29700000</v>
      </c>
      <c r="AP45" s="45">
        <v>44958</v>
      </c>
      <c r="AQ45" s="45">
        <v>45291</v>
      </c>
      <c r="AR45" s="38">
        <v>330</v>
      </c>
      <c r="AS45" s="38">
        <v>11</v>
      </c>
      <c r="AT45" s="80">
        <v>2700000</v>
      </c>
      <c r="AU45" s="38"/>
      <c r="AV45" s="38"/>
      <c r="AW45" s="38">
        <v>1</v>
      </c>
      <c r="AX45" s="38">
        <v>1</v>
      </c>
      <c r="AY45" s="38"/>
      <c r="AZ45" s="82">
        <v>5400000</v>
      </c>
      <c r="BA45" s="38">
        <v>60</v>
      </c>
      <c r="BB45" s="38">
        <v>1223</v>
      </c>
      <c r="BC45" s="45">
        <v>45275</v>
      </c>
      <c r="BD45" s="38"/>
      <c r="BE45" s="38"/>
      <c r="BF45" s="38"/>
      <c r="BG45" s="38"/>
      <c r="BH45" s="38"/>
      <c r="BI45" s="38"/>
      <c r="BJ45" s="38"/>
      <c r="BK45" s="38"/>
      <c r="BL45" s="38"/>
      <c r="BM45" s="38"/>
      <c r="BN45" s="38"/>
      <c r="BO45" s="38"/>
      <c r="BP45" s="38"/>
      <c r="BQ45" s="34">
        <f>Tabla2023[[#This Row],[DÍAS PRORROGA 1]]+Tabla2023[[#This Row],[DÍAS PRORROGA  2]]+Tabla2023[[#This Row],[DÍAS PRORROGA 3]]</f>
        <v>60</v>
      </c>
      <c r="BR45" s="68">
        <f>IF(Tabla2023[[#This Row],[ADICIÓN]]="NO",0,Tabla2023[[#This Row],[VALOR ADICIÓN 1]]+Tabla2023[[#This Row],[VALOR ADICIÓN 2]]+Tabla2023[[#This Row],[VALOR ADICIÓN 3]])</f>
        <v>5400000</v>
      </c>
      <c r="BS45" s="38"/>
      <c r="BT45" s="45">
        <v>45350</v>
      </c>
      <c r="BU45" s="49">
        <f>Tabla2023[[#This Row],[VALOR INICIAL DEL CONTRATO]]+Tabla2023[[#This Row],[VALOR ADICIÓN 1]]+Tabla2023[[#This Row],[VALOR ADICIÓN 2]]+Tabla2023[[#This Row],[VALOR ADICIÓN 3]]</f>
        <v>35100000</v>
      </c>
      <c r="BV4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5" s="33"/>
      <c r="BX45" s="36" t="s">
        <v>847</v>
      </c>
      <c r="BY45" s="34" t="s">
        <v>841</v>
      </c>
      <c r="BZ45" s="34"/>
      <c r="CA45" s="38" t="s">
        <v>432</v>
      </c>
      <c r="CB45" s="41" t="s">
        <v>433</v>
      </c>
      <c r="CC45" s="41" t="s">
        <v>434</v>
      </c>
      <c r="CD45" s="34">
        <v>1696</v>
      </c>
      <c r="CE45" s="34"/>
      <c r="CF45" s="6"/>
    </row>
    <row r="46" spans="1:84" ht="51.75" customHeight="1" x14ac:dyDescent="0.2">
      <c r="A46" s="29">
        <v>2023</v>
      </c>
      <c r="B46" s="132" t="s">
        <v>392</v>
      </c>
      <c r="C46" s="122" t="s">
        <v>435</v>
      </c>
      <c r="D46" s="122" t="str">
        <f ca="1">IF(Tabla2023[[#This Row],[FECHA DE TERMINACIÓN FINAL]]-TODAY()&gt;=15,"VIGENTE",IF(Tabla2023[[#This Row],[FECHA DE TERMINACIÓN FINAL]]-TODAY()&lt;0,"FINALIZADO",IF(Tabla2023[[#This Row],[FECHA DE TERMINACIÓN FINAL]]-TODAY()&lt;=15,"PROXIMO A VENCER")))</f>
        <v>FINALIZADO</v>
      </c>
      <c r="E46" s="113">
        <v>83363</v>
      </c>
      <c r="F46" s="31" t="s">
        <v>830</v>
      </c>
      <c r="G46" s="31" t="s">
        <v>848</v>
      </c>
      <c r="H46" s="94" t="s">
        <v>849</v>
      </c>
      <c r="I46" s="95" t="s">
        <v>832</v>
      </c>
      <c r="J46" s="38" t="s">
        <v>557</v>
      </c>
      <c r="K46" s="38">
        <v>13</v>
      </c>
      <c r="L46" s="45">
        <v>44937</v>
      </c>
      <c r="M46" s="38">
        <v>571</v>
      </c>
      <c r="N46" s="45">
        <v>44959</v>
      </c>
      <c r="O46" s="38" t="s">
        <v>125</v>
      </c>
      <c r="P46" s="37" t="s">
        <v>87</v>
      </c>
      <c r="Q46" s="37" t="s">
        <v>420</v>
      </c>
      <c r="R46" s="38">
        <v>1</v>
      </c>
      <c r="S46" s="151" t="s">
        <v>236</v>
      </c>
      <c r="T46" s="38" t="s">
        <v>406</v>
      </c>
      <c r="U46" s="38" t="s">
        <v>471</v>
      </c>
      <c r="V46" s="38" t="s">
        <v>285</v>
      </c>
      <c r="W46" s="38" t="s">
        <v>423</v>
      </c>
      <c r="X46" s="38" t="s">
        <v>148</v>
      </c>
      <c r="Y46" s="54">
        <v>7216687</v>
      </c>
      <c r="Z46" s="38">
        <v>3</v>
      </c>
      <c r="AA46" s="45">
        <v>21824</v>
      </c>
      <c r="AB46" s="44" t="s">
        <v>850</v>
      </c>
      <c r="AC46" s="38">
        <v>3138529020</v>
      </c>
      <c r="AD46" s="37" t="s">
        <v>851</v>
      </c>
      <c r="AE46" s="36" t="s">
        <v>142</v>
      </c>
      <c r="AF46" s="34">
        <v>1019019834</v>
      </c>
      <c r="AG46" s="34">
        <v>1</v>
      </c>
      <c r="AH46" s="36" t="s">
        <v>839</v>
      </c>
      <c r="AI46" s="34">
        <v>1073152182</v>
      </c>
      <c r="AJ46" s="34">
        <v>0</v>
      </c>
      <c r="AK46" s="45">
        <v>45350</v>
      </c>
      <c r="AL46" s="38" t="s">
        <v>410</v>
      </c>
      <c r="AM46" s="45">
        <v>44956</v>
      </c>
      <c r="AN46" s="45">
        <v>44956</v>
      </c>
      <c r="AO46" s="80">
        <v>29700000</v>
      </c>
      <c r="AP46" s="45">
        <v>44959</v>
      </c>
      <c r="AQ46" s="45">
        <v>45292</v>
      </c>
      <c r="AR46" s="38">
        <v>330</v>
      </c>
      <c r="AS46" s="38">
        <v>11</v>
      </c>
      <c r="AT46" s="80">
        <v>2700000</v>
      </c>
      <c r="AU46" s="38"/>
      <c r="AV46" s="38"/>
      <c r="AW46" s="38">
        <v>1</v>
      </c>
      <c r="AX46" s="38">
        <v>1</v>
      </c>
      <c r="AY46" s="38"/>
      <c r="AZ46" s="82">
        <v>5400000</v>
      </c>
      <c r="BA46" s="38">
        <v>60</v>
      </c>
      <c r="BB46" s="38">
        <v>1224</v>
      </c>
      <c r="BC46" s="45">
        <v>45275</v>
      </c>
      <c r="BD46" s="38"/>
      <c r="BE46" s="38"/>
      <c r="BF46" s="38"/>
      <c r="BG46" s="38"/>
      <c r="BH46" s="38"/>
      <c r="BI46" s="38"/>
      <c r="BJ46" s="38"/>
      <c r="BK46" s="38"/>
      <c r="BL46" s="38"/>
      <c r="BM46" s="38"/>
      <c r="BN46" s="38"/>
      <c r="BO46" s="38"/>
      <c r="BP46" s="38"/>
      <c r="BQ46" s="34">
        <f>Tabla2023[[#This Row],[DÍAS PRORROGA 1]]+Tabla2023[[#This Row],[DÍAS PRORROGA  2]]+Tabla2023[[#This Row],[DÍAS PRORROGA 3]]</f>
        <v>60</v>
      </c>
      <c r="BR46" s="68">
        <f>IF(Tabla2023[[#This Row],[ADICIÓN]]="NO",0,Tabla2023[[#This Row],[VALOR ADICIÓN 1]]+Tabla2023[[#This Row],[VALOR ADICIÓN 2]]+Tabla2023[[#This Row],[VALOR ADICIÓN 3]])</f>
        <v>5400000</v>
      </c>
      <c r="BS46" s="38"/>
      <c r="BT46" s="45">
        <v>45352</v>
      </c>
      <c r="BU46" s="49">
        <f>Tabla2023[[#This Row],[VALOR INICIAL DEL CONTRATO]]+Tabla2023[[#This Row],[VALOR ADICIÓN 1]]+Tabla2023[[#This Row],[VALOR ADICIÓN 2]]+Tabla2023[[#This Row],[VALOR ADICIÓN 3]]</f>
        <v>35100000</v>
      </c>
      <c r="BV4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6" s="33"/>
      <c r="BX46" s="36" t="s">
        <v>852</v>
      </c>
      <c r="BY46" s="34" t="s">
        <v>841</v>
      </c>
      <c r="BZ46" s="34"/>
      <c r="CA46" s="38" t="s">
        <v>432</v>
      </c>
      <c r="CB46" s="41" t="s">
        <v>433</v>
      </c>
      <c r="CC46" s="41" t="s">
        <v>434</v>
      </c>
      <c r="CD46" s="34">
        <v>1696</v>
      </c>
      <c r="CE46" s="34"/>
      <c r="CF46" s="6"/>
    </row>
    <row r="47" spans="1:84" ht="51.75" customHeight="1" x14ac:dyDescent="0.2">
      <c r="A47" s="29">
        <v>2023</v>
      </c>
      <c r="B47" s="132" t="s">
        <v>396</v>
      </c>
      <c r="C47" s="122" t="s">
        <v>435</v>
      </c>
      <c r="D47" s="122" t="str">
        <f ca="1">IF(Tabla2023[[#This Row],[FECHA DE TERMINACIÓN FINAL]]-TODAY()&gt;=15,"VIGENTE",IF(Tabla2023[[#This Row],[FECHA DE TERMINACIÓN FINAL]]-TODAY()&lt;0,"FINALIZADO",IF(Tabla2023[[#This Row],[FECHA DE TERMINACIÓN FINAL]]-TODAY()&lt;=15,"PROXIMO A VENCER")))</f>
        <v>FINALIZADO</v>
      </c>
      <c r="E47" s="113">
        <v>83363</v>
      </c>
      <c r="F47" s="31" t="s">
        <v>830</v>
      </c>
      <c r="G47" s="31" t="s">
        <v>853</v>
      </c>
      <c r="H47" s="94" t="s">
        <v>854</v>
      </c>
      <c r="I47" s="95" t="s">
        <v>832</v>
      </c>
      <c r="J47" s="38" t="s">
        <v>557</v>
      </c>
      <c r="K47" s="38">
        <v>13</v>
      </c>
      <c r="L47" s="45">
        <v>44937</v>
      </c>
      <c r="M47" s="38">
        <v>573</v>
      </c>
      <c r="N47" s="45">
        <v>44959</v>
      </c>
      <c r="O47" s="38" t="s">
        <v>125</v>
      </c>
      <c r="P47" s="37" t="s">
        <v>87</v>
      </c>
      <c r="Q47" s="37" t="s">
        <v>420</v>
      </c>
      <c r="R47" s="38">
        <v>1</v>
      </c>
      <c r="S47" s="151" t="s">
        <v>236</v>
      </c>
      <c r="T47" s="38" t="s">
        <v>406</v>
      </c>
      <c r="U47" s="38" t="s">
        <v>471</v>
      </c>
      <c r="V47" s="38" t="s">
        <v>285</v>
      </c>
      <c r="W47" s="38" t="s">
        <v>423</v>
      </c>
      <c r="X47" s="38" t="s">
        <v>163</v>
      </c>
      <c r="Y47" s="54">
        <v>19271225</v>
      </c>
      <c r="Z47" s="38">
        <v>1</v>
      </c>
      <c r="AA47" s="45">
        <v>19944</v>
      </c>
      <c r="AB47" s="44" t="s">
        <v>855</v>
      </c>
      <c r="AC47" s="38">
        <v>3752340</v>
      </c>
      <c r="AD47" s="37" t="s">
        <v>856</v>
      </c>
      <c r="AE47" s="36" t="s">
        <v>142</v>
      </c>
      <c r="AF47" s="34">
        <v>1019019834</v>
      </c>
      <c r="AG47" s="34">
        <v>1</v>
      </c>
      <c r="AH47" s="36" t="s">
        <v>839</v>
      </c>
      <c r="AI47" s="34">
        <v>1073152182</v>
      </c>
      <c r="AJ47" s="34">
        <v>0</v>
      </c>
      <c r="AK47" s="45">
        <v>45350</v>
      </c>
      <c r="AL47" s="38" t="s">
        <v>410</v>
      </c>
      <c r="AM47" s="45">
        <v>44956</v>
      </c>
      <c r="AN47" s="45">
        <v>44956</v>
      </c>
      <c r="AO47" s="80">
        <v>29700000</v>
      </c>
      <c r="AP47" s="45">
        <v>44959</v>
      </c>
      <c r="AQ47" s="45">
        <v>45292</v>
      </c>
      <c r="AR47" s="38">
        <v>330</v>
      </c>
      <c r="AS47" s="38">
        <v>11</v>
      </c>
      <c r="AT47" s="80">
        <v>2700000</v>
      </c>
      <c r="AU47" s="38"/>
      <c r="AV47" s="38"/>
      <c r="AW47" s="38">
        <v>1</v>
      </c>
      <c r="AX47" s="38">
        <v>1</v>
      </c>
      <c r="AY47" s="38"/>
      <c r="AZ47" s="82">
        <v>5400000</v>
      </c>
      <c r="BA47" s="38">
        <v>60</v>
      </c>
      <c r="BB47" s="38">
        <v>1225</v>
      </c>
      <c r="BC47" s="45">
        <v>45275</v>
      </c>
      <c r="BD47" s="38"/>
      <c r="BE47" s="38"/>
      <c r="BF47" s="38"/>
      <c r="BG47" s="38"/>
      <c r="BH47" s="38"/>
      <c r="BI47" s="38"/>
      <c r="BJ47" s="38"/>
      <c r="BK47" s="38"/>
      <c r="BL47" s="38"/>
      <c r="BM47" s="38"/>
      <c r="BN47" s="38"/>
      <c r="BO47" s="38"/>
      <c r="BP47" s="38"/>
      <c r="BQ47" s="34">
        <f>Tabla2023[[#This Row],[DÍAS PRORROGA 1]]+Tabla2023[[#This Row],[DÍAS PRORROGA  2]]+Tabla2023[[#This Row],[DÍAS PRORROGA 3]]</f>
        <v>60</v>
      </c>
      <c r="BR47" s="68">
        <f>IF(Tabla2023[[#This Row],[ADICIÓN]]="NO",0,Tabla2023[[#This Row],[VALOR ADICIÓN 1]]+Tabla2023[[#This Row],[VALOR ADICIÓN 2]]+Tabla2023[[#This Row],[VALOR ADICIÓN 3]])</f>
        <v>5400000</v>
      </c>
      <c r="BS47" s="38"/>
      <c r="BT47" s="45">
        <v>45352</v>
      </c>
      <c r="BU47" s="49">
        <f>Tabla2023[[#This Row],[VALOR INICIAL DEL CONTRATO]]+Tabla2023[[#This Row],[VALOR ADICIÓN 1]]+Tabla2023[[#This Row],[VALOR ADICIÓN 2]]+Tabla2023[[#This Row],[VALOR ADICIÓN 3]]</f>
        <v>35100000</v>
      </c>
      <c r="BV4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7" s="33"/>
      <c r="BX47" s="36" t="s">
        <v>857</v>
      </c>
      <c r="BY47" s="34" t="s">
        <v>841</v>
      </c>
      <c r="BZ47" s="34"/>
      <c r="CA47" s="38" t="s">
        <v>432</v>
      </c>
      <c r="CB47" s="41" t="s">
        <v>433</v>
      </c>
      <c r="CC47" s="41" t="s">
        <v>434</v>
      </c>
      <c r="CD47" s="34">
        <v>1696</v>
      </c>
      <c r="CE47" s="34"/>
      <c r="CF47" s="6"/>
    </row>
    <row r="48" spans="1:84" ht="51.75" customHeight="1" x14ac:dyDescent="0.2">
      <c r="A48" s="29">
        <v>2023</v>
      </c>
      <c r="B48" s="132" t="s">
        <v>858</v>
      </c>
      <c r="C48" s="122" t="s">
        <v>435</v>
      </c>
      <c r="D48" s="122" t="str">
        <f ca="1">IF(Tabla2023[[#This Row],[FECHA DE TERMINACIÓN FINAL]]-TODAY()&gt;=15,"VIGENTE",IF(Tabla2023[[#This Row],[FECHA DE TERMINACIÓN FINAL]]-TODAY()&lt;0,"FINALIZADO",IF(Tabla2023[[#This Row],[FECHA DE TERMINACIÓN FINAL]]-TODAY()&lt;=15,"PROXIMO A VENCER")))</f>
        <v>FINALIZADO</v>
      </c>
      <c r="E48" s="113">
        <v>83363</v>
      </c>
      <c r="F48" s="31" t="s">
        <v>830</v>
      </c>
      <c r="G48" s="31" t="s">
        <v>859</v>
      </c>
      <c r="H48" s="94" t="s">
        <v>297</v>
      </c>
      <c r="I48" s="96" t="s">
        <v>832</v>
      </c>
      <c r="J48" s="38" t="s">
        <v>557</v>
      </c>
      <c r="K48" s="38">
        <v>13</v>
      </c>
      <c r="L48" s="45">
        <v>44937</v>
      </c>
      <c r="M48" s="38">
        <v>570</v>
      </c>
      <c r="N48" s="45">
        <v>44959</v>
      </c>
      <c r="O48" s="38" t="s">
        <v>125</v>
      </c>
      <c r="P48" s="37" t="s">
        <v>87</v>
      </c>
      <c r="Q48" s="37" t="s">
        <v>420</v>
      </c>
      <c r="R48" s="38">
        <v>1</v>
      </c>
      <c r="S48" s="151" t="s">
        <v>236</v>
      </c>
      <c r="T48" s="38" t="s">
        <v>406</v>
      </c>
      <c r="U48" s="38" t="s">
        <v>471</v>
      </c>
      <c r="V48" s="38" t="s">
        <v>285</v>
      </c>
      <c r="W48" s="38" t="s">
        <v>423</v>
      </c>
      <c r="X48" s="38" t="s">
        <v>163</v>
      </c>
      <c r="Y48" s="54">
        <v>1032656249</v>
      </c>
      <c r="Z48" s="38">
        <v>1</v>
      </c>
      <c r="AA48" s="45">
        <v>32611</v>
      </c>
      <c r="AB48" s="44" t="s">
        <v>298</v>
      </c>
      <c r="AC48" s="38">
        <v>3508650565</v>
      </c>
      <c r="AD48" s="37" t="s">
        <v>299</v>
      </c>
      <c r="AE48" s="36" t="s">
        <v>142</v>
      </c>
      <c r="AF48" s="34">
        <v>1019019834</v>
      </c>
      <c r="AG48" s="34">
        <v>1</v>
      </c>
      <c r="AH48" s="36" t="s">
        <v>839</v>
      </c>
      <c r="AI48" s="34">
        <v>1073152182</v>
      </c>
      <c r="AJ48" s="34">
        <v>0</v>
      </c>
      <c r="AK48" s="45">
        <v>45350</v>
      </c>
      <c r="AL48" s="38" t="s">
        <v>410</v>
      </c>
      <c r="AM48" s="45">
        <v>44956</v>
      </c>
      <c r="AN48" s="45">
        <v>44956</v>
      </c>
      <c r="AO48" s="80">
        <v>29700000</v>
      </c>
      <c r="AP48" s="45">
        <v>44959</v>
      </c>
      <c r="AQ48" s="45">
        <v>45292</v>
      </c>
      <c r="AR48" s="38">
        <v>330</v>
      </c>
      <c r="AS48" s="38">
        <v>11</v>
      </c>
      <c r="AT48" s="80">
        <v>2700000</v>
      </c>
      <c r="AU48" s="38"/>
      <c r="AV48" s="38"/>
      <c r="AW48" s="38">
        <v>1</v>
      </c>
      <c r="AX48" s="38">
        <v>1</v>
      </c>
      <c r="AY48" s="38"/>
      <c r="AZ48" s="82">
        <v>5400000</v>
      </c>
      <c r="BA48" s="38">
        <v>60</v>
      </c>
      <c r="BB48" s="38">
        <v>1220</v>
      </c>
      <c r="BC48" s="45">
        <v>45275</v>
      </c>
      <c r="BD48" s="38"/>
      <c r="BE48" s="38"/>
      <c r="BF48" s="38"/>
      <c r="BG48" s="38"/>
      <c r="BH48" s="38"/>
      <c r="BI48" s="38"/>
      <c r="BJ48" s="38"/>
      <c r="BK48" s="38"/>
      <c r="BL48" s="38"/>
      <c r="BM48" s="38"/>
      <c r="BN48" s="38"/>
      <c r="BO48" s="38"/>
      <c r="BP48" s="38"/>
      <c r="BQ48" s="34">
        <f>Tabla2023[[#This Row],[DÍAS PRORROGA 1]]+Tabla2023[[#This Row],[DÍAS PRORROGA  2]]+Tabla2023[[#This Row],[DÍAS PRORROGA 3]]</f>
        <v>60</v>
      </c>
      <c r="BR48" s="68">
        <f>IF(Tabla2023[[#This Row],[ADICIÓN]]="NO",0,Tabla2023[[#This Row],[VALOR ADICIÓN 1]]+Tabla2023[[#This Row],[VALOR ADICIÓN 2]]+Tabla2023[[#This Row],[VALOR ADICIÓN 3]])</f>
        <v>5400000</v>
      </c>
      <c r="BS48" s="38"/>
      <c r="BT48" s="45">
        <v>45352</v>
      </c>
      <c r="BU48" s="49">
        <f>Tabla2023[[#This Row],[VALOR INICIAL DEL CONTRATO]]+Tabla2023[[#This Row],[VALOR ADICIÓN 1]]+Tabla2023[[#This Row],[VALOR ADICIÓN 2]]+Tabla2023[[#This Row],[VALOR ADICIÓN 3]]</f>
        <v>35100000</v>
      </c>
      <c r="BV4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8" s="33"/>
      <c r="BX48" s="36" t="s">
        <v>860</v>
      </c>
      <c r="BY48" s="34" t="s">
        <v>841</v>
      </c>
      <c r="BZ48" s="34"/>
      <c r="CA48" s="38" t="s">
        <v>432</v>
      </c>
      <c r="CB48" s="41" t="s">
        <v>433</v>
      </c>
      <c r="CC48" s="41" t="s">
        <v>434</v>
      </c>
      <c r="CD48" s="34">
        <v>1696</v>
      </c>
      <c r="CE48" s="34"/>
      <c r="CF48" s="6"/>
    </row>
    <row r="49" spans="1:84" ht="51.75" customHeight="1" x14ac:dyDescent="0.2">
      <c r="A49" s="29">
        <v>2023</v>
      </c>
      <c r="B49" s="132" t="s">
        <v>222</v>
      </c>
      <c r="C49" s="122" t="s">
        <v>435</v>
      </c>
      <c r="D49" s="122" t="str">
        <f ca="1">IF(Tabla2023[[#This Row],[FECHA DE TERMINACIÓN FINAL]]-TODAY()&gt;=15,"VIGENTE",IF(Tabla2023[[#This Row],[FECHA DE TERMINACIÓN FINAL]]-TODAY()&lt;0,"FINALIZADO",IF(Tabla2023[[#This Row],[FECHA DE TERMINACIÓN FINAL]]-TODAY()&lt;=15,"PROXIMO A VENCER")))</f>
        <v>FINALIZADO</v>
      </c>
      <c r="E49" s="116">
        <v>85098</v>
      </c>
      <c r="F49" s="89" t="s">
        <v>861</v>
      </c>
      <c r="G49" s="89" t="s">
        <v>862</v>
      </c>
      <c r="H49" s="100" t="s">
        <v>863</v>
      </c>
      <c r="I49" s="44" t="s">
        <v>864</v>
      </c>
      <c r="J49" s="38" t="s">
        <v>470</v>
      </c>
      <c r="K49" s="38">
        <v>95</v>
      </c>
      <c r="L49" s="45">
        <v>44942</v>
      </c>
      <c r="M49" s="38">
        <v>470</v>
      </c>
      <c r="N49" s="45">
        <v>44953</v>
      </c>
      <c r="O49" s="38" t="s">
        <v>140</v>
      </c>
      <c r="P49" s="37" t="s">
        <v>87</v>
      </c>
      <c r="Q49" s="37" t="s">
        <v>420</v>
      </c>
      <c r="R49" s="38">
        <v>1</v>
      </c>
      <c r="S49" s="151" t="s">
        <v>207</v>
      </c>
      <c r="T49" s="38" t="s">
        <v>406</v>
      </c>
      <c r="U49" s="38" t="s">
        <v>471</v>
      </c>
      <c r="V49" s="38" t="s">
        <v>184</v>
      </c>
      <c r="W49" s="38" t="s">
        <v>423</v>
      </c>
      <c r="X49" s="38" t="s">
        <v>163</v>
      </c>
      <c r="Y49" s="54">
        <v>80559448</v>
      </c>
      <c r="Z49" s="38">
        <v>7</v>
      </c>
      <c r="AA49" s="45">
        <v>28162</v>
      </c>
      <c r="AB49" s="44" t="s">
        <v>865</v>
      </c>
      <c r="AC49" s="38">
        <v>8063537</v>
      </c>
      <c r="AD49" s="37" t="s">
        <v>866</v>
      </c>
      <c r="AE49" s="37" t="s">
        <v>138</v>
      </c>
      <c r="AF49" s="37">
        <v>1010239931</v>
      </c>
      <c r="AG49" s="38">
        <v>7</v>
      </c>
      <c r="AH49" s="36" t="s">
        <v>839</v>
      </c>
      <c r="AI49" s="34">
        <v>1073152182</v>
      </c>
      <c r="AJ49" s="34">
        <v>0</v>
      </c>
      <c r="AK49" s="45">
        <v>45139</v>
      </c>
      <c r="AL49" s="38" t="s">
        <v>410</v>
      </c>
      <c r="AM49" s="45">
        <v>44951</v>
      </c>
      <c r="AN49" s="45">
        <v>44951</v>
      </c>
      <c r="AO49" s="80">
        <v>29700000</v>
      </c>
      <c r="AP49" s="45">
        <v>44953</v>
      </c>
      <c r="AQ49" s="45">
        <v>45286</v>
      </c>
      <c r="AR49" s="38">
        <v>330</v>
      </c>
      <c r="AS49" s="38">
        <v>11</v>
      </c>
      <c r="AT49" s="80">
        <v>2700000</v>
      </c>
      <c r="AU49" s="38"/>
      <c r="AV49" s="38"/>
      <c r="AW49" s="38"/>
      <c r="AX49" s="38"/>
      <c r="AY49" s="38"/>
      <c r="AZ49" s="82"/>
      <c r="BA49" s="38"/>
      <c r="BB49" s="38"/>
      <c r="BC49" s="38"/>
      <c r="BD49" s="38"/>
      <c r="BE49" s="38"/>
      <c r="BF49" s="38"/>
      <c r="BG49" s="38"/>
      <c r="BH49" s="38"/>
      <c r="BI49" s="38"/>
      <c r="BJ49" s="38"/>
      <c r="BK49" s="38"/>
      <c r="BL49" s="38"/>
      <c r="BM49" s="38"/>
      <c r="BN49" s="38"/>
      <c r="BO49" s="38"/>
      <c r="BP49" s="38"/>
      <c r="BQ49" s="34">
        <f>Tabla2023[[#This Row],[DÍAS PRORROGA 1]]+Tabla2023[[#This Row],[DÍAS PRORROGA  2]]+Tabla2023[[#This Row],[DÍAS PRORROGA 3]]</f>
        <v>0</v>
      </c>
      <c r="BR49" s="68">
        <f>IF(Tabla2023[[#This Row],[ADICIÓN]]="NO",0,Tabla2023[[#This Row],[VALOR ADICIÓN 1]]+Tabla2023[[#This Row],[VALOR ADICIÓN 2]]+Tabla2023[[#This Row],[VALOR ADICIÓN 3]])</f>
        <v>0</v>
      </c>
      <c r="BS49" s="38"/>
      <c r="BT49" s="45">
        <v>45286</v>
      </c>
      <c r="BU49" s="49">
        <f>Tabla2023[[#This Row],[VALOR INICIAL DEL CONTRATO]]+Tabla2023[[#This Row],[VALOR ADICIÓN 1]]+Tabla2023[[#This Row],[VALOR ADICIÓN 2]]+Tabla2023[[#This Row],[VALOR ADICIÓN 3]]</f>
        <v>29700000</v>
      </c>
      <c r="BV4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 s="33"/>
      <c r="BX49" s="34"/>
      <c r="BY49" s="34" t="s">
        <v>867</v>
      </c>
      <c r="BZ49" s="34" t="s">
        <v>868</v>
      </c>
      <c r="CA49" s="34">
        <v>56</v>
      </c>
      <c r="CB49" s="35" t="s">
        <v>869</v>
      </c>
      <c r="CC49" s="35" t="s">
        <v>870</v>
      </c>
      <c r="CD49" s="34">
        <v>1693</v>
      </c>
      <c r="CE49" s="34"/>
      <c r="CF49" s="6"/>
    </row>
    <row r="50" spans="1:84" ht="51.75" customHeight="1" x14ac:dyDescent="0.2">
      <c r="A50" s="29">
        <v>2023</v>
      </c>
      <c r="B50" s="132" t="s">
        <v>225</v>
      </c>
      <c r="C50" s="122" t="s">
        <v>435</v>
      </c>
      <c r="D50" s="122" t="str">
        <f ca="1">IF(Tabla2023[[#This Row],[FECHA DE TERMINACIÓN FINAL]]-TODAY()&gt;=15,"VIGENTE",IF(Tabla2023[[#This Row],[FECHA DE TERMINACIÓN FINAL]]-TODAY()&lt;0,"FINALIZADO",IF(Tabla2023[[#This Row],[FECHA DE TERMINACIÓN FINAL]]-TODAY()&lt;=15,"PROXIMO A VENCER")))</f>
        <v>FINALIZADO</v>
      </c>
      <c r="E50" s="93">
        <v>85105</v>
      </c>
      <c r="F50" s="38" t="s">
        <v>871</v>
      </c>
      <c r="G50" s="38" t="s">
        <v>872</v>
      </c>
      <c r="H50" s="37" t="s">
        <v>873</v>
      </c>
      <c r="I50" s="44" t="s">
        <v>874</v>
      </c>
      <c r="J50" s="38" t="s">
        <v>470</v>
      </c>
      <c r="K50" s="38">
        <v>97</v>
      </c>
      <c r="L50" s="45">
        <v>44942</v>
      </c>
      <c r="M50" s="38">
        <v>469</v>
      </c>
      <c r="N50" s="45">
        <v>44953</v>
      </c>
      <c r="O50" s="38" t="s">
        <v>140</v>
      </c>
      <c r="P50" s="37" t="s">
        <v>87</v>
      </c>
      <c r="Q50" s="37" t="s">
        <v>420</v>
      </c>
      <c r="R50" s="38">
        <v>1</v>
      </c>
      <c r="S50" s="151" t="s">
        <v>875</v>
      </c>
      <c r="T50" s="38" t="s">
        <v>406</v>
      </c>
      <c r="U50" s="38" t="s">
        <v>471</v>
      </c>
      <c r="V50" s="38" t="s">
        <v>184</v>
      </c>
      <c r="W50" s="38"/>
      <c r="X50" s="38" t="s">
        <v>148</v>
      </c>
      <c r="Y50" s="54">
        <v>1015443462</v>
      </c>
      <c r="Z50" s="38">
        <v>6</v>
      </c>
      <c r="AA50" s="45">
        <v>34315</v>
      </c>
      <c r="AB50" s="44" t="s">
        <v>876</v>
      </c>
      <c r="AC50" s="38">
        <v>7599695</v>
      </c>
      <c r="AD50" s="37" t="s">
        <v>877</v>
      </c>
      <c r="AE50" s="37" t="s">
        <v>221</v>
      </c>
      <c r="AF50" s="37">
        <v>1010222109</v>
      </c>
      <c r="AG50" s="37">
        <v>4</v>
      </c>
      <c r="AH50" s="37" t="s">
        <v>833</v>
      </c>
      <c r="AI50" s="37">
        <v>1073152182</v>
      </c>
      <c r="AJ50" s="37">
        <v>0</v>
      </c>
      <c r="AK50" s="38"/>
      <c r="AL50" s="38" t="s">
        <v>410</v>
      </c>
      <c r="AM50" s="45">
        <v>44951</v>
      </c>
      <c r="AN50" s="45">
        <v>44951</v>
      </c>
      <c r="AO50" s="80">
        <v>15000000</v>
      </c>
      <c r="AP50" s="45">
        <v>44956</v>
      </c>
      <c r="AQ50" s="45">
        <v>45045</v>
      </c>
      <c r="AR50" s="38">
        <v>90</v>
      </c>
      <c r="AS50" s="38">
        <v>3</v>
      </c>
      <c r="AT50" s="80">
        <v>5000000</v>
      </c>
      <c r="AU50" s="38"/>
      <c r="AV50" s="38"/>
      <c r="AW50" s="38"/>
      <c r="AX50" s="38"/>
      <c r="AY50" s="38"/>
      <c r="AZ50" s="82"/>
      <c r="BA50" s="38"/>
      <c r="BB50" s="38"/>
      <c r="BC50" s="38"/>
      <c r="BD50" s="38"/>
      <c r="BE50" s="38"/>
      <c r="BF50" s="38"/>
      <c r="BG50" s="38"/>
      <c r="BH50" s="38"/>
      <c r="BI50" s="38"/>
      <c r="BJ50" s="38"/>
      <c r="BK50" s="38"/>
      <c r="BL50" s="38"/>
      <c r="BM50" s="38"/>
      <c r="BN50" s="38"/>
      <c r="BO50" s="38"/>
      <c r="BP50" s="38"/>
      <c r="BQ50" s="34">
        <f>Tabla2023[[#This Row],[DÍAS PRORROGA 1]]+Tabla2023[[#This Row],[DÍAS PRORROGA  2]]+Tabla2023[[#This Row],[DÍAS PRORROGA 3]]</f>
        <v>0</v>
      </c>
      <c r="BR50" s="68">
        <f>IF(Tabla2023[[#This Row],[ADICIÓN]]="NO",0,Tabla2023[[#This Row],[VALOR ADICIÓN 1]]+Tabla2023[[#This Row],[VALOR ADICIÓN 2]]+Tabla2023[[#This Row],[VALOR ADICIÓN 3]])</f>
        <v>0</v>
      </c>
      <c r="BS50" s="38"/>
      <c r="BT50" s="45">
        <v>45045</v>
      </c>
      <c r="BU50" s="49">
        <f>Tabla2023[[#This Row],[VALOR INICIAL DEL CONTRATO]]+Tabla2023[[#This Row],[VALOR ADICIÓN 1]]+Tabla2023[[#This Row],[VALOR ADICIÓN 2]]+Tabla2023[[#This Row],[VALOR ADICIÓN 3]]</f>
        <v>15000000</v>
      </c>
      <c r="BV5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0" s="33"/>
      <c r="BX50" s="34"/>
      <c r="BY50" s="34" t="s">
        <v>878</v>
      </c>
      <c r="BZ50" s="34" t="s">
        <v>879</v>
      </c>
      <c r="CA50" s="34">
        <v>56</v>
      </c>
      <c r="CB50" s="35" t="s">
        <v>869</v>
      </c>
      <c r="CC50" s="35" t="s">
        <v>870</v>
      </c>
      <c r="CD50" s="34">
        <v>1693</v>
      </c>
      <c r="CE50" s="34"/>
      <c r="CF50" s="6"/>
    </row>
    <row r="51" spans="1:84" ht="51.75" customHeight="1" x14ac:dyDescent="0.2">
      <c r="A51" s="29">
        <v>2023</v>
      </c>
      <c r="B51" s="132" t="s">
        <v>228</v>
      </c>
      <c r="C51" s="122" t="s">
        <v>435</v>
      </c>
      <c r="D51" s="122" t="str">
        <f ca="1">IF(Tabla2023[[#This Row],[FECHA DE TERMINACIÓN FINAL]]-TODAY()&gt;=15,"VIGENTE",IF(Tabla2023[[#This Row],[FECHA DE TERMINACIÓN FINAL]]-TODAY()&lt;0,"FINALIZADO",IF(Tabla2023[[#This Row],[FECHA DE TERMINACIÓN FINAL]]-TODAY()&lt;=15,"PROXIMO A VENCER")))</f>
        <v>FINALIZADO</v>
      </c>
      <c r="E51" s="93">
        <v>83277</v>
      </c>
      <c r="F51" s="38" t="s">
        <v>880</v>
      </c>
      <c r="G51" s="38" t="s">
        <v>881</v>
      </c>
      <c r="H51" s="37" t="s">
        <v>107</v>
      </c>
      <c r="I51" s="44" t="s">
        <v>882</v>
      </c>
      <c r="J51" s="38" t="s">
        <v>541</v>
      </c>
      <c r="K51" s="38">
        <v>88</v>
      </c>
      <c r="L51" s="45">
        <v>44942</v>
      </c>
      <c r="M51" s="38">
        <v>566</v>
      </c>
      <c r="N51" s="45">
        <v>44958</v>
      </c>
      <c r="O51" s="38" t="s">
        <v>108</v>
      </c>
      <c r="P51" s="37" t="s">
        <v>87</v>
      </c>
      <c r="Q51" s="37" t="s">
        <v>420</v>
      </c>
      <c r="R51" s="38">
        <v>1</v>
      </c>
      <c r="S51" s="151" t="s">
        <v>109</v>
      </c>
      <c r="T51" s="38" t="s">
        <v>406</v>
      </c>
      <c r="U51" s="38" t="s">
        <v>471</v>
      </c>
      <c r="V51" s="38" t="s">
        <v>494</v>
      </c>
      <c r="W51" s="38" t="s">
        <v>213</v>
      </c>
      <c r="X51" s="38" t="s">
        <v>163</v>
      </c>
      <c r="Y51" s="54">
        <v>1032656281</v>
      </c>
      <c r="Z51" s="38">
        <v>6</v>
      </c>
      <c r="AA51" s="45">
        <v>32879</v>
      </c>
      <c r="AB51" s="44" t="s">
        <v>110</v>
      </c>
      <c r="AC51" s="38">
        <v>7111924</v>
      </c>
      <c r="AD51" s="37" t="s">
        <v>883</v>
      </c>
      <c r="AE51" s="37" t="s">
        <v>498</v>
      </c>
      <c r="AF51" s="37">
        <v>1019088970</v>
      </c>
      <c r="AG51" s="37">
        <v>8</v>
      </c>
      <c r="AH51" s="37" t="s">
        <v>833</v>
      </c>
      <c r="AI51" s="37">
        <v>1073152182</v>
      </c>
      <c r="AJ51" s="37">
        <v>0</v>
      </c>
      <c r="AK51" s="45">
        <v>45292</v>
      </c>
      <c r="AL51" s="38" t="s">
        <v>101</v>
      </c>
      <c r="AM51" s="45">
        <v>44951</v>
      </c>
      <c r="AN51" s="45">
        <v>44951</v>
      </c>
      <c r="AO51" s="80">
        <v>66000000</v>
      </c>
      <c r="AP51" s="45">
        <v>44958</v>
      </c>
      <c r="AQ51" s="45">
        <v>45291</v>
      </c>
      <c r="AR51" s="38">
        <v>330</v>
      </c>
      <c r="AS51" s="38">
        <v>11</v>
      </c>
      <c r="AT51" s="80">
        <v>6000000</v>
      </c>
      <c r="AU51" s="38"/>
      <c r="AV51" s="38"/>
      <c r="AW51" s="38">
        <v>1</v>
      </c>
      <c r="AX51" s="38">
        <v>1</v>
      </c>
      <c r="AY51" s="38"/>
      <c r="AZ51" s="82">
        <v>6000000</v>
      </c>
      <c r="BA51" s="38">
        <v>30</v>
      </c>
      <c r="BB51" s="38">
        <v>1280</v>
      </c>
      <c r="BC51" s="45">
        <v>45281</v>
      </c>
      <c r="BD51" s="38"/>
      <c r="BE51" s="38"/>
      <c r="BF51" s="38"/>
      <c r="BG51" s="38"/>
      <c r="BH51" s="38"/>
      <c r="BI51" s="38"/>
      <c r="BJ51" s="38"/>
      <c r="BK51" s="38"/>
      <c r="BL51" s="38"/>
      <c r="BM51" s="38"/>
      <c r="BN51" s="38"/>
      <c r="BO51" s="38"/>
      <c r="BP51" s="38"/>
      <c r="BQ51" s="34">
        <f>Tabla2023[[#This Row],[DÍAS PRORROGA 1]]+Tabla2023[[#This Row],[DÍAS PRORROGA  2]]+Tabla2023[[#This Row],[DÍAS PRORROGA 3]]</f>
        <v>30</v>
      </c>
      <c r="BR51" s="68">
        <f>IF(Tabla2023[[#This Row],[ADICIÓN]]="NO",0,Tabla2023[[#This Row],[VALOR ADICIÓN 1]]+Tabla2023[[#This Row],[VALOR ADICIÓN 2]]+Tabla2023[[#This Row],[VALOR ADICIÓN 3]])</f>
        <v>6000000</v>
      </c>
      <c r="BS51" s="38"/>
      <c r="BT51" s="45">
        <v>45322</v>
      </c>
      <c r="BU51" s="49">
        <f>Tabla2023[[#This Row],[VALOR INICIAL DEL CONTRATO]]+Tabla2023[[#This Row],[VALOR ADICIÓN 1]]+Tabla2023[[#This Row],[VALOR ADICIÓN 2]]+Tabla2023[[#This Row],[VALOR ADICIÓN 3]]</f>
        <v>72000000</v>
      </c>
      <c r="BV5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1" s="33"/>
      <c r="BX51" s="36" t="s">
        <v>884</v>
      </c>
      <c r="BY51" s="34" t="s">
        <v>885</v>
      </c>
      <c r="BZ51" s="34" t="s">
        <v>886</v>
      </c>
      <c r="CA51" s="38">
        <v>30</v>
      </c>
      <c r="CB51" s="41" t="s">
        <v>887</v>
      </c>
      <c r="CC51" s="41" t="s">
        <v>888</v>
      </c>
      <c r="CD51" s="34">
        <v>1652</v>
      </c>
      <c r="CE51" s="34"/>
      <c r="CF51" s="6"/>
    </row>
    <row r="52" spans="1:84" ht="51.75" customHeight="1" x14ac:dyDescent="0.2">
      <c r="A52" s="29">
        <v>2023</v>
      </c>
      <c r="B52" s="132" t="s">
        <v>229</v>
      </c>
      <c r="C52" s="122" t="s">
        <v>435</v>
      </c>
      <c r="D52" s="122" t="str">
        <f ca="1">IF(Tabla2023[[#This Row],[FECHA DE TERMINACIÓN FINAL]]-TODAY()&gt;=15,"VIGENTE",IF(Tabla2023[[#This Row],[FECHA DE TERMINACIÓN FINAL]]-TODAY()&lt;0,"FINALIZADO",IF(Tabla2023[[#This Row],[FECHA DE TERMINACIÓN FINAL]]-TODAY()&lt;=15,"PROXIMO A VENCER")))</f>
        <v>FINALIZADO</v>
      </c>
      <c r="E52" s="93">
        <v>83793</v>
      </c>
      <c r="F52" s="38" t="s">
        <v>889</v>
      </c>
      <c r="G52" s="38" t="s">
        <v>890</v>
      </c>
      <c r="H52" s="37" t="s">
        <v>337</v>
      </c>
      <c r="I52" s="44" t="s">
        <v>891</v>
      </c>
      <c r="J52" s="38" t="s">
        <v>541</v>
      </c>
      <c r="K52" s="38">
        <v>35</v>
      </c>
      <c r="L52" s="45">
        <v>44938</v>
      </c>
      <c r="M52" s="38">
        <v>567</v>
      </c>
      <c r="N52" s="45">
        <v>44958</v>
      </c>
      <c r="O52" s="38" t="s">
        <v>248</v>
      </c>
      <c r="P52" s="37" t="s">
        <v>87</v>
      </c>
      <c r="Q52" s="37" t="s">
        <v>420</v>
      </c>
      <c r="R52" s="38">
        <v>1</v>
      </c>
      <c r="S52" s="151" t="s">
        <v>578</v>
      </c>
      <c r="T52" s="38" t="s">
        <v>406</v>
      </c>
      <c r="U52" s="38" t="s">
        <v>471</v>
      </c>
      <c r="V52" s="38" t="s">
        <v>442</v>
      </c>
      <c r="W52" s="38" t="s">
        <v>213</v>
      </c>
      <c r="X52" s="38" t="s">
        <v>163</v>
      </c>
      <c r="Y52" s="54">
        <v>1072896239</v>
      </c>
      <c r="Z52" s="38">
        <v>0</v>
      </c>
      <c r="AA52" s="45">
        <v>35524</v>
      </c>
      <c r="AB52" s="44" t="s">
        <v>338</v>
      </c>
      <c r="AC52" s="38">
        <v>3204225087</v>
      </c>
      <c r="AD52" s="37" t="s">
        <v>339</v>
      </c>
      <c r="AE52" s="37" t="s">
        <v>582</v>
      </c>
      <c r="AF52" s="37" t="s">
        <v>443</v>
      </c>
      <c r="AG52" s="37">
        <v>1</v>
      </c>
      <c r="AH52" s="37"/>
      <c r="AI52" s="38"/>
      <c r="AJ52" s="38"/>
      <c r="AK52" s="38"/>
      <c r="AL52" s="38" t="s">
        <v>101</v>
      </c>
      <c r="AM52" s="45">
        <v>44951</v>
      </c>
      <c r="AN52" s="45">
        <v>44951</v>
      </c>
      <c r="AO52" s="80">
        <v>50600000</v>
      </c>
      <c r="AP52" s="45">
        <v>44958</v>
      </c>
      <c r="AQ52" s="45">
        <v>45291</v>
      </c>
      <c r="AR52" s="38">
        <v>330</v>
      </c>
      <c r="AS52" s="38">
        <v>11</v>
      </c>
      <c r="AT52" s="80">
        <v>4600000</v>
      </c>
      <c r="AU52" s="38"/>
      <c r="AV52" s="38"/>
      <c r="AW52" s="38"/>
      <c r="AX52" s="38"/>
      <c r="AY52" s="38"/>
      <c r="AZ52" s="82"/>
      <c r="BA52" s="38"/>
      <c r="BB52" s="38"/>
      <c r="BC52" s="38"/>
      <c r="BD52" s="38"/>
      <c r="BE52" s="38"/>
      <c r="BF52" s="38"/>
      <c r="BG52" s="38"/>
      <c r="BH52" s="38"/>
      <c r="BI52" s="38"/>
      <c r="BJ52" s="38"/>
      <c r="BK52" s="38"/>
      <c r="BL52" s="38"/>
      <c r="BM52" s="38"/>
      <c r="BN52" s="38"/>
      <c r="BO52" s="38"/>
      <c r="BP52" s="38"/>
      <c r="BQ52" s="34">
        <f>Tabla2023[[#This Row],[DÍAS PRORROGA 1]]+Tabla2023[[#This Row],[DÍAS PRORROGA  2]]+Tabla2023[[#This Row],[DÍAS PRORROGA 3]]</f>
        <v>0</v>
      </c>
      <c r="BR52" s="68">
        <f>IF(Tabla2023[[#This Row],[ADICIÓN]]="NO",0,Tabla2023[[#This Row],[VALOR ADICIÓN 1]]+Tabla2023[[#This Row],[VALOR ADICIÓN 2]]+Tabla2023[[#This Row],[VALOR ADICIÓN 3]])</f>
        <v>0</v>
      </c>
      <c r="BS52" s="38"/>
      <c r="BT52" s="45">
        <v>45291</v>
      </c>
      <c r="BU52" s="49">
        <f>Tabla2023[[#This Row],[VALOR INICIAL DEL CONTRATO]]+Tabla2023[[#This Row],[VALOR ADICIÓN 1]]+Tabla2023[[#This Row],[VALOR ADICIÓN 2]]+Tabla2023[[#This Row],[VALOR ADICIÓN 3]]</f>
        <v>50600000</v>
      </c>
      <c r="BV5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2" s="33"/>
      <c r="BX52" s="34"/>
      <c r="BY52" s="34" t="s">
        <v>892</v>
      </c>
      <c r="BZ52" s="36" t="s">
        <v>893</v>
      </c>
      <c r="CA52" s="38">
        <v>20</v>
      </c>
      <c r="CB52" s="41" t="s">
        <v>586</v>
      </c>
      <c r="CC52" s="41" t="s">
        <v>551</v>
      </c>
      <c r="CD52" s="38">
        <v>1590</v>
      </c>
      <c r="CE52" s="34"/>
      <c r="CF52" s="6"/>
    </row>
    <row r="53" spans="1:84" ht="51.75" customHeight="1" x14ac:dyDescent="0.2">
      <c r="A53" s="29">
        <v>2023</v>
      </c>
      <c r="B53" s="132" t="s">
        <v>332</v>
      </c>
      <c r="C53" s="122" t="s">
        <v>435</v>
      </c>
      <c r="D53" s="122" t="str">
        <f ca="1">IF(Tabla2023[[#This Row],[FECHA DE TERMINACIÓN FINAL]]-TODAY()&gt;=15,"VIGENTE",IF(Tabla2023[[#This Row],[FECHA DE TERMINACIÓN FINAL]]-TODAY()&lt;0,"FINALIZADO",IF(Tabla2023[[#This Row],[FECHA DE TERMINACIÓN FINAL]]-TODAY()&lt;=15,"PROXIMO A VENCER")))</f>
        <v>FINALIZADO</v>
      </c>
      <c r="E53" s="93">
        <v>84999</v>
      </c>
      <c r="F53" s="38" t="s">
        <v>894</v>
      </c>
      <c r="G53" s="38" t="s">
        <v>895</v>
      </c>
      <c r="H53" s="37" t="s">
        <v>896</v>
      </c>
      <c r="I53" s="46" t="s">
        <v>897</v>
      </c>
      <c r="J53" s="38" t="s">
        <v>898</v>
      </c>
      <c r="K53" s="38">
        <v>108</v>
      </c>
      <c r="L53" s="45">
        <v>44942</v>
      </c>
      <c r="M53" s="38">
        <v>598</v>
      </c>
      <c r="N53" s="45">
        <v>44960</v>
      </c>
      <c r="O53" s="38" t="s">
        <v>125</v>
      </c>
      <c r="P53" s="37" t="s">
        <v>87</v>
      </c>
      <c r="Q53" s="37" t="s">
        <v>420</v>
      </c>
      <c r="R53" s="38">
        <v>1</v>
      </c>
      <c r="S53" s="151" t="s">
        <v>899</v>
      </c>
      <c r="T53" s="38" t="s">
        <v>406</v>
      </c>
      <c r="U53" s="38" t="s">
        <v>471</v>
      </c>
      <c r="V53" s="38" t="s">
        <v>900</v>
      </c>
      <c r="W53" s="38"/>
      <c r="X53" s="38" t="s">
        <v>148</v>
      </c>
      <c r="Y53" s="38">
        <v>1018481221</v>
      </c>
      <c r="Z53" s="38">
        <v>0</v>
      </c>
      <c r="AA53" s="45">
        <v>35034</v>
      </c>
      <c r="AB53" s="44" t="s">
        <v>901</v>
      </c>
      <c r="AC53" s="38">
        <v>3118807012</v>
      </c>
      <c r="AD53" s="37" t="s">
        <v>902</v>
      </c>
      <c r="AE53" s="37" t="s">
        <v>659</v>
      </c>
      <c r="AF53" s="37">
        <v>1014225583</v>
      </c>
      <c r="AG53" s="37">
        <v>0</v>
      </c>
      <c r="AH53" s="37"/>
      <c r="AI53" s="38"/>
      <c r="AJ53" s="38"/>
      <c r="AK53" s="38"/>
      <c r="AL53" s="38" t="s">
        <v>410</v>
      </c>
      <c r="AM53" s="45">
        <v>44956</v>
      </c>
      <c r="AN53" s="45">
        <v>44956</v>
      </c>
      <c r="AO53" s="80">
        <v>13800000</v>
      </c>
      <c r="AP53" s="45">
        <v>44963</v>
      </c>
      <c r="AQ53" s="45">
        <v>45051</v>
      </c>
      <c r="AR53" s="38">
        <v>90</v>
      </c>
      <c r="AS53" s="38">
        <v>3</v>
      </c>
      <c r="AT53" s="80">
        <v>4600000</v>
      </c>
      <c r="AU53" s="38"/>
      <c r="AV53" s="38"/>
      <c r="AW53" s="38"/>
      <c r="AX53" s="38"/>
      <c r="AY53" s="38"/>
      <c r="AZ53" s="82"/>
      <c r="BA53" s="38"/>
      <c r="BB53" s="38"/>
      <c r="BC53" s="38"/>
      <c r="BD53" s="38"/>
      <c r="BE53" s="38"/>
      <c r="BF53" s="38"/>
      <c r="BG53" s="38"/>
      <c r="BH53" s="38"/>
      <c r="BI53" s="38"/>
      <c r="BJ53" s="38"/>
      <c r="BK53" s="38"/>
      <c r="BL53" s="38"/>
      <c r="BM53" s="38"/>
      <c r="BN53" s="38"/>
      <c r="BO53" s="38"/>
      <c r="BP53" s="38"/>
      <c r="BQ53" s="34">
        <f>Tabla2023[[#This Row],[DÍAS PRORROGA 1]]+Tabla2023[[#This Row],[DÍAS PRORROGA  2]]+Tabla2023[[#This Row],[DÍAS PRORROGA 3]]</f>
        <v>0</v>
      </c>
      <c r="BR53" s="68">
        <f>IF(Tabla2023[[#This Row],[ADICIÓN]]="NO",0,Tabla2023[[#This Row],[VALOR ADICIÓN 1]]+Tabla2023[[#This Row],[VALOR ADICIÓN 2]]+Tabla2023[[#This Row],[VALOR ADICIÓN 3]])</f>
        <v>0</v>
      </c>
      <c r="BS53" s="38"/>
      <c r="BT53" s="45">
        <v>45051</v>
      </c>
      <c r="BU53" s="49">
        <f>Tabla2023[[#This Row],[VALOR INICIAL DEL CONTRATO]]+Tabla2023[[#This Row],[VALOR ADICIÓN 1]]+Tabla2023[[#This Row],[VALOR ADICIÓN 2]]+Tabla2023[[#This Row],[VALOR ADICIÓN 3]]</f>
        <v>13800000</v>
      </c>
      <c r="BV5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3" s="33"/>
      <c r="BX53" s="34"/>
      <c r="BY53" s="34" t="s">
        <v>903</v>
      </c>
      <c r="BZ53" s="34"/>
      <c r="CA53" s="38" t="s">
        <v>432</v>
      </c>
      <c r="CB53" s="41" t="s">
        <v>433</v>
      </c>
      <c r="CC53" s="41" t="s">
        <v>434</v>
      </c>
      <c r="CD53" s="34">
        <v>1696</v>
      </c>
      <c r="CE53" s="34"/>
      <c r="CF53" s="6"/>
    </row>
    <row r="54" spans="1:84" ht="51.75" customHeight="1" x14ac:dyDescent="0.2">
      <c r="A54" s="29">
        <v>2023</v>
      </c>
      <c r="B54" s="131">
        <v>135</v>
      </c>
      <c r="C54" s="122" t="s">
        <v>435</v>
      </c>
      <c r="D54" s="122" t="str">
        <f ca="1">IF(Tabla2023[[#This Row],[FECHA DE TERMINACIÓN FINAL]]-TODAY()&gt;=15,"VIGENTE",IF(Tabla2023[[#This Row],[FECHA DE TERMINACIÓN FINAL]]-TODAY()&lt;0,"FINALIZADO",IF(Tabla2023[[#This Row],[FECHA DE TERMINACIÓN FINAL]]-TODAY()&lt;=15,"PROXIMO A VENCER")))</f>
        <v>FINALIZADO</v>
      </c>
      <c r="E54" s="93">
        <v>84999</v>
      </c>
      <c r="F54" s="38" t="s">
        <v>894</v>
      </c>
      <c r="G54" s="38" t="s">
        <v>904</v>
      </c>
      <c r="H54" s="37" t="s">
        <v>905</v>
      </c>
      <c r="I54" s="46" t="s">
        <v>897</v>
      </c>
      <c r="J54" s="38" t="s">
        <v>898</v>
      </c>
      <c r="K54" s="38">
        <v>108</v>
      </c>
      <c r="L54" s="45">
        <v>44942</v>
      </c>
      <c r="M54" s="38">
        <v>717</v>
      </c>
      <c r="N54" s="45">
        <v>44964</v>
      </c>
      <c r="O54" s="38" t="s">
        <v>125</v>
      </c>
      <c r="P54" s="37" t="s">
        <v>87</v>
      </c>
      <c r="Q54" s="37" t="s">
        <v>420</v>
      </c>
      <c r="R54" s="38">
        <v>1</v>
      </c>
      <c r="S54" s="151" t="s">
        <v>899</v>
      </c>
      <c r="T54" s="38" t="s">
        <v>406</v>
      </c>
      <c r="U54" s="38" t="s">
        <v>906</v>
      </c>
      <c r="V54" s="38" t="s">
        <v>202</v>
      </c>
      <c r="W54" s="38"/>
      <c r="X54" s="38" t="s">
        <v>148</v>
      </c>
      <c r="Y54" s="54">
        <v>1136888698</v>
      </c>
      <c r="Z54" s="38">
        <v>6</v>
      </c>
      <c r="AA54" s="45">
        <v>35736</v>
      </c>
      <c r="AB54" s="44" t="s">
        <v>907</v>
      </c>
      <c r="AC54" s="38">
        <v>3104055518</v>
      </c>
      <c r="AD54" s="37" t="s">
        <v>908</v>
      </c>
      <c r="AE54" s="37" t="s">
        <v>204</v>
      </c>
      <c r="AF54" s="37">
        <v>74374329</v>
      </c>
      <c r="AG54" s="37">
        <v>1</v>
      </c>
      <c r="AH54" s="37"/>
      <c r="AI54" s="38"/>
      <c r="AJ54" s="38"/>
      <c r="AK54" s="38"/>
      <c r="AL54" s="38" t="s">
        <v>410</v>
      </c>
      <c r="AM54" s="45">
        <v>44960</v>
      </c>
      <c r="AN54" s="45">
        <v>44960</v>
      </c>
      <c r="AO54" s="80">
        <v>13800000</v>
      </c>
      <c r="AP54" s="45">
        <v>44965</v>
      </c>
      <c r="AQ54" s="45">
        <v>45053</v>
      </c>
      <c r="AR54" s="38">
        <v>90</v>
      </c>
      <c r="AS54" s="38">
        <v>3</v>
      </c>
      <c r="AT54" s="80">
        <v>4600000</v>
      </c>
      <c r="AU54" s="38"/>
      <c r="AV54" s="38"/>
      <c r="AW54" s="38"/>
      <c r="AX54" s="38"/>
      <c r="AY54" s="38"/>
      <c r="AZ54" s="82"/>
      <c r="BA54" s="38"/>
      <c r="BB54" s="38"/>
      <c r="BC54" s="38"/>
      <c r="BD54" s="38"/>
      <c r="BE54" s="38"/>
      <c r="BF54" s="38"/>
      <c r="BG54" s="38"/>
      <c r="BH54" s="38"/>
      <c r="BI54" s="38"/>
      <c r="BJ54" s="38"/>
      <c r="BK54" s="38"/>
      <c r="BL54" s="38"/>
      <c r="BM54" s="38"/>
      <c r="BN54" s="38"/>
      <c r="BO54" s="38"/>
      <c r="BP54" s="38"/>
      <c r="BQ54" s="34">
        <f>Tabla2023[[#This Row],[DÍAS PRORROGA 1]]+Tabla2023[[#This Row],[DÍAS PRORROGA  2]]+Tabla2023[[#This Row],[DÍAS PRORROGA 3]]</f>
        <v>0</v>
      </c>
      <c r="BR54" s="68">
        <f>IF(Tabla2023[[#This Row],[ADICIÓN]]="NO",0,Tabla2023[[#This Row],[VALOR ADICIÓN 1]]+Tabla2023[[#This Row],[VALOR ADICIÓN 2]]+Tabla2023[[#This Row],[VALOR ADICIÓN 3]])</f>
        <v>0</v>
      </c>
      <c r="BS54" s="38"/>
      <c r="BT54" s="45">
        <v>45053</v>
      </c>
      <c r="BU54" s="49">
        <f>Tabla2023[[#This Row],[VALOR INICIAL DEL CONTRATO]]+Tabla2023[[#This Row],[VALOR ADICIÓN 1]]+Tabla2023[[#This Row],[VALOR ADICIÓN 2]]+Tabla2023[[#This Row],[VALOR ADICIÓN 3]]</f>
        <v>13800000</v>
      </c>
      <c r="BV5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4" s="33"/>
      <c r="BX54" s="34"/>
      <c r="BY54" s="34" t="s">
        <v>903</v>
      </c>
      <c r="BZ54" s="34"/>
      <c r="CA54" s="38" t="s">
        <v>432</v>
      </c>
      <c r="CB54" s="41" t="s">
        <v>433</v>
      </c>
      <c r="CC54" s="41" t="s">
        <v>434</v>
      </c>
      <c r="CD54" s="34">
        <v>1696</v>
      </c>
      <c r="CE54" s="34"/>
      <c r="CF54" s="6"/>
    </row>
    <row r="55" spans="1:84" ht="51.75" customHeight="1" x14ac:dyDescent="0.2">
      <c r="A55" s="29">
        <v>2023</v>
      </c>
      <c r="B55" s="131">
        <v>188</v>
      </c>
      <c r="C55" s="122" t="s">
        <v>435</v>
      </c>
      <c r="D55" s="122" t="str">
        <f ca="1">IF(Tabla2023[[#This Row],[FECHA DE TERMINACIÓN FINAL]]-TODAY()&gt;=15,"VIGENTE",IF(Tabla2023[[#This Row],[FECHA DE TERMINACIÓN FINAL]]-TODAY()&lt;0,"FINALIZADO",IF(Tabla2023[[#This Row],[FECHA DE TERMINACIÓN FINAL]]-TODAY()&lt;=15,"PROXIMO A VENCER")))</f>
        <v>FINALIZADO</v>
      </c>
      <c r="E55" s="93">
        <v>84999</v>
      </c>
      <c r="F55" s="38" t="s">
        <v>894</v>
      </c>
      <c r="G55" s="38" t="s">
        <v>909</v>
      </c>
      <c r="H55" s="37" t="s">
        <v>301</v>
      </c>
      <c r="I55" s="44" t="s">
        <v>897</v>
      </c>
      <c r="J55" s="38" t="s">
        <v>898</v>
      </c>
      <c r="K55" s="38">
        <v>108</v>
      </c>
      <c r="L55" s="45">
        <v>44942</v>
      </c>
      <c r="M55" s="38">
        <v>847</v>
      </c>
      <c r="N55" s="45">
        <v>44986</v>
      </c>
      <c r="O55" s="38" t="s">
        <v>125</v>
      </c>
      <c r="P55" s="37" t="s">
        <v>87</v>
      </c>
      <c r="Q55" s="37" t="s">
        <v>420</v>
      </c>
      <c r="R55" s="38">
        <v>1</v>
      </c>
      <c r="S55" s="151" t="s">
        <v>899</v>
      </c>
      <c r="T55" s="38" t="s">
        <v>406</v>
      </c>
      <c r="U55" s="38" t="s">
        <v>471</v>
      </c>
      <c r="V55" s="38" t="s">
        <v>460</v>
      </c>
      <c r="W55" s="38"/>
      <c r="X55" s="38" t="s">
        <v>148</v>
      </c>
      <c r="Y55" s="54">
        <v>81715296</v>
      </c>
      <c r="Z55" s="38">
        <v>7</v>
      </c>
      <c r="AA55" s="45">
        <v>30172</v>
      </c>
      <c r="AB55" s="44" t="s">
        <v>302</v>
      </c>
      <c r="AC55" s="38">
        <v>6013880748</v>
      </c>
      <c r="AD55" s="37" t="s">
        <v>303</v>
      </c>
      <c r="AE55" s="37" t="s">
        <v>683</v>
      </c>
      <c r="AF55" s="37">
        <v>1014225583</v>
      </c>
      <c r="AG55" s="37">
        <v>0</v>
      </c>
      <c r="AH55" s="37" t="s">
        <v>737</v>
      </c>
      <c r="AI55" s="36">
        <v>1030568733</v>
      </c>
      <c r="AJ55" s="34">
        <v>9</v>
      </c>
      <c r="AK55" s="52">
        <v>45033</v>
      </c>
      <c r="AL55" s="38" t="s">
        <v>410</v>
      </c>
      <c r="AM55" s="45">
        <v>44966</v>
      </c>
      <c r="AN55" s="45">
        <v>44966</v>
      </c>
      <c r="AO55" s="80">
        <v>13800000</v>
      </c>
      <c r="AP55" s="45">
        <v>44988</v>
      </c>
      <c r="AQ55" s="45">
        <v>45079</v>
      </c>
      <c r="AR55" s="38">
        <v>90</v>
      </c>
      <c r="AS55" s="38">
        <v>3</v>
      </c>
      <c r="AT55" s="80">
        <v>4600000</v>
      </c>
      <c r="AU55" s="38"/>
      <c r="AV55" s="38"/>
      <c r="AW55" s="38"/>
      <c r="AX55" s="38"/>
      <c r="AY55" s="38"/>
      <c r="AZ55" s="82"/>
      <c r="BA55" s="38"/>
      <c r="BB55" s="38"/>
      <c r="BC55" s="38"/>
      <c r="BD55" s="38"/>
      <c r="BE55" s="38"/>
      <c r="BF55" s="38"/>
      <c r="BG55" s="38"/>
      <c r="BH55" s="38"/>
      <c r="BI55" s="38"/>
      <c r="BJ55" s="38"/>
      <c r="BK55" s="38"/>
      <c r="BL55" s="38"/>
      <c r="BM55" s="38"/>
      <c r="BN55" s="38"/>
      <c r="BO55" s="38"/>
      <c r="BP55" s="38"/>
      <c r="BQ55" s="34">
        <f>Tabla2023[[#This Row],[DÍAS PRORROGA 1]]+Tabla2023[[#This Row],[DÍAS PRORROGA  2]]+Tabla2023[[#This Row],[DÍAS PRORROGA 3]]</f>
        <v>0</v>
      </c>
      <c r="BR55" s="68">
        <f>IF(Tabla2023[[#This Row],[ADICIÓN]]="NO",0,Tabla2023[[#This Row],[VALOR ADICIÓN 1]]+Tabla2023[[#This Row],[VALOR ADICIÓN 2]]+Tabla2023[[#This Row],[VALOR ADICIÓN 3]])</f>
        <v>0</v>
      </c>
      <c r="BS55" s="38"/>
      <c r="BT55" s="45">
        <v>45079</v>
      </c>
      <c r="BU55" s="49">
        <f>Tabla2023[[#This Row],[VALOR INICIAL DEL CONTRATO]]+Tabla2023[[#This Row],[VALOR ADICIÓN 1]]+Tabla2023[[#This Row],[VALOR ADICIÓN 2]]+Tabla2023[[#This Row],[VALOR ADICIÓN 3]]</f>
        <v>13800000</v>
      </c>
      <c r="BV5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5" s="33"/>
      <c r="BX55" s="37" t="s">
        <v>910</v>
      </c>
      <c r="BY55" s="34" t="s">
        <v>903</v>
      </c>
      <c r="BZ55" s="34"/>
      <c r="CA55" s="38" t="s">
        <v>432</v>
      </c>
      <c r="CB55" s="41" t="s">
        <v>433</v>
      </c>
      <c r="CC55" s="41" t="s">
        <v>434</v>
      </c>
      <c r="CD55" s="34">
        <v>1696</v>
      </c>
      <c r="CE55" s="34"/>
      <c r="CF55" s="6"/>
    </row>
    <row r="56" spans="1:84" s="10" customFormat="1" ht="51.75" customHeight="1" x14ac:dyDescent="0.2">
      <c r="A56" s="29">
        <v>2023</v>
      </c>
      <c r="B56" s="132" t="s">
        <v>230</v>
      </c>
      <c r="C56" s="122" t="s">
        <v>435</v>
      </c>
      <c r="D56" s="122" t="str">
        <f ca="1">IF(Tabla2023[[#This Row],[FECHA DE TERMINACIÓN FINAL]]-TODAY()&gt;=15,"VIGENTE",IF(Tabla2023[[#This Row],[FECHA DE TERMINACIÓN FINAL]]-TODAY()&lt;0,"FINALIZADO",IF(Tabla2023[[#This Row],[FECHA DE TERMINACIÓN FINAL]]-TODAY()&lt;=15,"PROXIMO A VENCER")))</f>
        <v>FINALIZADO</v>
      </c>
      <c r="E56" s="92" t="s">
        <v>911</v>
      </c>
      <c r="F56" s="38" t="s">
        <v>912</v>
      </c>
      <c r="G56" s="38" t="s">
        <v>913</v>
      </c>
      <c r="H56" s="37" t="s">
        <v>914</v>
      </c>
      <c r="I56" s="44" t="s">
        <v>897</v>
      </c>
      <c r="J56" s="38" t="s">
        <v>898</v>
      </c>
      <c r="K56" s="38">
        <v>108</v>
      </c>
      <c r="L56" s="45">
        <v>44942</v>
      </c>
      <c r="M56" s="38">
        <v>568</v>
      </c>
      <c r="N56" s="45">
        <v>44958</v>
      </c>
      <c r="O56" s="38" t="s">
        <v>125</v>
      </c>
      <c r="P56" s="37" t="s">
        <v>87</v>
      </c>
      <c r="Q56" s="37" t="s">
        <v>420</v>
      </c>
      <c r="R56" s="38">
        <v>1</v>
      </c>
      <c r="S56" s="151" t="s">
        <v>915</v>
      </c>
      <c r="T56" s="38" t="s">
        <v>406</v>
      </c>
      <c r="U56" s="38" t="s">
        <v>422</v>
      </c>
      <c r="V56" s="38" t="s">
        <v>512</v>
      </c>
      <c r="W56" s="38"/>
      <c r="X56" s="38" t="s">
        <v>148</v>
      </c>
      <c r="Y56" s="54">
        <v>1056802356</v>
      </c>
      <c r="Z56" s="38">
        <v>3</v>
      </c>
      <c r="AA56" s="45">
        <v>34257</v>
      </c>
      <c r="AB56" s="44" t="s">
        <v>916</v>
      </c>
      <c r="AC56" s="38">
        <v>3142445212</v>
      </c>
      <c r="AD56" s="37" t="s">
        <v>917</v>
      </c>
      <c r="AE56" s="37" t="s">
        <v>204</v>
      </c>
      <c r="AF56" s="37">
        <v>74374329</v>
      </c>
      <c r="AG56" s="37">
        <v>1</v>
      </c>
      <c r="AH56" s="37"/>
      <c r="AI56" s="38"/>
      <c r="AJ56" s="38"/>
      <c r="AK56" s="38"/>
      <c r="AL56" s="38" t="s">
        <v>410</v>
      </c>
      <c r="AM56" s="45">
        <v>44952</v>
      </c>
      <c r="AN56" s="45">
        <v>44952</v>
      </c>
      <c r="AO56" s="80">
        <v>13800000</v>
      </c>
      <c r="AP56" s="45">
        <v>44958</v>
      </c>
      <c r="AQ56" s="45">
        <v>45045</v>
      </c>
      <c r="AR56" s="38">
        <v>90</v>
      </c>
      <c r="AS56" s="38">
        <v>3</v>
      </c>
      <c r="AT56" s="80">
        <v>4600000</v>
      </c>
      <c r="AU56" s="38"/>
      <c r="AV56" s="38"/>
      <c r="AW56" s="38"/>
      <c r="AX56" s="38"/>
      <c r="AY56" s="38"/>
      <c r="AZ56" s="82"/>
      <c r="BA56" s="38"/>
      <c r="BB56" s="38"/>
      <c r="BC56" s="38"/>
      <c r="BD56" s="38"/>
      <c r="BE56" s="38"/>
      <c r="BF56" s="38"/>
      <c r="BG56" s="38"/>
      <c r="BH56" s="38"/>
      <c r="BI56" s="38"/>
      <c r="BJ56" s="38"/>
      <c r="BK56" s="38"/>
      <c r="BL56" s="38"/>
      <c r="BM56" s="38"/>
      <c r="BN56" s="38"/>
      <c r="BO56" s="38"/>
      <c r="BP56" s="38"/>
      <c r="BQ56" s="34">
        <f>Tabla2023[[#This Row],[DÍAS PRORROGA 1]]+Tabla2023[[#This Row],[DÍAS PRORROGA  2]]+Tabla2023[[#This Row],[DÍAS PRORROGA 3]]</f>
        <v>0</v>
      </c>
      <c r="BR56" s="68">
        <f>IF(Tabla2023[[#This Row],[ADICIÓN]]="NO",0,Tabla2023[[#This Row],[VALOR ADICIÓN 1]]+Tabla2023[[#This Row],[VALOR ADICIÓN 2]]+Tabla2023[[#This Row],[VALOR ADICIÓN 3]])</f>
        <v>0</v>
      </c>
      <c r="BS56" s="38"/>
      <c r="BT56" s="45">
        <v>45045</v>
      </c>
      <c r="BU56" s="49">
        <f>Tabla2023[[#This Row],[VALOR INICIAL DEL CONTRATO]]+Tabla2023[[#This Row],[VALOR ADICIÓN 1]]+Tabla2023[[#This Row],[VALOR ADICIÓN 2]]+Tabla2023[[#This Row],[VALOR ADICIÓN 3]]</f>
        <v>13800000</v>
      </c>
      <c r="BV5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6" s="33"/>
      <c r="BX56" s="34"/>
      <c r="BY56" s="34" t="s">
        <v>918</v>
      </c>
      <c r="BZ56" s="34" t="s">
        <v>919</v>
      </c>
      <c r="CA56" s="38" t="s">
        <v>432</v>
      </c>
      <c r="CB56" s="41" t="s">
        <v>433</v>
      </c>
      <c r="CC56" s="41" t="s">
        <v>434</v>
      </c>
      <c r="CD56" s="34">
        <v>1696</v>
      </c>
      <c r="CE56" s="34"/>
      <c r="CF56" s="6"/>
    </row>
    <row r="57" spans="1:84" ht="51.75" customHeight="1" x14ac:dyDescent="0.2">
      <c r="A57" s="29">
        <v>2023</v>
      </c>
      <c r="B57" s="132" t="s">
        <v>234</v>
      </c>
      <c r="C57" s="122" t="s">
        <v>435</v>
      </c>
      <c r="D57" s="122" t="str">
        <f ca="1">IF(Tabla2023[[#This Row],[FECHA DE TERMINACIÓN FINAL]]-TODAY()&gt;=15,"VIGENTE",IF(Tabla2023[[#This Row],[FECHA DE TERMINACIÓN FINAL]]-TODAY()&lt;0,"FINALIZADO",IF(Tabla2023[[#This Row],[FECHA DE TERMINACIÓN FINAL]]-TODAY()&lt;=15,"PROXIMO A VENCER")))</f>
        <v>FINALIZADO</v>
      </c>
      <c r="E57" s="92" t="s">
        <v>920</v>
      </c>
      <c r="F57" s="38" t="s">
        <v>921</v>
      </c>
      <c r="G57" s="38" t="s">
        <v>922</v>
      </c>
      <c r="H57" s="37" t="s">
        <v>217</v>
      </c>
      <c r="I57" s="44" t="s">
        <v>923</v>
      </c>
      <c r="J57" s="38" t="s">
        <v>898</v>
      </c>
      <c r="K57" s="38">
        <v>129</v>
      </c>
      <c r="L57" s="45">
        <v>44943</v>
      </c>
      <c r="M57" s="38">
        <v>500</v>
      </c>
      <c r="N57" s="45">
        <v>44957</v>
      </c>
      <c r="O57" s="38" t="s">
        <v>143</v>
      </c>
      <c r="P57" s="37" t="s">
        <v>87</v>
      </c>
      <c r="Q57" s="37" t="s">
        <v>420</v>
      </c>
      <c r="R57" s="38">
        <v>1</v>
      </c>
      <c r="S57" s="151" t="s">
        <v>924</v>
      </c>
      <c r="T57" s="38" t="s">
        <v>406</v>
      </c>
      <c r="U57" s="38" t="s">
        <v>471</v>
      </c>
      <c r="V57" s="38" t="s">
        <v>218</v>
      </c>
      <c r="W57" s="38" t="s">
        <v>423</v>
      </c>
      <c r="X57" s="38" t="s">
        <v>148</v>
      </c>
      <c r="Y57" s="54">
        <v>1017258647</v>
      </c>
      <c r="Z57" s="38">
        <v>6</v>
      </c>
      <c r="AA57" s="45">
        <v>35901</v>
      </c>
      <c r="AB57" s="44" t="s">
        <v>219</v>
      </c>
      <c r="AC57" s="38">
        <v>3158844312</v>
      </c>
      <c r="AD57" s="37" t="s">
        <v>220</v>
      </c>
      <c r="AE57" s="37" t="s">
        <v>371</v>
      </c>
      <c r="AF57" s="37">
        <v>52211430</v>
      </c>
      <c r="AG57" s="37">
        <v>9</v>
      </c>
      <c r="AH57" s="37"/>
      <c r="AI57" s="38"/>
      <c r="AJ57" s="38"/>
      <c r="AK57" s="38"/>
      <c r="AL57" s="38" t="s">
        <v>410</v>
      </c>
      <c r="AM57" s="45">
        <v>44952</v>
      </c>
      <c r="AN57" s="45">
        <v>44952</v>
      </c>
      <c r="AO57" s="80">
        <v>33000000</v>
      </c>
      <c r="AP57" s="45">
        <v>44958</v>
      </c>
      <c r="AQ57" s="45">
        <v>45291</v>
      </c>
      <c r="AR57" s="38">
        <v>330</v>
      </c>
      <c r="AS57" s="38">
        <v>11</v>
      </c>
      <c r="AT57" s="80">
        <v>3000000</v>
      </c>
      <c r="AU57" s="38"/>
      <c r="AV57" s="38"/>
      <c r="AW57" s="38">
        <v>1</v>
      </c>
      <c r="AX57" s="38">
        <v>1</v>
      </c>
      <c r="AY57" s="38"/>
      <c r="AZ57" s="82">
        <v>3000000</v>
      </c>
      <c r="BA57" s="38">
        <v>30</v>
      </c>
      <c r="BB57" s="38">
        <v>1079</v>
      </c>
      <c r="BC57" s="45">
        <v>45253</v>
      </c>
      <c r="BD57" s="38"/>
      <c r="BE57" s="38"/>
      <c r="BF57" s="38"/>
      <c r="BG57" s="38"/>
      <c r="BH57" s="38"/>
      <c r="BI57" s="38"/>
      <c r="BJ57" s="38"/>
      <c r="BK57" s="38"/>
      <c r="BL57" s="38"/>
      <c r="BM57" s="38"/>
      <c r="BN57" s="38"/>
      <c r="BO57" s="38"/>
      <c r="BP57" s="38"/>
      <c r="BQ57" s="34">
        <f>Tabla2023[[#This Row],[DÍAS PRORROGA 1]]+Tabla2023[[#This Row],[DÍAS PRORROGA  2]]+Tabla2023[[#This Row],[DÍAS PRORROGA 3]]</f>
        <v>30</v>
      </c>
      <c r="BR57" s="68">
        <f>IF(Tabla2023[[#This Row],[ADICIÓN]]="NO",0,Tabla2023[[#This Row],[VALOR ADICIÓN 1]]+Tabla2023[[#This Row],[VALOR ADICIÓN 2]]+Tabla2023[[#This Row],[VALOR ADICIÓN 3]])</f>
        <v>3000000</v>
      </c>
      <c r="BS57" s="38"/>
      <c r="BT57" s="45">
        <v>45322</v>
      </c>
      <c r="BU57" s="49">
        <f>Tabla2023[[#This Row],[VALOR INICIAL DEL CONTRATO]]+Tabla2023[[#This Row],[VALOR ADICIÓN 1]]+Tabla2023[[#This Row],[VALOR ADICIÓN 2]]+Tabla2023[[#This Row],[VALOR ADICIÓN 3]]</f>
        <v>36000000</v>
      </c>
      <c r="BV5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7" s="33"/>
      <c r="BX57" s="36" t="s">
        <v>925</v>
      </c>
      <c r="BY57" s="34" t="s">
        <v>926</v>
      </c>
      <c r="BZ57" s="34" t="s">
        <v>927</v>
      </c>
      <c r="CA57" s="34"/>
      <c r="CB57" s="35"/>
      <c r="CC57" s="35"/>
      <c r="CD57" s="38">
        <v>1688</v>
      </c>
      <c r="CE57" s="34"/>
      <c r="CF57" s="6"/>
    </row>
    <row r="58" spans="1:84" s="12" customFormat="1" ht="39" customHeight="1" x14ac:dyDescent="0.2">
      <c r="A58" s="29">
        <v>2023</v>
      </c>
      <c r="B58" s="132" t="s">
        <v>239</v>
      </c>
      <c r="C58" s="122" t="s">
        <v>435</v>
      </c>
      <c r="D58" s="122" t="str">
        <f ca="1">IF(Tabla2023[[#This Row],[FECHA DE TERMINACIÓN FINAL]]-TODAY()&gt;=15,"VIGENTE",IF(Tabla2023[[#This Row],[FECHA DE TERMINACIÓN FINAL]]-TODAY()&lt;0,"FINALIZADO",IF(Tabla2023[[#This Row],[FECHA DE TERMINACIÓN FINAL]]-TODAY()&lt;=15,"PROXIMO A VENCER")))</f>
        <v>FINALIZADO</v>
      </c>
      <c r="E58" s="93">
        <v>85302</v>
      </c>
      <c r="F58" s="38" t="s">
        <v>928</v>
      </c>
      <c r="G58" s="38" t="s">
        <v>929</v>
      </c>
      <c r="H58" s="37" t="s">
        <v>930</v>
      </c>
      <c r="I58" s="44" t="s">
        <v>931</v>
      </c>
      <c r="J58" s="38" t="s">
        <v>557</v>
      </c>
      <c r="K58" s="38">
        <v>75</v>
      </c>
      <c r="L58" s="45">
        <v>44939</v>
      </c>
      <c r="M58" s="38">
        <v>696</v>
      </c>
      <c r="N58" s="45">
        <v>44964</v>
      </c>
      <c r="O58" s="38" t="s">
        <v>143</v>
      </c>
      <c r="P58" s="37" t="s">
        <v>87</v>
      </c>
      <c r="Q58" s="37" t="s">
        <v>420</v>
      </c>
      <c r="R58" s="38">
        <v>1</v>
      </c>
      <c r="S58" s="151" t="s">
        <v>932</v>
      </c>
      <c r="T58" s="38" t="s">
        <v>406</v>
      </c>
      <c r="U58" s="38" t="s">
        <v>471</v>
      </c>
      <c r="V58" s="38" t="s">
        <v>285</v>
      </c>
      <c r="W58" s="38"/>
      <c r="X58" s="38" t="s">
        <v>163</v>
      </c>
      <c r="Y58" s="54">
        <v>79819241</v>
      </c>
      <c r="Z58" s="38">
        <v>2</v>
      </c>
      <c r="AA58" s="45">
        <v>30227</v>
      </c>
      <c r="AB58" s="44" t="s">
        <v>933</v>
      </c>
      <c r="AC58" s="38">
        <v>3407015</v>
      </c>
      <c r="AD58" s="37" t="s">
        <v>934</v>
      </c>
      <c r="AE58" s="37" t="s">
        <v>736</v>
      </c>
      <c r="AF58" s="38">
        <v>1019076465</v>
      </c>
      <c r="AG58" s="37">
        <v>8</v>
      </c>
      <c r="AH58" s="37" t="s">
        <v>737</v>
      </c>
      <c r="AI58" s="37">
        <v>1030568733</v>
      </c>
      <c r="AJ58" s="37">
        <v>9</v>
      </c>
      <c r="AK58" s="45">
        <v>45046</v>
      </c>
      <c r="AL58" s="38" t="s">
        <v>410</v>
      </c>
      <c r="AM58" s="45">
        <v>44953</v>
      </c>
      <c r="AN58" s="45">
        <v>44952</v>
      </c>
      <c r="AO58" s="80">
        <v>10800000</v>
      </c>
      <c r="AP58" s="45">
        <v>44964</v>
      </c>
      <c r="AQ58" s="45">
        <v>45083</v>
      </c>
      <c r="AR58" s="38">
        <v>120</v>
      </c>
      <c r="AS58" s="38">
        <v>4</v>
      </c>
      <c r="AT58" s="80">
        <v>2700000</v>
      </c>
      <c r="AU58" s="38"/>
      <c r="AV58" s="38"/>
      <c r="AW58" s="38"/>
      <c r="AX58" s="38"/>
      <c r="AY58" s="38"/>
      <c r="AZ58" s="82"/>
      <c r="BA58" s="38"/>
      <c r="BB58" s="38"/>
      <c r="BC58" s="38"/>
      <c r="BD58" s="38"/>
      <c r="BE58" s="38"/>
      <c r="BF58" s="38"/>
      <c r="BG58" s="38"/>
      <c r="BH58" s="38"/>
      <c r="BI58" s="38"/>
      <c r="BJ58" s="38"/>
      <c r="BK58" s="38"/>
      <c r="BL58" s="38"/>
      <c r="BM58" s="38"/>
      <c r="BN58" s="38"/>
      <c r="BO58" s="38"/>
      <c r="BP58" s="38"/>
      <c r="BQ58" s="34">
        <f>Tabla2023[[#This Row],[DÍAS PRORROGA 1]]+Tabla2023[[#This Row],[DÍAS PRORROGA  2]]+Tabla2023[[#This Row],[DÍAS PRORROGA 3]]</f>
        <v>0</v>
      </c>
      <c r="BR58" s="68">
        <f>IF(Tabla2023[[#This Row],[ADICIÓN]]="NO",0,Tabla2023[[#This Row],[VALOR ADICIÓN 1]]+Tabla2023[[#This Row],[VALOR ADICIÓN 2]]+Tabla2023[[#This Row],[VALOR ADICIÓN 3]])</f>
        <v>0</v>
      </c>
      <c r="BS58" s="38"/>
      <c r="BT58" s="45">
        <v>45083</v>
      </c>
      <c r="BU58" s="49">
        <f>Tabla2023[[#This Row],[VALOR INICIAL DEL CONTRATO]]+Tabla2023[[#This Row],[VALOR ADICIÓN 1]]+Tabla2023[[#This Row],[VALOR ADICIÓN 2]]+Tabla2023[[#This Row],[VALOR ADICIÓN 3]]</f>
        <v>10800000</v>
      </c>
      <c r="BV5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8" s="33"/>
      <c r="BX58" s="34"/>
      <c r="BY58" s="34" t="s">
        <v>935</v>
      </c>
      <c r="BZ58" s="34"/>
      <c r="CA58" s="34"/>
      <c r="CB58" s="35"/>
      <c r="CC58" s="35"/>
      <c r="CD58" s="38">
        <v>1688</v>
      </c>
      <c r="CE58" s="34"/>
      <c r="CF58" s="11"/>
    </row>
    <row r="59" spans="1:84" ht="51.75" customHeight="1" x14ac:dyDescent="0.2">
      <c r="A59" s="29">
        <v>2023</v>
      </c>
      <c r="B59" s="132" t="s">
        <v>244</v>
      </c>
      <c r="C59" s="122" t="s">
        <v>435</v>
      </c>
      <c r="D59" s="122" t="str">
        <f ca="1">IF(Tabla2023[[#This Row],[FECHA DE TERMINACIÓN FINAL]]-TODAY()&gt;=15,"VIGENTE",IF(Tabla2023[[#This Row],[FECHA DE TERMINACIÓN FINAL]]-TODAY()&lt;0,"FINALIZADO",IF(Tabla2023[[#This Row],[FECHA DE TERMINACIÓN FINAL]]-TODAY()&lt;=15,"PROXIMO A VENCER")))</f>
        <v>FINALIZADO</v>
      </c>
      <c r="E59" s="93">
        <v>84995</v>
      </c>
      <c r="F59" s="38" t="s">
        <v>936</v>
      </c>
      <c r="G59" s="38" t="s">
        <v>937</v>
      </c>
      <c r="H59" s="37" t="s">
        <v>938</v>
      </c>
      <c r="I59" s="44" t="s">
        <v>939</v>
      </c>
      <c r="J59" s="38" t="s">
        <v>898</v>
      </c>
      <c r="K59" s="38">
        <v>107</v>
      </c>
      <c r="L59" s="45">
        <v>44942</v>
      </c>
      <c r="M59" s="38">
        <v>496</v>
      </c>
      <c r="N59" s="45">
        <v>44957</v>
      </c>
      <c r="O59" s="38" t="s">
        <v>125</v>
      </c>
      <c r="P59" s="37" t="s">
        <v>87</v>
      </c>
      <c r="Q59" s="37" t="s">
        <v>420</v>
      </c>
      <c r="R59" s="38">
        <v>1</v>
      </c>
      <c r="S59" s="151" t="s">
        <v>940</v>
      </c>
      <c r="T59" s="38" t="s">
        <v>406</v>
      </c>
      <c r="U59" s="38" t="s">
        <v>471</v>
      </c>
      <c r="V59" s="38" t="s">
        <v>512</v>
      </c>
      <c r="W59" s="38" t="s">
        <v>213</v>
      </c>
      <c r="X59" s="38" t="s">
        <v>148</v>
      </c>
      <c r="Y59" s="54">
        <v>72311499</v>
      </c>
      <c r="Z59" s="38">
        <v>8</v>
      </c>
      <c r="AA59" s="45">
        <v>29403</v>
      </c>
      <c r="AB59" s="44" t="s">
        <v>941</v>
      </c>
      <c r="AC59" s="38">
        <v>7537552</v>
      </c>
      <c r="AD59" s="37" t="s">
        <v>942</v>
      </c>
      <c r="AE59" s="37" t="s">
        <v>386</v>
      </c>
      <c r="AF59" s="37">
        <v>39682218</v>
      </c>
      <c r="AG59" s="37">
        <v>6</v>
      </c>
      <c r="AH59" s="37"/>
      <c r="AI59" s="38"/>
      <c r="AJ59" s="38"/>
      <c r="AK59" s="38"/>
      <c r="AL59" s="38" t="s">
        <v>410</v>
      </c>
      <c r="AM59" s="45">
        <v>44952</v>
      </c>
      <c r="AN59" s="45">
        <v>44952</v>
      </c>
      <c r="AO59" s="80">
        <v>77000000</v>
      </c>
      <c r="AP59" s="45">
        <v>44958</v>
      </c>
      <c r="AQ59" s="45">
        <v>45291</v>
      </c>
      <c r="AR59" s="38">
        <v>330</v>
      </c>
      <c r="AS59" s="38">
        <v>11</v>
      </c>
      <c r="AT59" s="80">
        <v>7000000</v>
      </c>
      <c r="AU59" s="38"/>
      <c r="AV59" s="38"/>
      <c r="AW59" s="38">
        <v>1</v>
      </c>
      <c r="AX59" s="38">
        <v>1</v>
      </c>
      <c r="AY59" s="34"/>
      <c r="AZ59" s="82">
        <v>14000000</v>
      </c>
      <c r="BA59" s="38">
        <v>60</v>
      </c>
      <c r="BB59" s="38">
        <v>1081</v>
      </c>
      <c r="BC59" s="45">
        <v>45253</v>
      </c>
      <c r="BD59" s="38"/>
      <c r="BE59" s="38"/>
      <c r="BF59" s="38"/>
      <c r="BG59" s="38"/>
      <c r="BH59" s="38"/>
      <c r="BI59" s="38"/>
      <c r="BJ59" s="38"/>
      <c r="BK59" s="38"/>
      <c r="BL59" s="38"/>
      <c r="BM59" s="38"/>
      <c r="BN59" s="38"/>
      <c r="BO59" s="38"/>
      <c r="BP59" s="38"/>
      <c r="BQ59" s="34">
        <f>Tabla2023[[#This Row],[DÍAS PRORROGA 1]]+Tabla2023[[#This Row],[DÍAS PRORROGA  2]]+Tabla2023[[#This Row],[DÍAS PRORROGA 3]]</f>
        <v>60</v>
      </c>
      <c r="BR59" s="68">
        <f>IF(Tabla2023[[#This Row],[ADICIÓN]]="NO",0,Tabla2023[[#This Row],[VALOR ADICIÓN 1]]+Tabla2023[[#This Row],[VALOR ADICIÓN 2]]+Tabla2023[[#This Row],[VALOR ADICIÓN 3]])</f>
        <v>14000000</v>
      </c>
      <c r="BS59" s="38"/>
      <c r="BT59" s="45">
        <v>45351</v>
      </c>
      <c r="BU59" s="49">
        <f>Tabla2023[[#This Row],[VALOR INICIAL DEL CONTRATO]]+Tabla2023[[#This Row],[VALOR ADICIÓN 1]]+Tabla2023[[#This Row],[VALOR ADICIÓN 2]]+Tabla2023[[#This Row],[VALOR ADICIÓN 3]]</f>
        <v>91000000</v>
      </c>
      <c r="BV5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9" s="33"/>
      <c r="BX59" s="36" t="s">
        <v>943</v>
      </c>
      <c r="BY59" s="34" t="s">
        <v>944</v>
      </c>
      <c r="BZ59" s="34" t="s">
        <v>945</v>
      </c>
      <c r="CA59" s="38" t="s">
        <v>432</v>
      </c>
      <c r="CB59" s="41" t="s">
        <v>433</v>
      </c>
      <c r="CC59" s="41" t="s">
        <v>434</v>
      </c>
      <c r="CD59" s="34">
        <v>1696</v>
      </c>
      <c r="CE59" s="34"/>
      <c r="CF59" s="6"/>
    </row>
    <row r="60" spans="1:84" ht="51.75" customHeight="1" x14ac:dyDescent="0.2">
      <c r="A60" s="29">
        <v>2023</v>
      </c>
      <c r="B60" s="132" t="s">
        <v>252</v>
      </c>
      <c r="C60" s="122" t="s">
        <v>435</v>
      </c>
      <c r="D60" s="122" t="str">
        <f ca="1">IF(Tabla2023[[#This Row],[FECHA DE TERMINACIÓN FINAL]]-TODAY()&gt;=15,"VIGENTE",IF(Tabla2023[[#This Row],[FECHA DE TERMINACIÓN FINAL]]-TODAY()&lt;0,"FINALIZADO",IF(Tabla2023[[#This Row],[FECHA DE TERMINACIÓN FINAL]]-TODAY()&lt;=15,"PROXIMO A VENCER")))</f>
        <v>FINALIZADO</v>
      </c>
      <c r="E60" s="93">
        <v>83224</v>
      </c>
      <c r="F60" s="38" t="s">
        <v>946</v>
      </c>
      <c r="G60" s="38" t="s">
        <v>947</v>
      </c>
      <c r="H60" s="37" t="s">
        <v>948</v>
      </c>
      <c r="I60" s="44" t="s">
        <v>949</v>
      </c>
      <c r="J60" s="38" t="s">
        <v>541</v>
      </c>
      <c r="K60" s="38">
        <v>71</v>
      </c>
      <c r="L60" s="45">
        <v>44939</v>
      </c>
      <c r="M60" s="38">
        <v>666</v>
      </c>
      <c r="N60" s="45">
        <v>44963</v>
      </c>
      <c r="O60" s="38" t="s">
        <v>143</v>
      </c>
      <c r="P60" s="37" t="s">
        <v>87</v>
      </c>
      <c r="Q60" s="37" t="s">
        <v>420</v>
      </c>
      <c r="R60" s="38">
        <v>1</v>
      </c>
      <c r="S60" s="151" t="s">
        <v>950</v>
      </c>
      <c r="T60" s="38" t="s">
        <v>406</v>
      </c>
      <c r="U60" s="38" t="s">
        <v>471</v>
      </c>
      <c r="V60" s="38" t="s">
        <v>285</v>
      </c>
      <c r="W60" s="38"/>
      <c r="X60" s="38" t="s">
        <v>163</v>
      </c>
      <c r="Y60" s="54">
        <v>1032656406</v>
      </c>
      <c r="Z60" s="38">
        <v>1</v>
      </c>
      <c r="AA60" s="45">
        <v>33696</v>
      </c>
      <c r="AB60" s="44" t="s">
        <v>951</v>
      </c>
      <c r="AC60" s="38">
        <v>9105856</v>
      </c>
      <c r="AD60" s="37" t="s">
        <v>952</v>
      </c>
      <c r="AE60" s="37" t="s">
        <v>736</v>
      </c>
      <c r="AF60" s="38">
        <v>1019076465</v>
      </c>
      <c r="AG60" s="37">
        <v>8</v>
      </c>
      <c r="AH60" s="37" t="s">
        <v>737</v>
      </c>
      <c r="AI60" s="37">
        <v>1030568733</v>
      </c>
      <c r="AJ60" s="37">
        <v>9</v>
      </c>
      <c r="AK60" s="45">
        <v>45046</v>
      </c>
      <c r="AL60" s="38" t="s">
        <v>101</v>
      </c>
      <c r="AM60" s="45">
        <v>44953</v>
      </c>
      <c r="AN60" s="45">
        <v>44953</v>
      </c>
      <c r="AO60" s="80">
        <v>10800000</v>
      </c>
      <c r="AP60" s="45">
        <v>44963</v>
      </c>
      <c r="AQ60" s="45">
        <v>45082</v>
      </c>
      <c r="AR60" s="38">
        <v>120</v>
      </c>
      <c r="AS60" s="38">
        <v>4</v>
      </c>
      <c r="AT60" s="80">
        <v>2700000</v>
      </c>
      <c r="AU60" s="38"/>
      <c r="AV60" s="38"/>
      <c r="AW60" s="38"/>
      <c r="AX60" s="38"/>
      <c r="AY60" s="38"/>
      <c r="AZ60" s="82"/>
      <c r="BA60" s="38"/>
      <c r="BB60" s="38"/>
      <c r="BC60" s="38"/>
      <c r="BD60" s="38"/>
      <c r="BE60" s="38"/>
      <c r="BF60" s="38"/>
      <c r="BG60" s="38"/>
      <c r="BH60" s="38"/>
      <c r="BI60" s="38"/>
      <c r="BJ60" s="38"/>
      <c r="BK60" s="38"/>
      <c r="BL60" s="38"/>
      <c r="BM60" s="38"/>
      <c r="BN60" s="38"/>
      <c r="BO60" s="38"/>
      <c r="BP60" s="38"/>
      <c r="BQ60" s="34">
        <f>Tabla2023[[#This Row],[DÍAS PRORROGA 1]]+Tabla2023[[#This Row],[DÍAS PRORROGA  2]]+Tabla2023[[#This Row],[DÍAS PRORROGA 3]]</f>
        <v>0</v>
      </c>
      <c r="BR60" s="68">
        <f>IF(Tabla2023[[#This Row],[ADICIÓN]]="NO",0,Tabla2023[[#This Row],[VALOR ADICIÓN 1]]+Tabla2023[[#This Row],[VALOR ADICIÓN 2]]+Tabla2023[[#This Row],[VALOR ADICIÓN 3]])</f>
        <v>0</v>
      </c>
      <c r="BS60" s="38"/>
      <c r="BT60" s="45">
        <v>45082</v>
      </c>
      <c r="BU60" s="49">
        <f>Tabla2023[[#This Row],[VALOR INICIAL DEL CONTRATO]]+Tabla2023[[#This Row],[VALOR ADICIÓN 1]]+Tabla2023[[#This Row],[VALOR ADICIÓN 2]]+Tabla2023[[#This Row],[VALOR ADICIÓN 3]]</f>
        <v>10800000</v>
      </c>
      <c r="BV6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0" s="33"/>
      <c r="BX60" s="34"/>
      <c r="BY60" s="34" t="s">
        <v>953</v>
      </c>
      <c r="BZ60" s="34" t="s">
        <v>954</v>
      </c>
      <c r="CA60" s="38">
        <v>49</v>
      </c>
      <c r="CB60" s="41" t="s">
        <v>955</v>
      </c>
      <c r="CC60" s="41" t="s">
        <v>956</v>
      </c>
      <c r="CD60" s="34">
        <v>1688</v>
      </c>
      <c r="CE60" s="34"/>
      <c r="CF60" s="16"/>
    </row>
    <row r="61" spans="1:84" ht="51.75" customHeight="1" x14ac:dyDescent="0.2">
      <c r="A61" s="29">
        <v>2023</v>
      </c>
      <c r="B61" s="132" t="s">
        <v>255</v>
      </c>
      <c r="C61" s="122" t="s">
        <v>435</v>
      </c>
      <c r="D61" s="122" t="str">
        <f ca="1">IF(Tabla2023[[#This Row],[FECHA DE TERMINACIÓN FINAL]]-TODAY()&gt;=15,"VIGENTE",IF(Tabla2023[[#This Row],[FECHA DE TERMINACIÓN FINAL]]-TODAY()&lt;0,"FINALIZADO",IF(Tabla2023[[#This Row],[FECHA DE TERMINACIÓN FINAL]]-TODAY()&lt;=15,"PROXIMO A VENCER")))</f>
        <v>FINALIZADO</v>
      </c>
      <c r="E61" s="93">
        <v>85239</v>
      </c>
      <c r="F61" s="38" t="s">
        <v>957</v>
      </c>
      <c r="G61" s="38" t="s">
        <v>958</v>
      </c>
      <c r="H61" s="37" t="s">
        <v>292</v>
      </c>
      <c r="I61" s="44" t="s">
        <v>959</v>
      </c>
      <c r="J61" s="38" t="s">
        <v>668</v>
      </c>
      <c r="K61" s="38">
        <v>113</v>
      </c>
      <c r="L61" s="45">
        <v>44943</v>
      </c>
      <c r="M61" s="38">
        <v>478</v>
      </c>
      <c r="N61" s="45">
        <v>44956</v>
      </c>
      <c r="O61" s="38" t="s">
        <v>293</v>
      </c>
      <c r="P61" s="37" t="s">
        <v>87</v>
      </c>
      <c r="Q61" s="37" t="s">
        <v>420</v>
      </c>
      <c r="R61" s="38">
        <v>1</v>
      </c>
      <c r="S61" s="151" t="s">
        <v>960</v>
      </c>
      <c r="T61" s="38" t="s">
        <v>406</v>
      </c>
      <c r="U61" s="38" t="s">
        <v>422</v>
      </c>
      <c r="V61" s="38" t="s">
        <v>184</v>
      </c>
      <c r="W61" s="38" t="s">
        <v>213</v>
      </c>
      <c r="X61" s="38" t="s">
        <v>148</v>
      </c>
      <c r="Y61" s="54">
        <v>52432694</v>
      </c>
      <c r="Z61" s="38">
        <v>4</v>
      </c>
      <c r="AA61" s="45">
        <v>28288</v>
      </c>
      <c r="AB61" s="44" t="s">
        <v>294</v>
      </c>
      <c r="AC61" s="38">
        <v>3003650964</v>
      </c>
      <c r="AD61" s="37" t="s">
        <v>295</v>
      </c>
      <c r="AE61" s="37" t="s">
        <v>155</v>
      </c>
      <c r="AF61" s="37">
        <v>79468757</v>
      </c>
      <c r="AG61" s="37">
        <v>9</v>
      </c>
      <c r="AH61" s="37"/>
      <c r="AI61" s="38"/>
      <c r="AJ61" s="38"/>
      <c r="AK61" s="38"/>
      <c r="AL61" s="38" t="s">
        <v>410</v>
      </c>
      <c r="AM61" s="45">
        <v>44952</v>
      </c>
      <c r="AN61" s="45">
        <v>44952</v>
      </c>
      <c r="AO61" s="80">
        <v>66000000</v>
      </c>
      <c r="AP61" s="45">
        <v>44958</v>
      </c>
      <c r="AQ61" s="45">
        <v>45291</v>
      </c>
      <c r="AR61" s="38">
        <v>330</v>
      </c>
      <c r="AS61" s="38">
        <v>11</v>
      </c>
      <c r="AT61" s="80">
        <v>6000000</v>
      </c>
      <c r="AU61" s="38"/>
      <c r="AV61" s="38"/>
      <c r="AW61" s="38">
        <v>1</v>
      </c>
      <c r="AX61" s="38">
        <v>1</v>
      </c>
      <c r="AY61" s="38"/>
      <c r="AZ61" s="82">
        <v>12000000</v>
      </c>
      <c r="BA61" s="38">
        <v>60</v>
      </c>
      <c r="BB61" s="38">
        <v>1302</v>
      </c>
      <c r="BC61" s="45">
        <v>45288</v>
      </c>
      <c r="BD61" s="38"/>
      <c r="BE61" s="38"/>
      <c r="BF61" s="38"/>
      <c r="BG61" s="38"/>
      <c r="BH61" s="38"/>
      <c r="BI61" s="38"/>
      <c r="BJ61" s="38"/>
      <c r="BK61" s="38"/>
      <c r="BL61" s="38"/>
      <c r="BM61" s="38"/>
      <c r="BN61" s="38"/>
      <c r="BO61" s="38"/>
      <c r="BP61" s="38"/>
      <c r="BQ61" s="34">
        <f>Tabla2023[[#This Row],[DÍAS PRORROGA 1]]+Tabla2023[[#This Row],[DÍAS PRORROGA  2]]+Tabla2023[[#This Row],[DÍAS PRORROGA 3]]</f>
        <v>60</v>
      </c>
      <c r="BR61" s="68">
        <f>IF(Tabla2023[[#This Row],[ADICIÓN]]="NO",0,Tabla2023[[#This Row],[VALOR ADICIÓN 1]]+Tabla2023[[#This Row],[VALOR ADICIÓN 2]]+Tabla2023[[#This Row],[VALOR ADICIÓN 3]])</f>
        <v>12000000</v>
      </c>
      <c r="BS61" s="38"/>
      <c r="BT61" s="45">
        <v>45351</v>
      </c>
      <c r="BU61" s="49">
        <f>Tabla2023[[#This Row],[VALOR INICIAL DEL CONTRATO]]+Tabla2023[[#This Row],[VALOR ADICIÓN 1]]+Tabla2023[[#This Row],[VALOR ADICIÓN 2]]+Tabla2023[[#This Row],[VALOR ADICIÓN 3]]</f>
        <v>78000000</v>
      </c>
      <c r="BV6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1" s="33"/>
      <c r="BX61" s="36" t="s">
        <v>961</v>
      </c>
      <c r="BY61" s="34" t="s">
        <v>962</v>
      </c>
      <c r="BZ61" s="34" t="s">
        <v>963</v>
      </c>
      <c r="CA61" s="34"/>
      <c r="CB61" s="35"/>
      <c r="CC61" s="35"/>
      <c r="CD61" s="38">
        <v>1668</v>
      </c>
      <c r="CE61" s="34"/>
      <c r="CF61" s="6"/>
    </row>
    <row r="62" spans="1:84" ht="51.75" customHeight="1" x14ac:dyDescent="0.2">
      <c r="A62" s="29">
        <v>2023</v>
      </c>
      <c r="B62" s="132" t="s">
        <v>262</v>
      </c>
      <c r="C62" s="122" t="s">
        <v>435</v>
      </c>
      <c r="D62" s="122" t="str">
        <f ca="1">IF(Tabla2023[[#This Row],[FECHA DE TERMINACIÓN FINAL]]-TODAY()&gt;=15,"VIGENTE",IF(Tabla2023[[#This Row],[FECHA DE TERMINACIÓN FINAL]]-TODAY()&lt;0,"FINALIZADO",IF(Tabla2023[[#This Row],[FECHA DE TERMINACIÓN FINAL]]-TODAY()&lt;=15,"PROXIMO A VENCER")))</f>
        <v>FINALIZADO</v>
      </c>
      <c r="E62" s="93">
        <v>83382</v>
      </c>
      <c r="F62" s="38" t="s">
        <v>964</v>
      </c>
      <c r="G62" s="38" t="s">
        <v>965</v>
      </c>
      <c r="H62" s="37" t="s">
        <v>966</v>
      </c>
      <c r="I62" s="44" t="s">
        <v>967</v>
      </c>
      <c r="J62" s="38" t="s">
        <v>784</v>
      </c>
      <c r="K62" s="38">
        <v>7</v>
      </c>
      <c r="L62" s="45">
        <v>44937</v>
      </c>
      <c r="M62" s="38">
        <v>497</v>
      </c>
      <c r="N62" s="45">
        <v>44957</v>
      </c>
      <c r="O62" s="38" t="s">
        <v>125</v>
      </c>
      <c r="P62" s="37" t="s">
        <v>87</v>
      </c>
      <c r="Q62" s="37" t="s">
        <v>420</v>
      </c>
      <c r="R62" s="38">
        <v>1</v>
      </c>
      <c r="S62" s="151" t="s">
        <v>968</v>
      </c>
      <c r="T62" s="38" t="s">
        <v>406</v>
      </c>
      <c r="U62" s="38" t="s">
        <v>422</v>
      </c>
      <c r="V62" s="38" t="s">
        <v>460</v>
      </c>
      <c r="W62" s="38" t="s">
        <v>213</v>
      </c>
      <c r="X62" s="38" t="s">
        <v>148</v>
      </c>
      <c r="Y62" s="38">
        <v>51940675</v>
      </c>
      <c r="Z62" s="38">
        <v>1</v>
      </c>
      <c r="AA62" s="45">
        <v>25210</v>
      </c>
      <c r="AB62" s="44" t="s">
        <v>969</v>
      </c>
      <c r="AC62" s="38">
        <v>3175026443</v>
      </c>
      <c r="AD62" s="37" t="s">
        <v>970</v>
      </c>
      <c r="AE62" s="37" t="s">
        <v>151</v>
      </c>
      <c r="AF62" s="37">
        <v>1053344917</v>
      </c>
      <c r="AG62" s="37">
        <v>9</v>
      </c>
      <c r="AH62" s="37"/>
      <c r="AI62" s="38"/>
      <c r="AJ62" s="38"/>
      <c r="AK62" s="38"/>
      <c r="AL62" s="38" t="s">
        <v>410</v>
      </c>
      <c r="AM62" s="45">
        <v>44953</v>
      </c>
      <c r="AN62" s="45">
        <v>44953</v>
      </c>
      <c r="AO62" s="80">
        <v>66000000</v>
      </c>
      <c r="AP62" s="45">
        <v>44958</v>
      </c>
      <c r="AQ62" s="45">
        <v>45291</v>
      </c>
      <c r="AR62" s="38">
        <v>330</v>
      </c>
      <c r="AS62" s="38">
        <v>11</v>
      </c>
      <c r="AT62" s="80">
        <v>6000000</v>
      </c>
      <c r="AU62" s="38"/>
      <c r="AV62" s="38"/>
      <c r="AW62" s="38"/>
      <c r="AX62" s="38"/>
      <c r="AY62" s="38"/>
      <c r="AZ62" s="82"/>
      <c r="BA62" s="38"/>
      <c r="BB62" s="38"/>
      <c r="BC62" s="38"/>
      <c r="BD62" s="38"/>
      <c r="BE62" s="38"/>
      <c r="BF62" s="38"/>
      <c r="BG62" s="38"/>
      <c r="BH62" s="38"/>
      <c r="BI62" s="38"/>
      <c r="BJ62" s="38"/>
      <c r="BK62" s="38"/>
      <c r="BL62" s="38"/>
      <c r="BM62" s="38"/>
      <c r="BN62" s="38"/>
      <c r="BO62" s="38"/>
      <c r="BP62" s="38"/>
      <c r="BQ62" s="34">
        <f>Tabla2023[[#This Row],[DÍAS PRORROGA 1]]+Tabla2023[[#This Row],[DÍAS PRORROGA  2]]+Tabla2023[[#This Row],[DÍAS PRORROGA 3]]</f>
        <v>0</v>
      </c>
      <c r="BR62" s="68">
        <f>IF(Tabla2023[[#This Row],[ADICIÓN]]="NO",0,Tabla2023[[#This Row],[VALOR ADICIÓN 1]]+Tabla2023[[#This Row],[VALOR ADICIÓN 2]]+Tabla2023[[#This Row],[VALOR ADICIÓN 3]])</f>
        <v>0</v>
      </c>
      <c r="BS62" s="38">
        <v>29</v>
      </c>
      <c r="BT62" s="45">
        <v>45320</v>
      </c>
      <c r="BU62" s="49">
        <f>Tabla2023[[#This Row],[VALOR INICIAL DEL CONTRATO]]+Tabla2023[[#This Row],[VALOR ADICIÓN 1]]+Tabla2023[[#This Row],[VALOR ADICIÓN 2]]+Tabla2023[[#This Row],[VALOR ADICIÓN 3]]</f>
        <v>66000000</v>
      </c>
      <c r="BV6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2" s="33"/>
      <c r="BX62" s="36" t="s">
        <v>971</v>
      </c>
      <c r="BY62" s="34" t="s">
        <v>972</v>
      </c>
      <c r="BZ62" s="34" t="s">
        <v>973</v>
      </c>
      <c r="CA62" s="38" t="s">
        <v>432</v>
      </c>
      <c r="CB62" s="41" t="s">
        <v>433</v>
      </c>
      <c r="CC62" s="41" t="s">
        <v>434</v>
      </c>
      <c r="CD62" s="34">
        <v>1696</v>
      </c>
      <c r="CE62" s="34"/>
      <c r="CF62" s="6"/>
    </row>
    <row r="63" spans="1:84" ht="51.75" customHeight="1" x14ac:dyDescent="0.2">
      <c r="A63" s="29">
        <v>2023</v>
      </c>
      <c r="B63" s="132" t="s">
        <v>974</v>
      </c>
      <c r="C63" s="122" t="s">
        <v>435</v>
      </c>
      <c r="D63" s="122" t="str">
        <f ca="1">IF(Tabla2023[[#This Row],[FECHA DE TERMINACIÓN FINAL]]-TODAY()&gt;=15,"VIGENTE",IF(Tabla2023[[#This Row],[FECHA DE TERMINACIÓN FINAL]]-TODAY()&lt;0,"FINALIZADO",IF(Tabla2023[[#This Row],[FECHA DE TERMINACIÓN FINAL]]-TODAY()&lt;=15,"PROXIMO A VENCER")))</f>
        <v>FINALIZADO</v>
      </c>
      <c r="E63" s="93">
        <v>83382</v>
      </c>
      <c r="F63" s="38" t="s">
        <v>964</v>
      </c>
      <c r="G63" s="38" t="s">
        <v>975</v>
      </c>
      <c r="H63" s="37" t="s">
        <v>976</v>
      </c>
      <c r="I63" s="44" t="s">
        <v>967</v>
      </c>
      <c r="J63" s="38" t="s">
        <v>784</v>
      </c>
      <c r="K63" s="38">
        <v>7</v>
      </c>
      <c r="L63" s="45">
        <v>44937</v>
      </c>
      <c r="M63" s="38">
        <v>581</v>
      </c>
      <c r="N63" s="45">
        <v>44959</v>
      </c>
      <c r="O63" s="38" t="s">
        <v>125</v>
      </c>
      <c r="P63" s="37" t="s">
        <v>87</v>
      </c>
      <c r="Q63" s="37" t="s">
        <v>420</v>
      </c>
      <c r="R63" s="38">
        <v>1</v>
      </c>
      <c r="S63" s="151" t="s">
        <v>153</v>
      </c>
      <c r="T63" s="38" t="s">
        <v>406</v>
      </c>
      <c r="U63" s="38" t="s">
        <v>471</v>
      </c>
      <c r="V63" s="38" t="s">
        <v>460</v>
      </c>
      <c r="W63" s="38" t="s">
        <v>213</v>
      </c>
      <c r="X63" s="38" t="s">
        <v>148</v>
      </c>
      <c r="Y63" s="54">
        <v>79580307</v>
      </c>
      <c r="Z63" s="38">
        <v>0</v>
      </c>
      <c r="AA63" s="45">
        <v>26082</v>
      </c>
      <c r="AB63" s="44" t="s">
        <v>977</v>
      </c>
      <c r="AC63" s="38">
        <v>3103427588</v>
      </c>
      <c r="AD63" s="37" t="s">
        <v>978</v>
      </c>
      <c r="AE63" s="37" t="s">
        <v>151</v>
      </c>
      <c r="AF63" s="37">
        <v>1053344917</v>
      </c>
      <c r="AG63" s="37">
        <v>9</v>
      </c>
      <c r="AH63" s="37"/>
      <c r="AI63" s="38"/>
      <c r="AJ63" s="38"/>
      <c r="AK63" s="38"/>
      <c r="AL63" s="38" t="s">
        <v>410</v>
      </c>
      <c r="AM63" s="45">
        <v>44957</v>
      </c>
      <c r="AN63" s="45">
        <v>44957</v>
      </c>
      <c r="AO63" s="80">
        <v>66000000</v>
      </c>
      <c r="AP63" s="45">
        <v>44959</v>
      </c>
      <c r="AQ63" s="45">
        <v>45292</v>
      </c>
      <c r="AR63" s="38">
        <v>330</v>
      </c>
      <c r="AS63" s="38">
        <v>11</v>
      </c>
      <c r="AT63" s="80">
        <v>6000000</v>
      </c>
      <c r="AU63" s="38"/>
      <c r="AV63" s="38"/>
      <c r="AW63" s="38">
        <v>1</v>
      </c>
      <c r="AX63" s="38">
        <v>1</v>
      </c>
      <c r="AY63" s="38"/>
      <c r="AZ63" s="82">
        <v>6000000</v>
      </c>
      <c r="BA63" s="38">
        <v>30</v>
      </c>
      <c r="BB63" s="38">
        <v>1110</v>
      </c>
      <c r="BC63" s="45">
        <v>45258</v>
      </c>
      <c r="BD63" s="38"/>
      <c r="BE63" s="38"/>
      <c r="BF63" s="38"/>
      <c r="BG63" s="38"/>
      <c r="BH63" s="38"/>
      <c r="BI63" s="38"/>
      <c r="BJ63" s="38"/>
      <c r="BK63" s="38"/>
      <c r="BL63" s="38"/>
      <c r="BM63" s="38"/>
      <c r="BN63" s="38"/>
      <c r="BO63" s="38"/>
      <c r="BP63" s="38"/>
      <c r="BQ63" s="34">
        <f>Tabla2023[[#This Row],[DÍAS PRORROGA 1]]+Tabla2023[[#This Row],[DÍAS PRORROGA  2]]+Tabla2023[[#This Row],[DÍAS PRORROGA 3]]</f>
        <v>30</v>
      </c>
      <c r="BR63" s="68">
        <f>IF(Tabla2023[[#This Row],[ADICIÓN]]="NO",0,Tabla2023[[#This Row],[VALOR ADICIÓN 1]]+Tabla2023[[#This Row],[VALOR ADICIÓN 2]]+Tabla2023[[#This Row],[VALOR ADICIÓN 3]])</f>
        <v>6000000</v>
      </c>
      <c r="BS63" s="38"/>
      <c r="BT63" s="45">
        <v>45323</v>
      </c>
      <c r="BU63" s="49">
        <f>Tabla2023[[#This Row],[VALOR INICIAL DEL CONTRATO]]+Tabla2023[[#This Row],[VALOR ADICIÓN 1]]+Tabla2023[[#This Row],[VALOR ADICIÓN 2]]+Tabla2023[[#This Row],[VALOR ADICIÓN 3]]</f>
        <v>72000000</v>
      </c>
      <c r="BV6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3" s="33"/>
      <c r="BX63" s="36" t="s">
        <v>979</v>
      </c>
      <c r="BY63" s="34" t="s">
        <v>980</v>
      </c>
      <c r="BZ63" s="34"/>
      <c r="CA63" s="38" t="s">
        <v>432</v>
      </c>
      <c r="CB63" s="41" t="s">
        <v>433</v>
      </c>
      <c r="CC63" s="41" t="s">
        <v>434</v>
      </c>
      <c r="CD63" s="34">
        <v>1696</v>
      </c>
      <c r="CE63" s="34"/>
      <c r="CF63" s="6"/>
    </row>
    <row r="64" spans="1:84" ht="51.75" customHeight="1" x14ac:dyDescent="0.2">
      <c r="A64" s="29">
        <v>2023</v>
      </c>
      <c r="B64" s="131">
        <v>110</v>
      </c>
      <c r="C64" s="122" t="s">
        <v>435</v>
      </c>
      <c r="D64" s="122" t="str">
        <f ca="1">IF(Tabla2023[[#This Row],[FECHA DE TERMINACIÓN FINAL]]-TODAY()&gt;=15,"VIGENTE",IF(Tabla2023[[#This Row],[FECHA DE TERMINACIÓN FINAL]]-TODAY()&lt;0,"FINALIZADO",IF(Tabla2023[[#This Row],[FECHA DE TERMINACIÓN FINAL]]-TODAY()&lt;=15,"PROXIMO A VENCER")))</f>
        <v>FINALIZADO</v>
      </c>
      <c r="E64" s="93">
        <v>83382</v>
      </c>
      <c r="F64" s="38" t="s">
        <v>964</v>
      </c>
      <c r="G64" s="38" t="s">
        <v>981</v>
      </c>
      <c r="H64" s="37" t="s">
        <v>86</v>
      </c>
      <c r="I64" s="44" t="s">
        <v>967</v>
      </c>
      <c r="J64" s="38" t="s">
        <v>784</v>
      </c>
      <c r="K64" s="38">
        <v>7</v>
      </c>
      <c r="L64" s="45">
        <v>44937</v>
      </c>
      <c r="M64" s="38">
        <v>582</v>
      </c>
      <c r="N64" s="45">
        <v>44959</v>
      </c>
      <c r="O64" s="38" t="s">
        <v>125</v>
      </c>
      <c r="P64" s="37" t="s">
        <v>87</v>
      </c>
      <c r="Q64" s="37" t="s">
        <v>420</v>
      </c>
      <c r="R64" s="38">
        <v>1</v>
      </c>
      <c r="S64" s="151" t="s">
        <v>153</v>
      </c>
      <c r="T64" s="38" t="s">
        <v>406</v>
      </c>
      <c r="U64" s="38" t="s">
        <v>906</v>
      </c>
      <c r="V64" s="38" t="s">
        <v>460</v>
      </c>
      <c r="W64" s="38" t="s">
        <v>213</v>
      </c>
      <c r="X64" s="38" t="s">
        <v>148</v>
      </c>
      <c r="Y64" s="54">
        <v>52900762</v>
      </c>
      <c r="Z64" s="38">
        <v>5</v>
      </c>
      <c r="AA64" s="45">
        <v>29823</v>
      </c>
      <c r="AB64" s="44" t="s">
        <v>245</v>
      </c>
      <c r="AC64" s="38">
        <v>9004665</v>
      </c>
      <c r="AD64" s="37" t="s">
        <v>246</v>
      </c>
      <c r="AE64" s="37" t="s">
        <v>151</v>
      </c>
      <c r="AF64" s="37">
        <v>1053344917</v>
      </c>
      <c r="AG64" s="37">
        <v>9</v>
      </c>
      <c r="AH64" s="37"/>
      <c r="AI64" s="38"/>
      <c r="AJ64" s="38"/>
      <c r="AK64" s="38"/>
      <c r="AL64" s="38" t="s">
        <v>410</v>
      </c>
      <c r="AM64" s="45">
        <v>44957</v>
      </c>
      <c r="AN64" s="45">
        <v>44957</v>
      </c>
      <c r="AO64" s="80">
        <v>66000000</v>
      </c>
      <c r="AP64" s="45">
        <v>44959</v>
      </c>
      <c r="AQ64" s="45">
        <v>45292</v>
      </c>
      <c r="AR64" s="38">
        <v>330</v>
      </c>
      <c r="AS64" s="38">
        <v>11</v>
      </c>
      <c r="AT64" s="80">
        <v>6000000</v>
      </c>
      <c r="AU64" s="38"/>
      <c r="AV64" s="38"/>
      <c r="AW64" s="38">
        <v>1</v>
      </c>
      <c r="AX64" s="38">
        <v>1</v>
      </c>
      <c r="AY64" s="38"/>
      <c r="AZ64" s="82">
        <v>12000000</v>
      </c>
      <c r="BA64" s="38">
        <v>60</v>
      </c>
      <c r="BB64" s="38">
        <v>1107</v>
      </c>
      <c r="BC64" s="45">
        <v>45258</v>
      </c>
      <c r="BD64" s="38"/>
      <c r="BE64" s="38"/>
      <c r="BF64" s="38"/>
      <c r="BG64" s="38"/>
      <c r="BH64" s="38"/>
      <c r="BI64" s="38"/>
      <c r="BJ64" s="38"/>
      <c r="BK64" s="38"/>
      <c r="BL64" s="38"/>
      <c r="BM64" s="38"/>
      <c r="BN64" s="38"/>
      <c r="BO64" s="38"/>
      <c r="BP64" s="38"/>
      <c r="BQ64" s="34">
        <f>Tabla2023[[#This Row],[DÍAS PRORROGA 1]]+Tabla2023[[#This Row],[DÍAS PRORROGA  2]]+Tabla2023[[#This Row],[DÍAS PRORROGA 3]]</f>
        <v>60</v>
      </c>
      <c r="BR64" s="68">
        <f>IF(Tabla2023[[#This Row],[ADICIÓN]]="NO",0,Tabla2023[[#This Row],[VALOR ADICIÓN 1]]+Tabla2023[[#This Row],[VALOR ADICIÓN 2]]+Tabla2023[[#This Row],[VALOR ADICIÓN 3]])</f>
        <v>12000000</v>
      </c>
      <c r="BS64" s="38"/>
      <c r="BT64" s="45">
        <v>45352</v>
      </c>
      <c r="BU64" s="49">
        <f>Tabla2023[[#This Row],[VALOR INICIAL DEL CONTRATO]]+Tabla2023[[#This Row],[VALOR ADICIÓN 1]]+Tabla2023[[#This Row],[VALOR ADICIÓN 2]]+Tabla2023[[#This Row],[VALOR ADICIÓN 3]]</f>
        <v>78000000</v>
      </c>
      <c r="BV6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4" s="33"/>
      <c r="BX64" s="39" t="s">
        <v>982</v>
      </c>
      <c r="BY64" s="34" t="s">
        <v>980</v>
      </c>
      <c r="BZ64" s="34"/>
      <c r="CA64" s="38" t="s">
        <v>432</v>
      </c>
      <c r="CB64" s="41" t="s">
        <v>433</v>
      </c>
      <c r="CC64" s="41" t="s">
        <v>434</v>
      </c>
      <c r="CD64" s="34">
        <v>1696</v>
      </c>
      <c r="CE64" s="34"/>
      <c r="CF64" s="6"/>
    </row>
    <row r="65" spans="1:84" ht="51.75" customHeight="1" x14ac:dyDescent="0.2">
      <c r="A65" s="29">
        <v>2023</v>
      </c>
      <c r="B65" s="131">
        <v>113</v>
      </c>
      <c r="C65" s="122" t="s">
        <v>435</v>
      </c>
      <c r="D65" s="122" t="str">
        <f ca="1">IF(Tabla2023[[#This Row],[FECHA DE TERMINACIÓN FINAL]]-TODAY()&gt;=15,"VIGENTE",IF(Tabla2023[[#This Row],[FECHA DE TERMINACIÓN FINAL]]-TODAY()&lt;0,"FINALIZADO",IF(Tabla2023[[#This Row],[FECHA DE TERMINACIÓN FINAL]]-TODAY()&lt;=15,"PROXIMO A VENCER")))</f>
        <v>FINALIZADO</v>
      </c>
      <c r="E65" s="93">
        <v>83382</v>
      </c>
      <c r="F65" s="38" t="s">
        <v>964</v>
      </c>
      <c r="G65" s="38" t="s">
        <v>983</v>
      </c>
      <c r="H65" s="37" t="s">
        <v>984</v>
      </c>
      <c r="I65" s="44" t="s">
        <v>967</v>
      </c>
      <c r="J65" s="38" t="s">
        <v>784</v>
      </c>
      <c r="K65" s="38">
        <v>7</v>
      </c>
      <c r="L65" s="45">
        <v>44937</v>
      </c>
      <c r="M65" s="38">
        <v>583</v>
      </c>
      <c r="N65" s="45">
        <v>44959</v>
      </c>
      <c r="O65" s="38" t="s">
        <v>125</v>
      </c>
      <c r="P65" s="37" t="s">
        <v>87</v>
      </c>
      <c r="Q65" s="37" t="s">
        <v>420</v>
      </c>
      <c r="R65" s="38">
        <v>1</v>
      </c>
      <c r="S65" s="151" t="s">
        <v>153</v>
      </c>
      <c r="T65" s="38" t="s">
        <v>406</v>
      </c>
      <c r="U65" s="38" t="s">
        <v>906</v>
      </c>
      <c r="V65" s="38" t="s">
        <v>460</v>
      </c>
      <c r="W65" s="38" t="s">
        <v>213</v>
      </c>
      <c r="X65" s="38" t="s">
        <v>148</v>
      </c>
      <c r="Y65" s="55" t="s">
        <v>985</v>
      </c>
      <c r="Z65" s="38">
        <v>1</v>
      </c>
      <c r="AA65" s="45">
        <v>35906</v>
      </c>
      <c r="AB65" s="44" t="s">
        <v>986</v>
      </c>
      <c r="AC65" s="38">
        <v>3219857240</v>
      </c>
      <c r="AD65" s="37" t="s">
        <v>987</v>
      </c>
      <c r="AE65" s="37" t="s">
        <v>151</v>
      </c>
      <c r="AF65" s="37">
        <v>1053344917</v>
      </c>
      <c r="AG65" s="37">
        <v>9</v>
      </c>
      <c r="AH65" s="37"/>
      <c r="AI65" s="38"/>
      <c r="AJ65" s="38"/>
      <c r="AK65" s="38"/>
      <c r="AL65" s="38" t="s">
        <v>410</v>
      </c>
      <c r="AM65" s="45">
        <v>44957</v>
      </c>
      <c r="AN65" s="45">
        <v>44957</v>
      </c>
      <c r="AO65" s="80">
        <v>66000000</v>
      </c>
      <c r="AP65" s="45">
        <v>44959</v>
      </c>
      <c r="AQ65" s="45">
        <v>45292</v>
      </c>
      <c r="AR65" s="38">
        <v>330</v>
      </c>
      <c r="AS65" s="38">
        <v>11</v>
      </c>
      <c r="AT65" s="80">
        <v>6000000</v>
      </c>
      <c r="AU65" s="38"/>
      <c r="AV65" s="38"/>
      <c r="AW65" s="38">
        <v>1</v>
      </c>
      <c r="AX65" s="38">
        <v>1</v>
      </c>
      <c r="AY65" s="38"/>
      <c r="AZ65" s="82">
        <v>12000000</v>
      </c>
      <c r="BA65" s="38">
        <v>60</v>
      </c>
      <c r="BB65" s="38">
        <v>1108</v>
      </c>
      <c r="BC65" s="45">
        <v>45258</v>
      </c>
      <c r="BD65" s="38"/>
      <c r="BE65" s="38"/>
      <c r="BF65" s="38"/>
      <c r="BG65" s="38"/>
      <c r="BH65" s="38"/>
      <c r="BI65" s="38"/>
      <c r="BJ65" s="38"/>
      <c r="BK65" s="38"/>
      <c r="BL65" s="38"/>
      <c r="BM65" s="38"/>
      <c r="BN65" s="38"/>
      <c r="BO65" s="38"/>
      <c r="BP65" s="38"/>
      <c r="BQ65" s="34">
        <f>Tabla2023[[#This Row],[DÍAS PRORROGA 1]]+Tabla2023[[#This Row],[DÍAS PRORROGA  2]]+Tabla2023[[#This Row],[DÍAS PRORROGA 3]]</f>
        <v>60</v>
      </c>
      <c r="BR65" s="68">
        <f>IF(Tabla2023[[#This Row],[ADICIÓN]]="NO",0,Tabla2023[[#This Row],[VALOR ADICIÓN 1]]+Tabla2023[[#This Row],[VALOR ADICIÓN 2]]+Tabla2023[[#This Row],[VALOR ADICIÓN 3]])</f>
        <v>12000000</v>
      </c>
      <c r="BS65" s="38"/>
      <c r="BT65" s="45">
        <v>45352</v>
      </c>
      <c r="BU65" s="49">
        <f>Tabla2023[[#This Row],[VALOR INICIAL DEL CONTRATO]]+Tabla2023[[#This Row],[VALOR ADICIÓN 1]]+Tabla2023[[#This Row],[VALOR ADICIÓN 2]]+Tabla2023[[#This Row],[VALOR ADICIÓN 3]]</f>
        <v>78000000</v>
      </c>
      <c r="BV6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5" s="33"/>
      <c r="BX65" s="36" t="s">
        <v>988</v>
      </c>
      <c r="BY65" s="34" t="s">
        <v>980</v>
      </c>
      <c r="BZ65" s="34"/>
      <c r="CA65" s="38" t="s">
        <v>432</v>
      </c>
      <c r="CB65" s="41" t="s">
        <v>433</v>
      </c>
      <c r="CC65" s="41" t="s">
        <v>434</v>
      </c>
      <c r="CD65" s="34">
        <v>1696</v>
      </c>
      <c r="CE65" s="34"/>
      <c r="CF65" s="6"/>
    </row>
    <row r="66" spans="1:84" ht="51.75" customHeight="1" x14ac:dyDescent="0.2">
      <c r="A66" s="29">
        <v>2023</v>
      </c>
      <c r="B66" s="131">
        <v>115</v>
      </c>
      <c r="C66" s="122" t="s">
        <v>435</v>
      </c>
      <c r="D66" s="122" t="str">
        <f ca="1">IF(Tabla2023[[#This Row],[FECHA DE TERMINACIÓN FINAL]]-TODAY()&gt;=15,"VIGENTE",IF(Tabla2023[[#This Row],[FECHA DE TERMINACIÓN FINAL]]-TODAY()&lt;0,"FINALIZADO",IF(Tabla2023[[#This Row],[FECHA DE TERMINACIÓN FINAL]]-TODAY()&lt;=15,"PROXIMO A VENCER")))</f>
        <v>FINALIZADO</v>
      </c>
      <c r="E66" s="93">
        <v>83382</v>
      </c>
      <c r="F66" s="38" t="s">
        <v>964</v>
      </c>
      <c r="G66" s="38" t="s">
        <v>989</v>
      </c>
      <c r="H66" s="37" t="s">
        <v>990</v>
      </c>
      <c r="I66" s="46" t="s">
        <v>967</v>
      </c>
      <c r="J66" s="38" t="s">
        <v>784</v>
      </c>
      <c r="K66" s="38">
        <v>7</v>
      </c>
      <c r="L66" s="45">
        <v>44937</v>
      </c>
      <c r="M66" s="38">
        <v>585</v>
      </c>
      <c r="N66" s="45">
        <v>44959</v>
      </c>
      <c r="O66" s="38" t="s">
        <v>125</v>
      </c>
      <c r="P66" s="37" t="s">
        <v>87</v>
      </c>
      <c r="Q66" s="37" t="s">
        <v>420</v>
      </c>
      <c r="R66" s="38">
        <v>1</v>
      </c>
      <c r="S66" s="151" t="s">
        <v>153</v>
      </c>
      <c r="T66" s="38" t="s">
        <v>406</v>
      </c>
      <c r="U66" s="38" t="s">
        <v>471</v>
      </c>
      <c r="V66" s="38" t="s">
        <v>460</v>
      </c>
      <c r="W66" s="38" t="s">
        <v>213</v>
      </c>
      <c r="X66" s="38" t="s">
        <v>148</v>
      </c>
      <c r="Y66" s="54">
        <v>1022981158</v>
      </c>
      <c r="Z66" s="38">
        <v>4</v>
      </c>
      <c r="AA66" s="45">
        <v>33904</v>
      </c>
      <c r="AB66" s="44" t="s">
        <v>991</v>
      </c>
      <c r="AC66" s="38">
        <v>4644951</v>
      </c>
      <c r="AD66" s="37" t="s">
        <v>992</v>
      </c>
      <c r="AE66" s="37" t="s">
        <v>151</v>
      </c>
      <c r="AF66" s="37">
        <v>1053344917</v>
      </c>
      <c r="AG66" s="37">
        <v>9</v>
      </c>
      <c r="AH66" s="37"/>
      <c r="AI66" s="38"/>
      <c r="AJ66" s="38"/>
      <c r="AK66" s="38"/>
      <c r="AL66" s="38" t="s">
        <v>410</v>
      </c>
      <c r="AM66" s="45">
        <v>44958</v>
      </c>
      <c r="AN66" s="45">
        <v>44958</v>
      </c>
      <c r="AO66" s="80">
        <v>66000000</v>
      </c>
      <c r="AP66" s="45">
        <v>44959</v>
      </c>
      <c r="AQ66" s="45">
        <v>45292</v>
      </c>
      <c r="AR66" s="38">
        <v>330</v>
      </c>
      <c r="AS66" s="38">
        <v>11</v>
      </c>
      <c r="AT66" s="80">
        <v>6000000</v>
      </c>
      <c r="AU66" s="38"/>
      <c r="AV66" s="38"/>
      <c r="AW66" s="38">
        <v>1</v>
      </c>
      <c r="AX66" s="38">
        <v>1</v>
      </c>
      <c r="AY66" s="38"/>
      <c r="AZ66" s="82">
        <v>6000000</v>
      </c>
      <c r="BA66" s="38">
        <v>30</v>
      </c>
      <c r="BB66" s="38">
        <v>1106</v>
      </c>
      <c r="BC66" s="45">
        <v>45258</v>
      </c>
      <c r="BD66" s="38"/>
      <c r="BE66" s="38"/>
      <c r="BF66" s="38"/>
      <c r="BG66" s="38"/>
      <c r="BH66" s="38"/>
      <c r="BI66" s="38"/>
      <c r="BJ66" s="38"/>
      <c r="BK66" s="38"/>
      <c r="BL66" s="38"/>
      <c r="BM66" s="38"/>
      <c r="BN66" s="38"/>
      <c r="BO66" s="38"/>
      <c r="BP66" s="38"/>
      <c r="BQ66" s="34">
        <f>Tabla2023[[#This Row],[DÍAS PRORROGA 1]]+Tabla2023[[#This Row],[DÍAS PRORROGA  2]]+Tabla2023[[#This Row],[DÍAS PRORROGA 3]]</f>
        <v>30</v>
      </c>
      <c r="BR66" s="68">
        <f>IF(Tabla2023[[#This Row],[ADICIÓN]]="NO",0,Tabla2023[[#This Row],[VALOR ADICIÓN 1]]+Tabla2023[[#This Row],[VALOR ADICIÓN 2]]+Tabla2023[[#This Row],[VALOR ADICIÓN 3]])</f>
        <v>6000000</v>
      </c>
      <c r="BS66" s="38"/>
      <c r="BT66" s="45">
        <v>45323</v>
      </c>
      <c r="BU66" s="49">
        <f>Tabla2023[[#This Row],[VALOR INICIAL DEL CONTRATO]]+Tabla2023[[#This Row],[VALOR ADICIÓN 1]]+Tabla2023[[#This Row],[VALOR ADICIÓN 2]]+Tabla2023[[#This Row],[VALOR ADICIÓN 3]]</f>
        <v>72000000</v>
      </c>
      <c r="BV6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6" s="33"/>
      <c r="BX66" s="36" t="s">
        <v>993</v>
      </c>
      <c r="BY66" s="34" t="s">
        <v>980</v>
      </c>
      <c r="BZ66" s="34"/>
      <c r="CA66" s="38" t="s">
        <v>432</v>
      </c>
      <c r="CB66" s="41" t="s">
        <v>433</v>
      </c>
      <c r="CC66" s="41" t="s">
        <v>434</v>
      </c>
      <c r="CD66" s="34">
        <v>1696</v>
      </c>
      <c r="CE66" s="34"/>
      <c r="CF66" s="6"/>
    </row>
    <row r="67" spans="1:84" ht="51.75" customHeight="1" x14ac:dyDescent="0.2">
      <c r="A67" s="29">
        <v>2023</v>
      </c>
      <c r="B67" s="131">
        <v>117</v>
      </c>
      <c r="C67" s="122" t="s">
        <v>435</v>
      </c>
      <c r="D67" s="122" t="str">
        <f ca="1">IF(Tabla2023[[#This Row],[FECHA DE TERMINACIÓN FINAL]]-TODAY()&gt;=15,"VIGENTE",IF(Tabla2023[[#This Row],[FECHA DE TERMINACIÓN FINAL]]-TODAY()&lt;0,"FINALIZADO",IF(Tabla2023[[#This Row],[FECHA DE TERMINACIÓN FINAL]]-TODAY()&lt;=15,"PROXIMO A VENCER")))</f>
        <v>FINALIZADO</v>
      </c>
      <c r="E67" s="93">
        <v>83382</v>
      </c>
      <c r="F67" s="38" t="s">
        <v>964</v>
      </c>
      <c r="G67" s="38" t="s">
        <v>994</v>
      </c>
      <c r="H67" s="37" t="s">
        <v>995</v>
      </c>
      <c r="I67" s="46" t="s">
        <v>967</v>
      </c>
      <c r="J67" s="38" t="s">
        <v>784</v>
      </c>
      <c r="K67" s="38">
        <v>7</v>
      </c>
      <c r="L67" s="45">
        <v>44937</v>
      </c>
      <c r="M67" s="38">
        <v>584</v>
      </c>
      <c r="N67" s="45">
        <v>44959</v>
      </c>
      <c r="O67" s="38" t="s">
        <v>125</v>
      </c>
      <c r="P67" s="37" t="s">
        <v>87</v>
      </c>
      <c r="Q67" s="37" t="s">
        <v>420</v>
      </c>
      <c r="R67" s="38">
        <v>1</v>
      </c>
      <c r="S67" s="151" t="s">
        <v>153</v>
      </c>
      <c r="T67" s="38" t="s">
        <v>406</v>
      </c>
      <c r="U67" s="38" t="s">
        <v>471</v>
      </c>
      <c r="V67" s="38" t="s">
        <v>460</v>
      </c>
      <c r="W67" s="38" t="s">
        <v>213</v>
      </c>
      <c r="X67" s="38" t="s">
        <v>148</v>
      </c>
      <c r="Y67" s="54">
        <v>1053777573</v>
      </c>
      <c r="Z67" s="38">
        <v>7</v>
      </c>
      <c r="AA67" s="45">
        <v>31949</v>
      </c>
      <c r="AB67" s="44" t="s">
        <v>996</v>
      </c>
      <c r="AC67" s="38">
        <v>3004879223</v>
      </c>
      <c r="AD67" s="37" t="s">
        <v>997</v>
      </c>
      <c r="AE67" s="37" t="s">
        <v>151</v>
      </c>
      <c r="AF67" s="37">
        <v>1053344917</v>
      </c>
      <c r="AG67" s="37">
        <v>9</v>
      </c>
      <c r="AH67" s="37"/>
      <c r="AI67" s="38"/>
      <c r="AJ67" s="38"/>
      <c r="AK67" s="38"/>
      <c r="AL67" s="38" t="s">
        <v>410</v>
      </c>
      <c r="AM67" s="45">
        <v>44957</v>
      </c>
      <c r="AN67" s="45">
        <v>44957</v>
      </c>
      <c r="AO67" s="80">
        <v>66000000</v>
      </c>
      <c r="AP67" s="45">
        <v>44959</v>
      </c>
      <c r="AQ67" s="45">
        <v>45292</v>
      </c>
      <c r="AR67" s="38">
        <v>330</v>
      </c>
      <c r="AS67" s="38">
        <v>11</v>
      </c>
      <c r="AT67" s="80">
        <v>6000000</v>
      </c>
      <c r="AU67" s="38"/>
      <c r="AV67" s="38"/>
      <c r="AW67" s="38"/>
      <c r="AX67" s="38"/>
      <c r="AY67" s="38"/>
      <c r="AZ67" s="82"/>
      <c r="BA67" s="38"/>
      <c r="BB67" s="38"/>
      <c r="BC67" s="38"/>
      <c r="BD67" s="38"/>
      <c r="BE67" s="38"/>
      <c r="BF67" s="38"/>
      <c r="BG67" s="38"/>
      <c r="BH67" s="38"/>
      <c r="BI67" s="38"/>
      <c r="BJ67" s="38"/>
      <c r="BK67" s="38"/>
      <c r="BL67" s="38"/>
      <c r="BM67" s="38"/>
      <c r="BN67" s="38"/>
      <c r="BO67" s="38"/>
      <c r="BP67" s="38"/>
      <c r="BQ67" s="34">
        <f>Tabla2023[[#This Row],[DÍAS PRORROGA 1]]+Tabla2023[[#This Row],[DÍAS PRORROGA  2]]+Tabla2023[[#This Row],[DÍAS PRORROGA 3]]</f>
        <v>0</v>
      </c>
      <c r="BR67" s="68">
        <f>IF(Tabla2023[[#This Row],[ADICIÓN]]="NO",0,Tabla2023[[#This Row],[VALOR ADICIÓN 1]]+Tabla2023[[#This Row],[VALOR ADICIÓN 2]]+Tabla2023[[#This Row],[VALOR ADICIÓN 3]])</f>
        <v>0</v>
      </c>
      <c r="BS67" s="38"/>
      <c r="BT67" s="45">
        <v>45292</v>
      </c>
      <c r="BU67" s="49">
        <f>Tabla2023[[#This Row],[VALOR INICIAL DEL CONTRATO]]+Tabla2023[[#This Row],[VALOR ADICIÓN 1]]+Tabla2023[[#This Row],[VALOR ADICIÓN 2]]+Tabla2023[[#This Row],[VALOR ADICIÓN 3]]</f>
        <v>66000000</v>
      </c>
      <c r="BV6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7" s="33"/>
      <c r="BX67" s="34"/>
      <c r="BY67" s="34" t="s">
        <v>980</v>
      </c>
      <c r="BZ67" s="34"/>
      <c r="CA67" s="38" t="s">
        <v>432</v>
      </c>
      <c r="CB67" s="41" t="s">
        <v>433</v>
      </c>
      <c r="CC67" s="41" t="s">
        <v>434</v>
      </c>
      <c r="CD67" s="34">
        <v>1696</v>
      </c>
      <c r="CE67" s="34"/>
      <c r="CF67" s="6"/>
    </row>
    <row r="68" spans="1:84" ht="51.75" customHeight="1" x14ac:dyDescent="0.2">
      <c r="A68" s="29">
        <v>2023</v>
      </c>
      <c r="B68" s="131">
        <v>119</v>
      </c>
      <c r="C68" s="122" t="s">
        <v>84</v>
      </c>
      <c r="D68" s="122" t="str">
        <f ca="1">IF(Tabla2023[[#This Row],[FECHA DE TERMINACIÓN FINAL]]-TODAY()&gt;=15,"VIGENTE",IF(Tabla2023[[#This Row],[FECHA DE TERMINACIÓN FINAL]]-TODAY()&lt;0,"FINALIZADO",IF(Tabla2023[[#This Row],[FECHA DE TERMINACIÓN FINAL]]-TODAY()&lt;=15,"PROXIMO A VENCER")))</f>
        <v>PROXIMO A VENCER</v>
      </c>
      <c r="E68" s="93">
        <v>83382</v>
      </c>
      <c r="F68" s="38" t="s">
        <v>964</v>
      </c>
      <c r="G68" s="38" t="s">
        <v>998</v>
      </c>
      <c r="H68" s="37" t="s">
        <v>139</v>
      </c>
      <c r="I68" s="46" t="s">
        <v>967</v>
      </c>
      <c r="J68" s="38" t="s">
        <v>784</v>
      </c>
      <c r="K68" s="38">
        <v>7</v>
      </c>
      <c r="L68" s="45">
        <v>44937</v>
      </c>
      <c r="M68" s="38">
        <v>580</v>
      </c>
      <c r="N68" s="45">
        <v>44959</v>
      </c>
      <c r="O68" s="38" t="s">
        <v>125</v>
      </c>
      <c r="P68" s="37" t="s">
        <v>87</v>
      </c>
      <c r="Q68" s="37" t="s">
        <v>420</v>
      </c>
      <c r="R68" s="38">
        <v>1</v>
      </c>
      <c r="S68" s="151" t="s">
        <v>153</v>
      </c>
      <c r="T68" s="38" t="s">
        <v>406</v>
      </c>
      <c r="U68" s="38" t="s">
        <v>906</v>
      </c>
      <c r="V68" s="38" t="s">
        <v>460</v>
      </c>
      <c r="W68" s="38" t="s">
        <v>213</v>
      </c>
      <c r="X68" s="38" t="s">
        <v>148</v>
      </c>
      <c r="Y68" s="54">
        <v>52777050</v>
      </c>
      <c r="Z68" s="38">
        <v>2</v>
      </c>
      <c r="AA68" s="45">
        <v>28877</v>
      </c>
      <c r="AB68" s="44" t="s">
        <v>999</v>
      </c>
      <c r="AC68" s="38">
        <v>3167402988</v>
      </c>
      <c r="AD68" s="37" t="s">
        <v>1000</v>
      </c>
      <c r="AE68" s="37" t="s">
        <v>151</v>
      </c>
      <c r="AF68" s="37">
        <v>1053344917</v>
      </c>
      <c r="AG68" s="37">
        <v>9</v>
      </c>
      <c r="AH68" s="37"/>
      <c r="AI68" s="38"/>
      <c r="AJ68" s="38"/>
      <c r="AK68" s="38"/>
      <c r="AL68" s="38" t="s">
        <v>410</v>
      </c>
      <c r="AM68" s="45">
        <v>44957</v>
      </c>
      <c r="AN68" s="45">
        <v>44957</v>
      </c>
      <c r="AO68" s="80">
        <v>66000000</v>
      </c>
      <c r="AP68" s="45">
        <v>44971</v>
      </c>
      <c r="AQ68" s="45">
        <v>45304</v>
      </c>
      <c r="AR68" s="38">
        <v>330</v>
      </c>
      <c r="AS68" s="38">
        <v>11</v>
      </c>
      <c r="AT68" s="80">
        <v>6000000</v>
      </c>
      <c r="AU68" s="38"/>
      <c r="AV68" s="38"/>
      <c r="AW68" s="38">
        <v>1</v>
      </c>
      <c r="AX68" s="38">
        <v>1</v>
      </c>
      <c r="AY68" s="38"/>
      <c r="AZ68" s="82">
        <v>12000000</v>
      </c>
      <c r="BA68" s="38">
        <v>60</v>
      </c>
      <c r="BB68" s="38">
        <v>1055</v>
      </c>
      <c r="BC68" s="45">
        <v>45246</v>
      </c>
      <c r="BD68" s="38"/>
      <c r="BE68" s="38"/>
      <c r="BF68" s="38"/>
      <c r="BG68" s="38"/>
      <c r="BH68" s="38"/>
      <c r="BI68" s="38"/>
      <c r="BJ68" s="38"/>
      <c r="BK68" s="38"/>
      <c r="BL68" s="38"/>
      <c r="BM68" s="38"/>
      <c r="BN68" s="38"/>
      <c r="BO68" s="38"/>
      <c r="BP68" s="38"/>
      <c r="BQ68" s="34">
        <f>Tabla2023[[#This Row],[DÍAS PRORROGA 1]]+Tabla2023[[#This Row],[DÍAS PRORROGA  2]]+Tabla2023[[#This Row],[DÍAS PRORROGA 3]]</f>
        <v>60</v>
      </c>
      <c r="BR68" s="68">
        <f>IF(Tabla2023[[#This Row],[ADICIÓN]]="NO",0,Tabla2023[[#This Row],[VALOR ADICIÓN 1]]+Tabla2023[[#This Row],[VALOR ADICIÓN 2]]+Tabla2023[[#This Row],[VALOR ADICIÓN 3]])</f>
        <v>12000000</v>
      </c>
      <c r="BS68" s="38"/>
      <c r="BT68" s="45">
        <v>45364</v>
      </c>
      <c r="BU68" s="49">
        <f>Tabla2023[[#This Row],[VALOR INICIAL DEL CONTRATO]]+Tabla2023[[#This Row],[VALOR ADICIÓN 1]]+Tabla2023[[#This Row],[VALOR ADICIÓN 2]]+Tabla2023[[#This Row],[VALOR ADICIÓN 3]]</f>
        <v>78000000</v>
      </c>
      <c r="BV6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0.98727735368956748</v>
      </c>
      <c r="BW68" s="33"/>
      <c r="BX68" s="36" t="s">
        <v>1001</v>
      </c>
      <c r="BY68" s="34" t="s">
        <v>980</v>
      </c>
      <c r="BZ68" s="34"/>
      <c r="CA68" s="38" t="s">
        <v>432</v>
      </c>
      <c r="CB68" s="41" t="s">
        <v>433</v>
      </c>
      <c r="CC68" s="41" t="s">
        <v>434</v>
      </c>
      <c r="CD68" s="34">
        <v>1696</v>
      </c>
      <c r="CE68" s="34"/>
      <c r="CF68" s="6"/>
    </row>
    <row r="69" spans="1:84" ht="51.75" customHeight="1" x14ac:dyDescent="0.2">
      <c r="A69" s="29">
        <v>2023</v>
      </c>
      <c r="B69" s="131">
        <v>124</v>
      </c>
      <c r="C69" s="122" t="s">
        <v>435</v>
      </c>
      <c r="D69" s="122" t="str">
        <f ca="1">IF(Tabla2023[[#This Row],[FECHA DE TERMINACIÓN FINAL]]-TODAY()&gt;=15,"VIGENTE",IF(Tabla2023[[#This Row],[FECHA DE TERMINACIÓN FINAL]]-TODAY()&lt;0,"FINALIZADO",IF(Tabla2023[[#This Row],[FECHA DE TERMINACIÓN FINAL]]-TODAY()&lt;=15,"PROXIMO A VENCER")))</f>
        <v>FINALIZADO</v>
      </c>
      <c r="E69" s="93">
        <v>83382</v>
      </c>
      <c r="F69" s="38" t="s">
        <v>964</v>
      </c>
      <c r="G69" s="38" t="s">
        <v>1002</v>
      </c>
      <c r="H69" s="37" t="s">
        <v>1003</v>
      </c>
      <c r="I69" s="44" t="s">
        <v>967</v>
      </c>
      <c r="J69" s="38" t="s">
        <v>784</v>
      </c>
      <c r="K69" s="38">
        <v>7</v>
      </c>
      <c r="L69" s="45">
        <v>44937</v>
      </c>
      <c r="M69" s="38">
        <v>586</v>
      </c>
      <c r="N69" s="45">
        <v>44959</v>
      </c>
      <c r="O69" s="38" t="s">
        <v>125</v>
      </c>
      <c r="P69" s="37" t="s">
        <v>87</v>
      </c>
      <c r="Q69" s="37" t="s">
        <v>420</v>
      </c>
      <c r="R69" s="38">
        <v>1</v>
      </c>
      <c r="S69" s="151" t="s">
        <v>153</v>
      </c>
      <c r="T69" s="38" t="s">
        <v>406</v>
      </c>
      <c r="U69" s="38" t="s">
        <v>906</v>
      </c>
      <c r="V69" s="38" t="s">
        <v>460</v>
      </c>
      <c r="W69" s="38" t="s">
        <v>213</v>
      </c>
      <c r="X69" s="38" t="s">
        <v>148</v>
      </c>
      <c r="Y69" s="54" t="s">
        <v>1004</v>
      </c>
      <c r="Z69" s="38">
        <v>0</v>
      </c>
      <c r="AA69" s="45">
        <v>35776</v>
      </c>
      <c r="AB69" s="44" t="s">
        <v>1005</v>
      </c>
      <c r="AC69" s="37" t="s">
        <v>1006</v>
      </c>
      <c r="AD69" s="37" t="s">
        <v>1007</v>
      </c>
      <c r="AE69" s="37" t="s">
        <v>151</v>
      </c>
      <c r="AF69" s="37">
        <v>1053344917</v>
      </c>
      <c r="AG69" s="37">
        <v>9</v>
      </c>
      <c r="AH69" s="37"/>
      <c r="AI69" s="38"/>
      <c r="AJ69" s="38"/>
      <c r="AK69" s="38"/>
      <c r="AL69" s="38" t="s">
        <v>410</v>
      </c>
      <c r="AM69" s="45">
        <v>44957</v>
      </c>
      <c r="AN69" s="45">
        <v>44957</v>
      </c>
      <c r="AO69" s="80">
        <v>66000000</v>
      </c>
      <c r="AP69" s="45">
        <v>44959</v>
      </c>
      <c r="AQ69" s="45">
        <v>45292</v>
      </c>
      <c r="AR69" s="38">
        <v>330</v>
      </c>
      <c r="AS69" s="38">
        <v>11</v>
      </c>
      <c r="AT69" s="80">
        <v>6000000</v>
      </c>
      <c r="AU69" s="38"/>
      <c r="AV69" s="38"/>
      <c r="AW69" s="34">
        <v>1</v>
      </c>
      <c r="AX69" s="34">
        <v>1</v>
      </c>
      <c r="AY69" s="34"/>
      <c r="AZ69" s="83">
        <v>12000000</v>
      </c>
      <c r="BA69" s="34">
        <v>60</v>
      </c>
      <c r="BB69" s="34">
        <v>1105</v>
      </c>
      <c r="BC69" s="57">
        <v>45258</v>
      </c>
      <c r="BD69" s="38"/>
      <c r="BE69" s="38"/>
      <c r="BF69" s="38"/>
      <c r="BG69" s="38"/>
      <c r="BH69" s="38"/>
      <c r="BI69" s="38"/>
      <c r="BJ69" s="38"/>
      <c r="BK69" s="38"/>
      <c r="BL69" s="38"/>
      <c r="BM69" s="38"/>
      <c r="BN69" s="38"/>
      <c r="BO69" s="38"/>
      <c r="BP69" s="38"/>
      <c r="BQ69" s="34">
        <f>Tabla2023[[#This Row],[DÍAS PRORROGA 1]]+Tabla2023[[#This Row],[DÍAS PRORROGA  2]]+Tabla2023[[#This Row],[DÍAS PRORROGA 3]]</f>
        <v>60</v>
      </c>
      <c r="BR69" s="68">
        <f>IF(Tabla2023[[#This Row],[ADICIÓN]]="NO",0,Tabla2023[[#This Row],[VALOR ADICIÓN 1]]+Tabla2023[[#This Row],[VALOR ADICIÓN 2]]+Tabla2023[[#This Row],[VALOR ADICIÓN 3]])</f>
        <v>12000000</v>
      </c>
      <c r="BS69" s="38"/>
      <c r="BT69" s="45">
        <v>45352</v>
      </c>
      <c r="BU69" s="49">
        <f>Tabla2023[[#This Row],[VALOR INICIAL DEL CONTRATO]]+Tabla2023[[#This Row],[VALOR ADICIÓN 1]]+Tabla2023[[#This Row],[VALOR ADICIÓN 2]]+Tabla2023[[#This Row],[VALOR ADICIÓN 3]]</f>
        <v>78000000</v>
      </c>
      <c r="BV6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69" s="33"/>
      <c r="BX69" s="36" t="s">
        <v>1008</v>
      </c>
      <c r="BY69" s="34" t="s">
        <v>980</v>
      </c>
      <c r="BZ69" s="34"/>
      <c r="CA69" s="38" t="s">
        <v>432</v>
      </c>
      <c r="CB69" s="41" t="s">
        <v>433</v>
      </c>
      <c r="CC69" s="41" t="s">
        <v>434</v>
      </c>
      <c r="CD69" s="34">
        <v>1696</v>
      </c>
      <c r="CE69" s="34"/>
      <c r="CF69" s="6"/>
    </row>
    <row r="70" spans="1:84" ht="51.75" customHeight="1" x14ac:dyDescent="0.2">
      <c r="A70" s="29">
        <v>2023</v>
      </c>
      <c r="B70" s="132" t="s">
        <v>266</v>
      </c>
      <c r="C70" s="122" t="s">
        <v>435</v>
      </c>
      <c r="D70" s="122" t="str">
        <f ca="1">IF(Tabla2023[[#This Row],[FECHA DE TERMINACIÓN FINAL]]-TODAY()&gt;=15,"VIGENTE",IF(Tabla2023[[#This Row],[FECHA DE TERMINACIÓN FINAL]]-TODAY()&lt;0,"FINALIZADO",IF(Tabla2023[[#This Row],[FECHA DE TERMINACIÓN FINAL]]-TODAY()&lt;=15,"PROXIMO A VENCER")))</f>
        <v>FINALIZADO</v>
      </c>
      <c r="E70" s="93">
        <v>85242</v>
      </c>
      <c r="F70" s="38" t="s">
        <v>1009</v>
      </c>
      <c r="G70" s="38" t="s">
        <v>1010</v>
      </c>
      <c r="H70" s="37" t="s">
        <v>1011</v>
      </c>
      <c r="I70" s="44" t="s">
        <v>1012</v>
      </c>
      <c r="J70" s="38" t="s">
        <v>668</v>
      </c>
      <c r="K70" s="38">
        <v>114</v>
      </c>
      <c r="L70" s="45">
        <v>44943</v>
      </c>
      <c r="M70" s="38">
        <v>477</v>
      </c>
      <c r="N70" s="45">
        <v>44956</v>
      </c>
      <c r="O70" s="38" t="s">
        <v>116</v>
      </c>
      <c r="P70" s="37" t="s">
        <v>87</v>
      </c>
      <c r="Q70" s="37" t="s">
        <v>420</v>
      </c>
      <c r="R70" s="38">
        <v>1</v>
      </c>
      <c r="S70" s="151" t="s">
        <v>1013</v>
      </c>
      <c r="T70" s="38" t="s">
        <v>406</v>
      </c>
      <c r="U70" s="38" t="s">
        <v>471</v>
      </c>
      <c r="V70" s="38" t="s">
        <v>494</v>
      </c>
      <c r="W70" s="38" t="s">
        <v>213</v>
      </c>
      <c r="X70" s="38" t="s">
        <v>163</v>
      </c>
      <c r="Y70" s="38">
        <v>11256912</v>
      </c>
      <c r="Z70" s="38">
        <v>1</v>
      </c>
      <c r="AA70" s="45">
        <v>30003</v>
      </c>
      <c r="AB70" s="44" t="s">
        <v>1014</v>
      </c>
      <c r="AC70" s="38">
        <v>6018672027</v>
      </c>
      <c r="AD70" s="37" t="s">
        <v>1015</v>
      </c>
      <c r="AE70" s="37" t="s">
        <v>1016</v>
      </c>
      <c r="AF70" s="38">
        <v>1018418402</v>
      </c>
      <c r="AG70" s="37">
        <v>1</v>
      </c>
      <c r="AH70" s="37" t="s">
        <v>499</v>
      </c>
      <c r="AI70" s="37" t="s">
        <v>499</v>
      </c>
      <c r="AJ70" s="37">
        <v>1030568733</v>
      </c>
      <c r="AK70" s="45">
        <v>45065</v>
      </c>
      <c r="AL70" s="38" t="s">
        <v>410</v>
      </c>
      <c r="AM70" s="45">
        <v>44952</v>
      </c>
      <c r="AN70" s="45">
        <v>44952</v>
      </c>
      <c r="AO70" s="80">
        <v>60500000</v>
      </c>
      <c r="AP70" s="45">
        <v>44958</v>
      </c>
      <c r="AQ70" s="45">
        <v>45291</v>
      </c>
      <c r="AR70" s="38">
        <v>330</v>
      </c>
      <c r="AS70" s="38">
        <v>11</v>
      </c>
      <c r="AT70" s="80">
        <v>5500000</v>
      </c>
      <c r="AU70" s="38"/>
      <c r="AV70" s="38"/>
      <c r="AW70" s="38"/>
      <c r="AX70" s="38"/>
      <c r="AY70" s="38"/>
      <c r="AZ70" s="82"/>
      <c r="BA70" s="38"/>
      <c r="BB70" s="38"/>
      <c r="BC70" s="38"/>
      <c r="BD70" s="38"/>
      <c r="BE70" s="38"/>
      <c r="BF70" s="38"/>
      <c r="BG70" s="38"/>
      <c r="BH70" s="38"/>
      <c r="BI70" s="38"/>
      <c r="BJ70" s="38"/>
      <c r="BK70" s="38"/>
      <c r="BL70" s="38"/>
      <c r="BM70" s="38"/>
      <c r="BN70" s="38"/>
      <c r="BO70" s="38"/>
      <c r="BP70" s="38"/>
      <c r="BQ70" s="34">
        <f>Tabla2023[[#This Row],[DÍAS PRORROGA 1]]+Tabla2023[[#This Row],[DÍAS PRORROGA  2]]+Tabla2023[[#This Row],[DÍAS PRORROGA 3]]</f>
        <v>0</v>
      </c>
      <c r="BR70" s="68">
        <f>IF(Tabla2023[[#This Row],[ADICIÓN]]="NO",0,Tabla2023[[#This Row],[VALOR ADICIÓN 1]]+Tabla2023[[#This Row],[VALOR ADICIÓN 2]]+Tabla2023[[#This Row],[VALOR ADICIÓN 3]])</f>
        <v>0</v>
      </c>
      <c r="BS70" s="38"/>
      <c r="BT70" s="45">
        <v>45291</v>
      </c>
      <c r="BU70" s="49">
        <f>Tabla2023[[#This Row],[VALOR INICIAL DEL CONTRATO]]+Tabla2023[[#This Row],[VALOR ADICIÓN 1]]+Tabla2023[[#This Row],[VALOR ADICIÓN 2]]+Tabla2023[[#This Row],[VALOR ADICIÓN 3]]</f>
        <v>60500000</v>
      </c>
      <c r="BV7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0" s="33"/>
      <c r="BX70" s="34"/>
      <c r="BY70" s="34" t="s">
        <v>1017</v>
      </c>
      <c r="BZ70" s="34" t="s">
        <v>1018</v>
      </c>
      <c r="CA70" s="34"/>
      <c r="CB70" s="35"/>
      <c r="CC70" s="35"/>
      <c r="CD70" s="38">
        <v>1634</v>
      </c>
      <c r="CE70" s="34"/>
      <c r="CF70" s="6"/>
    </row>
    <row r="71" spans="1:84" ht="51.75" customHeight="1" x14ac:dyDescent="0.2">
      <c r="A71" s="29">
        <v>2023</v>
      </c>
      <c r="B71" s="132" t="s">
        <v>270</v>
      </c>
      <c r="C71" s="122" t="s">
        <v>435</v>
      </c>
      <c r="D71" s="122" t="str">
        <f ca="1">IF(Tabla2023[[#This Row],[FECHA DE TERMINACIÓN FINAL]]-TODAY()&gt;=15,"VIGENTE",IF(Tabla2023[[#This Row],[FECHA DE TERMINACIÓN FINAL]]-TODAY()&lt;0,"FINALIZADO",IF(Tabla2023[[#This Row],[FECHA DE TERMINACIÓN FINAL]]-TODAY()&lt;=15,"PROXIMO A VENCER")))</f>
        <v>FINALIZADO</v>
      </c>
      <c r="E71" s="93">
        <v>85242</v>
      </c>
      <c r="F71" s="38" t="s">
        <v>1009</v>
      </c>
      <c r="G71" s="38" t="s">
        <v>1019</v>
      </c>
      <c r="H71" s="37" t="s">
        <v>1020</v>
      </c>
      <c r="I71" s="44" t="s">
        <v>1012</v>
      </c>
      <c r="J71" s="38" t="s">
        <v>668</v>
      </c>
      <c r="K71" s="38">
        <v>114</v>
      </c>
      <c r="L71" s="45">
        <v>44943</v>
      </c>
      <c r="M71" s="38">
        <v>476</v>
      </c>
      <c r="N71" s="45">
        <v>44956</v>
      </c>
      <c r="O71" s="38" t="s">
        <v>116</v>
      </c>
      <c r="P71" s="37" t="s">
        <v>87</v>
      </c>
      <c r="Q71" s="37" t="s">
        <v>420</v>
      </c>
      <c r="R71" s="38">
        <v>1</v>
      </c>
      <c r="S71" s="151" t="s">
        <v>1013</v>
      </c>
      <c r="T71" s="38" t="s">
        <v>406</v>
      </c>
      <c r="U71" s="38" t="s">
        <v>422</v>
      </c>
      <c r="V71" s="38" t="s">
        <v>494</v>
      </c>
      <c r="W71" s="38" t="s">
        <v>213</v>
      </c>
      <c r="X71" s="38" t="s">
        <v>163</v>
      </c>
      <c r="Y71" s="38">
        <v>1069751551</v>
      </c>
      <c r="Z71" s="38">
        <v>0</v>
      </c>
      <c r="AA71" s="45">
        <v>34860</v>
      </c>
      <c r="AB71" s="44" t="s">
        <v>1021</v>
      </c>
      <c r="AC71" s="38">
        <v>3143123044</v>
      </c>
      <c r="AD71" s="37" t="s">
        <v>1022</v>
      </c>
      <c r="AE71" s="37" t="s">
        <v>1016</v>
      </c>
      <c r="AF71" s="38">
        <v>1018418402</v>
      </c>
      <c r="AG71" s="37">
        <v>1</v>
      </c>
      <c r="AH71" s="37" t="s">
        <v>499</v>
      </c>
      <c r="AI71" s="37" t="s">
        <v>499</v>
      </c>
      <c r="AJ71" s="37">
        <v>1030568733</v>
      </c>
      <c r="AK71" s="45">
        <v>45065</v>
      </c>
      <c r="AL71" s="38" t="s">
        <v>410</v>
      </c>
      <c r="AM71" s="45">
        <v>44952</v>
      </c>
      <c r="AN71" s="45">
        <v>44952</v>
      </c>
      <c r="AO71" s="80">
        <v>60500000</v>
      </c>
      <c r="AP71" s="45">
        <v>44958</v>
      </c>
      <c r="AQ71" s="45">
        <v>45291</v>
      </c>
      <c r="AR71" s="38">
        <v>330</v>
      </c>
      <c r="AS71" s="38">
        <v>11</v>
      </c>
      <c r="AT71" s="80">
        <v>5500000</v>
      </c>
      <c r="AU71" s="38"/>
      <c r="AV71" s="38"/>
      <c r="AW71" s="38">
        <v>1</v>
      </c>
      <c r="AX71" s="38">
        <v>1</v>
      </c>
      <c r="AY71" s="38"/>
      <c r="AZ71" s="82">
        <v>5500000</v>
      </c>
      <c r="BA71" s="38">
        <v>30</v>
      </c>
      <c r="BB71" s="38">
        <v>1218</v>
      </c>
      <c r="BC71" s="45">
        <v>45275</v>
      </c>
      <c r="BD71" s="38"/>
      <c r="BE71" s="38"/>
      <c r="BF71" s="38"/>
      <c r="BG71" s="38"/>
      <c r="BH71" s="38"/>
      <c r="BI71" s="38"/>
      <c r="BJ71" s="38"/>
      <c r="BK71" s="38"/>
      <c r="BL71" s="38"/>
      <c r="BM71" s="38"/>
      <c r="BN71" s="38"/>
      <c r="BO71" s="38"/>
      <c r="BP71" s="38"/>
      <c r="BQ71" s="34">
        <f>Tabla2023[[#This Row],[DÍAS PRORROGA 1]]+Tabla2023[[#This Row],[DÍAS PRORROGA  2]]+Tabla2023[[#This Row],[DÍAS PRORROGA 3]]</f>
        <v>30</v>
      </c>
      <c r="BR71" s="68">
        <f>IF(Tabla2023[[#This Row],[ADICIÓN]]="NO",0,Tabla2023[[#This Row],[VALOR ADICIÓN 1]]+Tabla2023[[#This Row],[VALOR ADICIÓN 2]]+Tabla2023[[#This Row],[VALOR ADICIÓN 3]])</f>
        <v>5500000</v>
      </c>
      <c r="BS71" s="38"/>
      <c r="BT71" s="45">
        <v>45322</v>
      </c>
      <c r="BU71" s="49">
        <f>Tabla2023[[#This Row],[VALOR INICIAL DEL CONTRATO]]+Tabla2023[[#This Row],[VALOR ADICIÓN 1]]+Tabla2023[[#This Row],[VALOR ADICIÓN 2]]+Tabla2023[[#This Row],[VALOR ADICIÓN 3]]</f>
        <v>66000000</v>
      </c>
      <c r="BV7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1" s="33"/>
      <c r="BX71" s="36" t="s">
        <v>1023</v>
      </c>
      <c r="BY71" s="34" t="s">
        <v>1017</v>
      </c>
      <c r="BZ71" s="34" t="s">
        <v>1024</v>
      </c>
      <c r="CA71" s="34"/>
      <c r="CB71" s="35"/>
      <c r="CC71" s="35"/>
      <c r="CD71" s="38">
        <v>1634</v>
      </c>
      <c r="CE71" s="34"/>
      <c r="CF71" s="6"/>
    </row>
    <row r="72" spans="1:84" ht="51.75" customHeight="1" x14ac:dyDescent="0.2">
      <c r="A72" s="29">
        <v>2023</v>
      </c>
      <c r="B72" s="132" t="s">
        <v>274</v>
      </c>
      <c r="C72" s="122" t="s">
        <v>435</v>
      </c>
      <c r="D72" s="122" t="str">
        <f ca="1">IF(Tabla2023[[#This Row],[FECHA DE TERMINACIÓN FINAL]]-TODAY()&gt;=15,"VIGENTE",IF(Tabla2023[[#This Row],[FECHA DE TERMINACIÓN FINAL]]-TODAY()&lt;0,"FINALIZADO",IF(Tabla2023[[#This Row],[FECHA DE TERMINACIÓN FINAL]]-TODAY()&lt;=15,"PROXIMO A VENCER")))</f>
        <v>FINALIZADO</v>
      </c>
      <c r="E72" s="93">
        <v>85673</v>
      </c>
      <c r="F72" s="38" t="s">
        <v>1025</v>
      </c>
      <c r="G72" s="38" t="s">
        <v>1026</v>
      </c>
      <c r="H72" s="37" t="s">
        <v>1027</v>
      </c>
      <c r="I72" s="44" t="s">
        <v>1028</v>
      </c>
      <c r="J72" s="38" t="s">
        <v>541</v>
      </c>
      <c r="K72" s="38">
        <v>126</v>
      </c>
      <c r="L72" s="45">
        <v>44943</v>
      </c>
      <c r="M72" s="38">
        <v>593</v>
      </c>
      <c r="N72" s="45">
        <v>44960</v>
      </c>
      <c r="O72" s="38" t="s">
        <v>248</v>
      </c>
      <c r="P72" s="37" t="s">
        <v>87</v>
      </c>
      <c r="Q72" s="37" t="s">
        <v>420</v>
      </c>
      <c r="R72" s="38">
        <v>1</v>
      </c>
      <c r="S72" s="151" t="s">
        <v>1029</v>
      </c>
      <c r="T72" s="38" t="s">
        <v>406</v>
      </c>
      <c r="U72" s="38" t="s">
        <v>471</v>
      </c>
      <c r="V72" s="38" t="s">
        <v>442</v>
      </c>
      <c r="W72" s="38" t="s">
        <v>213</v>
      </c>
      <c r="X72" s="38" t="s">
        <v>148</v>
      </c>
      <c r="Y72" s="38">
        <v>1014282505</v>
      </c>
      <c r="Z72" s="38">
        <v>9</v>
      </c>
      <c r="AA72" s="45">
        <v>35370</v>
      </c>
      <c r="AB72" s="44" t="s">
        <v>1030</v>
      </c>
      <c r="AC72" s="38">
        <v>3214300631</v>
      </c>
      <c r="AD72" s="37" t="s">
        <v>851</v>
      </c>
      <c r="AE72" s="37" t="s">
        <v>250</v>
      </c>
      <c r="AF72" s="37">
        <v>1018481815</v>
      </c>
      <c r="AG72" s="37"/>
      <c r="AH72" s="37" t="s">
        <v>582</v>
      </c>
      <c r="AI72" s="37" t="s">
        <v>443</v>
      </c>
      <c r="AJ72" s="37">
        <v>1</v>
      </c>
      <c r="AK72" s="45">
        <v>45300</v>
      </c>
      <c r="AL72" s="38" t="s">
        <v>101</v>
      </c>
      <c r="AM72" s="45">
        <v>44956</v>
      </c>
      <c r="AN72" s="45">
        <v>44956</v>
      </c>
      <c r="AO72" s="80">
        <v>50600000</v>
      </c>
      <c r="AP72" s="45">
        <v>44960</v>
      </c>
      <c r="AQ72" s="45">
        <v>45293</v>
      </c>
      <c r="AR72" s="38">
        <v>330</v>
      </c>
      <c r="AS72" s="38">
        <v>11</v>
      </c>
      <c r="AT72" s="80">
        <v>4600000</v>
      </c>
      <c r="AU72" s="38"/>
      <c r="AV72" s="38"/>
      <c r="AW72" s="38">
        <v>1</v>
      </c>
      <c r="AX72" s="38">
        <v>1</v>
      </c>
      <c r="AY72" s="38"/>
      <c r="AZ72" s="82">
        <v>9200000</v>
      </c>
      <c r="BA72" s="38">
        <v>60</v>
      </c>
      <c r="BB72" s="38">
        <v>1070</v>
      </c>
      <c r="BC72" s="45">
        <v>45250</v>
      </c>
      <c r="BD72" s="38"/>
      <c r="BE72" s="38"/>
      <c r="BF72" s="38"/>
      <c r="BG72" s="38"/>
      <c r="BH72" s="38"/>
      <c r="BI72" s="38"/>
      <c r="BJ72" s="38"/>
      <c r="BK72" s="38"/>
      <c r="BL72" s="38"/>
      <c r="BM72" s="38"/>
      <c r="BN72" s="38"/>
      <c r="BO72" s="38"/>
      <c r="BP72" s="38"/>
      <c r="BQ72" s="34">
        <f>Tabla2023[[#This Row],[DÍAS PRORROGA 1]]+Tabla2023[[#This Row],[DÍAS PRORROGA  2]]+Tabla2023[[#This Row],[DÍAS PRORROGA 3]]</f>
        <v>60</v>
      </c>
      <c r="BR72" s="68">
        <f>IF(Tabla2023[[#This Row],[ADICIÓN]]="NO",0,Tabla2023[[#This Row],[VALOR ADICIÓN 1]]+Tabla2023[[#This Row],[VALOR ADICIÓN 2]]+Tabla2023[[#This Row],[VALOR ADICIÓN 3]])</f>
        <v>9200000</v>
      </c>
      <c r="BS72" s="38"/>
      <c r="BT72" s="45">
        <v>45353</v>
      </c>
      <c r="BU72" s="49">
        <f>Tabla2023[[#This Row],[VALOR INICIAL DEL CONTRATO]]+Tabla2023[[#This Row],[VALOR ADICIÓN 1]]+Tabla2023[[#This Row],[VALOR ADICIÓN 2]]+Tabla2023[[#This Row],[VALOR ADICIÓN 3]]</f>
        <v>59800000</v>
      </c>
      <c r="BV7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2" s="33"/>
      <c r="BX72" s="36" t="s">
        <v>1031</v>
      </c>
      <c r="BY72" s="34" t="s">
        <v>1032</v>
      </c>
      <c r="BZ72" s="34" t="s">
        <v>1033</v>
      </c>
      <c r="CA72" s="38">
        <v>20</v>
      </c>
      <c r="CB72" s="41" t="s">
        <v>586</v>
      </c>
      <c r="CC72" s="41" t="s">
        <v>551</v>
      </c>
      <c r="CD72" s="34">
        <v>1590</v>
      </c>
      <c r="CE72" s="34"/>
      <c r="CF72" s="6"/>
    </row>
    <row r="73" spans="1:84" ht="51.75" customHeight="1" x14ac:dyDescent="0.2">
      <c r="A73" s="29">
        <v>2023</v>
      </c>
      <c r="B73" s="132" t="s">
        <v>283</v>
      </c>
      <c r="C73" s="122" t="s">
        <v>612</v>
      </c>
      <c r="D73" s="122" t="str">
        <f ca="1">IF(Tabla2023[[#This Row],[FECHA DE TERMINACIÓN FINAL]]-TODAY()&gt;=15,"VIGENTE",IF(Tabla2023[[#This Row],[FECHA DE TERMINACIÓN FINAL]]-TODAY()&lt;0,"FINALIZADO",IF(Tabla2023[[#This Row],[FECHA DE TERMINACIÓN FINAL]]-TODAY()&lt;=15,"PROXIMO A VENCER")))</f>
        <v>FINALIZADO</v>
      </c>
      <c r="E73" s="93">
        <v>85278</v>
      </c>
      <c r="F73" s="38" t="s">
        <v>1034</v>
      </c>
      <c r="G73" s="38" t="s">
        <v>1035</v>
      </c>
      <c r="H73" s="37" t="s">
        <v>305</v>
      </c>
      <c r="I73" s="44" t="s">
        <v>1036</v>
      </c>
      <c r="J73" s="38" t="s">
        <v>668</v>
      </c>
      <c r="K73" s="38">
        <v>118</v>
      </c>
      <c r="L73" s="45">
        <v>44943</v>
      </c>
      <c r="M73" s="38">
        <v>503</v>
      </c>
      <c r="N73" s="45">
        <v>44957</v>
      </c>
      <c r="O73" s="38" t="s">
        <v>306</v>
      </c>
      <c r="P73" s="37" t="s">
        <v>87</v>
      </c>
      <c r="Q73" s="37" t="s">
        <v>420</v>
      </c>
      <c r="R73" s="38">
        <v>1</v>
      </c>
      <c r="S73" s="151" t="s">
        <v>307</v>
      </c>
      <c r="T73" s="38" t="s">
        <v>406</v>
      </c>
      <c r="U73" s="38" t="s">
        <v>422</v>
      </c>
      <c r="V73" s="38" t="s">
        <v>126</v>
      </c>
      <c r="W73" s="38"/>
      <c r="X73" s="38" t="s">
        <v>148</v>
      </c>
      <c r="Y73" s="38">
        <v>1016043437</v>
      </c>
      <c r="Z73" s="38">
        <v>9</v>
      </c>
      <c r="AA73" s="45">
        <v>33687</v>
      </c>
      <c r="AB73" s="44" t="s">
        <v>308</v>
      </c>
      <c r="AC73" s="38">
        <v>4182454</v>
      </c>
      <c r="AD73" s="37" t="s">
        <v>1037</v>
      </c>
      <c r="AE73" s="37" t="s">
        <v>1038</v>
      </c>
      <c r="AF73" s="37">
        <v>63526944</v>
      </c>
      <c r="AG73" s="37">
        <v>5</v>
      </c>
      <c r="AH73" s="37"/>
      <c r="AI73" s="38"/>
      <c r="AJ73" s="38"/>
      <c r="AK73" s="38"/>
      <c r="AL73" s="38" t="s">
        <v>410</v>
      </c>
      <c r="AM73" s="45">
        <v>44952</v>
      </c>
      <c r="AN73" s="45">
        <v>44952</v>
      </c>
      <c r="AO73" s="80">
        <v>62700000</v>
      </c>
      <c r="AP73" s="45">
        <v>44958</v>
      </c>
      <c r="AQ73" s="45">
        <v>45291</v>
      </c>
      <c r="AR73" s="38">
        <v>330</v>
      </c>
      <c r="AS73" s="38">
        <v>11</v>
      </c>
      <c r="AT73" s="80">
        <v>5700000</v>
      </c>
      <c r="AU73" s="38"/>
      <c r="AV73" s="38"/>
      <c r="AW73" s="38"/>
      <c r="AX73" s="38"/>
      <c r="AY73" s="38"/>
      <c r="AZ73" s="82"/>
      <c r="BA73" s="38"/>
      <c r="BB73" s="38"/>
      <c r="BC73" s="38"/>
      <c r="BD73" s="38"/>
      <c r="BE73" s="38"/>
      <c r="BF73" s="38"/>
      <c r="BG73" s="38"/>
      <c r="BH73" s="38"/>
      <c r="BI73" s="38"/>
      <c r="BJ73" s="38"/>
      <c r="BK73" s="38"/>
      <c r="BL73" s="38"/>
      <c r="BM73" s="38"/>
      <c r="BN73" s="38"/>
      <c r="BO73" s="38"/>
      <c r="BP73" s="38"/>
      <c r="BQ73" s="34">
        <f>Tabla2023[[#This Row],[DÍAS PRORROGA 1]]+Tabla2023[[#This Row],[DÍAS PRORROGA  2]]+Tabla2023[[#This Row],[DÍAS PRORROGA 3]]</f>
        <v>0</v>
      </c>
      <c r="BR73" s="68">
        <f>IF(Tabla2023[[#This Row],[ADICIÓN]]="NO",0,Tabla2023[[#This Row],[VALOR ADICIÓN 1]]+Tabla2023[[#This Row],[VALOR ADICIÓN 2]]+Tabla2023[[#This Row],[VALOR ADICIÓN 3]])</f>
        <v>0</v>
      </c>
      <c r="BS73" s="38"/>
      <c r="BT73" s="45">
        <v>45016</v>
      </c>
      <c r="BU73" s="49">
        <f>Tabla2023[[#This Row],[VALOR INICIAL DEL CONTRATO]]+Tabla2023[[#This Row],[VALOR ADICIÓN 1]]+Tabla2023[[#This Row],[VALOR ADICIÓN 2]]+Tabla2023[[#This Row],[VALOR ADICIÓN 3]]</f>
        <v>62700000</v>
      </c>
      <c r="BV7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73" s="33"/>
      <c r="BX73" s="36" t="s">
        <v>1039</v>
      </c>
      <c r="BY73" s="34" t="s">
        <v>1040</v>
      </c>
      <c r="BZ73" s="34" t="s">
        <v>1041</v>
      </c>
      <c r="CA73" s="34"/>
      <c r="CB73" s="35"/>
      <c r="CC73" s="35"/>
      <c r="CD73" s="38">
        <v>1683</v>
      </c>
      <c r="CE73" s="34"/>
      <c r="CF73" s="6"/>
    </row>
    <row r="74" spans="1:84" ht="51.75" customHeight="1" x14ac:dyDescent="0.2">
      <c r="A74" s="29">
        <v>2023</v>
      </c>
      <c r="B74" s="132" t="s">
        <v>288</v>
      </c>
      <c r="C74" s="122" t="s">
        <v>435</v>
      </c>
      <c r="D74" s="122" t="str">
        <f ca="1">IF(Tabla2023[[#This Row],[FECHA DE TERMINACIÓN FINAL]]-TODAY()&gt;=15,"VIGENTE",IF(Tabla2023[[#This Row],[FECHA DE TERMINACIÓN FINAL]]-TODAY()&lt;0,"FINALIZADO",IF(Tabla2023[[#This Row],[FECHA DE TERMINACIÓN FINAL]]-TODAY()&lt;=15,"PROXIMO A VENCER")))</f>
        <v>FINALIZADO</v>
      </c>
      <c r="E74" s="93">
        <v>84194</v>
      </c>
      <c r="F74" s="38" t="s">
        <v>1042</v>
      </c>
      <c r="G74" s="38" t="s">
        <v>1043</v>
      </c>
      <c r="H74" s="37" t="s">
        <v>1044</v>
      </c>
      <c r="I74" s="44" t="s">
        <v>1045</v>
      </c>
      <c r="J74" s="38" t="s">
        <v>668</v>
      </c>
      <c r="K74" s="38">
        <v>63</v>
      </c>
      <c r="L74" s="45">
        <v>44939</v>
      </c>
      <c r="M74" s="38">
        <v>502</v>
      </c>
      <c r="N74" s="45">
        <v>44957</v>
      </c>
      <c r="O74" s="38" t="s">
        <v>120</v>
      </c>
      <c r="P74" s="37" t="s">
        <v>87</v>
      </c>
      <c r="Q74" s="37" t="s">
        <v>420</v>
      </c>
      <c r="R74" s="38">
        <v>1</v>
      </c>
      <c r="S74" s="151" t="s">
        <v>1046</v>
      </c>
      <c r="T74" s="38" t="s">
        <v>406</v>
      </c>
      <c r="U74" s="38" t="s">
        <v>471</v>
      </c>
      <c r="V74" s="38" t="s">
        <v>442</v>
      </c>
      <c r="W74" s="38" t="s">
        <v>213</v>
      </c>
      <c r="X74" s="38" t="s">
        <v>148</v>
      </c>
      <c r="Y74" s="38">
        <v>1013642097</v>
      </c>
      <c r="Z74" s="38">
        <v>7</v>
      </c>
      <c r="AA74" s="45">
        <v>34028</v>
      </c>
      <c r="AB74" s="44" t="s">
        <v>1047</v>
      </c>
      <c r="AC74" s="38">
        <v>3213019787</v>
      </c>
      <c r="AD74" s="37" t="s">
        <v>1048</v>
      </c>
      <c r="AE74" s="37" t="s">
        <v>256</v>
      </c>
      <c r="AF74" s="37">
        <v>1015415370</v>
      </c>
      <c r="AG74" s="37">
        <v>8</v>
      </c>
      <c r="AH74" s="37"/>
      <c r="AI74" s="38"/>
      <c r="AJ74" s="38"/>
      <c r="AK74" s="38"/>
      <c r="AL74" s="38" t="s">
        <v>410</v>
      </c>
      <c r="AM74" s="45">
        <v>44953</v>
      </c>
      <c r="AN74" s="45">
        <v>44953</v>
      </c>
      <c r="AO74" s="80">
        <v>50600000</v>
      </c>
      <c r="AP74" s="45">
        <v>44958</v>
      </c>
      <c r="AQ74" s="45">
        <v>45291</v>
      </c>
      <c r="AR74" s="38">
        <v>330</v>
      </c>
      <c r="AS74" s="38">
        <v>11</v>
      </c>
      <c r="AT74" s="80">
        <v>4600000</v>
      </c>
      <c r="AU74" s="38"/>
      <c r="AV74" s="38"/>
      <c r="AW74" s="38">
        <v>1</v>
      </c>
      <c r="AX74" s="38">
        <v>1</v>
      </c>
      <c r="AY74" s="38"/>
      <c r="AZ74" s="82">
        <v>9200000</v>
      </c>
      <c r="BA74" s="38">
        <v>60</v>
      </c>
      <c r="BB74" s="38">
        <v>1184</v>
      </c>
      <c r="BC74" s="45">
        <v>45275</v>
      </c>
      <c r="BD74" s="38"/>
      <c r="BE74" s="38"/>
      <c r="BF74" s="38"/>
      <c r="BG74" s="38"/>
      <c r="BH74" s="38"/>
      <c r="BI74" s="38"/>
      <c r="BJ74" s="38"/>
      <c r="BK74" s="38"/>
      <c r="BL74" s="38"/>
      <c r="BM74" s="38"/>
      <c r="BN74" s="38"/>
      <c r="BO74" s="38"/>
      <c r="BP74" s="38"/>
      <c r="BQ74" s="34">
        <f>Tabla2023[[#This Row],[DÍAS PRORROGA 1]]+Tabla2023[[#This Row],[DÍAS PRORROGA  2]]+Tabla2023[[#This Row],[DÍAS PRORROGA 3]]</f>
        <v>60</v>
      </c>
      <c r="BR74" s="68">
        <f>IF(Tabla2023[[#This Row],[ADICIÓN]]="NO",0,Tabla2023[[#This Row],[VALOR ADICIÓN 1]]+Tabla2023[[#This Row],[VALOR ADICIÓN 2]]+Tabla2023[[#This Row],[VALOR ADICIÓN 3]])</f>
        <v>9200000</v>
      </c>
      <c r="BS74" s="38"/>
      <c r="BT74" s="45">
        <v>45351</v>
      </c>
      <c r="BU74" s="49">
        <f>Tabla2023[[#This Row],[VALOR INICIAL DEL CONTRATO]]+Tabla2023[[#This Row],[VALOR ADICIÓN 1]]+Tabla2023[[#This Row],[VALOR ADICIÓN 2]]+Tabla2023[[#This Row],[VALOR ADICIÓN 3]]</f>
        <v>59800000</v>
      </c>
      <c r="BV7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4" s="33"/>
      <c r="BX74" s="36" t="s">
        <v>1049</v>
      </c>
      <c r="BY74" s="34" t="s">
        <v>1050</v>
      </c>
      <c r="BZ74" s="34" t="s">
        <v>1051</v>
      </c>
      <c r="CA74" s="34"/>
      <c r="CB74" s="35"/>
      <c r="CC74" s="35"/>
      <c r="CD74" s="38">
        <v>1691</v>
      </c>
      <c r="CE74" s="34"/>
      <c r="CF74" s="6"/>
    </row>
    <row r="75" spans="1:84" ht="51.75" customHeight="1" x14ac:dyDescent="0.2">
      <c r="A75" s="29">
        <v>2023</v>
      </c>
      <c r="B75" s="132" t="s">
        <v>300</v>
      </c>
      <c r="C75" s="122" t="s">
        <v>435</v>
      </c>
      <c r="D75" s="122" t="str">
        <f ca="1">IF(Tabla2023[[#This Row],[FECHA DE TERMINACIÓN FINAL]]-TODAY()&gt;=15,"VIGENTE",IF(Tabla2023[[#This Row],[FECHA DE TERMINACIÓN FINAL]]-TODAY()&lt;0,"FINALIZADO",IF(Tabla2023[[#This Row],[FECHA DE TERMINACIÓN FINAL]]-TODAY()&lt;=15,"PROXIMO A VENCER")))</f>
        <v>FINALIZADO</v>
      </c>
      <c r="E75" s="93">
        <v>84002</v>
      </c>
      <c r="F75" s="38" t="s">
        <v>1052</v>
      </c>
      <c r="G75" s="38" t="s">
        <v>1053</v>
      </c>
      <c r="H75" s="37" t="s">
        <v>519</v>
      </c>
      <c r="I75" s="44" t="s">
        <v>1054</v>
      </c>
      <c r="J75" s="38" t="s">
        <v>520</v>
      </c>
      <c r="K75" s="38">
        <v>39</v>
      </c>
      <c r="L75" s="45">
        <v>44938</v>
      </c>
      <c r="M75" s="38">
        <v>498</v>
      </c>
      <c r="N75" s="45">
        <v>44957</v>
      </c>
      <c r="O75" s="38" t="s">
        <v>143</v>
      </c>
      <c r="P75" s="37" t="s">
        <v>87</v>
      </c>
      <c r="Q75" s="37" t="s">
        <v>420</v>
      </c>
      <c r="R75" s="38">
        <v>1</v>
      </c>
      <c r="S75" s="151" t="s">
        <v>1055</v>
      </c>
      <c r="T75" s="38" t="s">
        <v>406</v>
      </c>
      <c r="U75" s="38" t="s">
        <v>471</v>
      </c>
      <c r="V75" s="38" t="s">
        <v>184</v>
      </c>
      <c r="W75" s="38" t="s">
        <v>213</v>
      </c>
      <c r="X75" s="38" t="s">
        <v>148</v>
      </c>
      <c r="Y75" s="38">
        <v>1077860558</v>
      </c>
      <c r="Z75" s="38">
        <v>8</v>
      </c>
      <c r="AA75" s="45">
        <v>33433</v>
      </c>
      <c r="AB75" s="44" t="s">
        <v>1056</v>
      </c>
      <c r="AC75" s="38">
        <v>4162024</v>
      </c>
      <c r="AD75" s="37" t="s">
        <v>1057</v>
      </c>
      <c r="AE75" s="37" t="s">
        <v>185</v>
      </c>
      <c r="AF75" s="37">
        <v>1024474457</v>
      </c>
      <c r="AG75" s="37">
        <v>4</v>
      </c>
      <c r="AH75" s="37"/>
      <c r="AI75" s="38"/>
      <c r="AJ75" s="38"/>
      <c r="AK75" s="38"/>
      <c r="AL75" s="38" t="s">
        <v>410</v>
      </c>
      <c r="AM75" s="45">
        <v>44956</v>
      </c>
      <c r="AN75" s="45">
        <v>44956</v>
      </c>
      <c r="AO75" s="80">
        <v>71500000</v>
      </c>
      <c r="AP75" s="45">
        <v>44957</v>
      </c>
      <c r="AQ75" s="45">
        <v>45290</v>
      </c>
      <c r="AR75" s="38">
        <v>330</v>
      </c>
      <c r="AS75" s="38">
        <v>11</v>
      </c>
      <c r="AT75" s="80">
        <v>6500000</v>
      </c>
      <c r="AU75" s="38"/>
      <c r="AV75" s="38"/>
      <c r="AW75" s="38">
        <v>1</v>
      </c>
      <c r="AX75" s="38">
        <v>1</v>
      </c>
      <c r="AY75" s="38"/>
      <c r="AZ75" s="82">
        <v>13000000</v>
      </c>
      <c r="BA75" s="38">
        <v>60</v>
      </c>
      <c r="BB75" s="38">
        <v>1167</v>
      </c>
      <c r="BC75" s="45">
        <v>45274</v>
      </c>
      <c r="BD75" s="38"/>
      <c r="BE75" s="38"/>
      <c r="BF75" s="38"/>
      <c r="BG75" s="38"/>
      <c r="BH75" s="38"/>
      <c r="BI75" s="38"/>
      <c r="BJ75" s="38"/>
      <c r="BK75" s="38"/>
      <c r="BL75" s="38"/>
      <c r="BM75" s="38"/>
      <c r="BN75" s="38"/>
      <c r="BO75" s="38"/>
      <c r="BP75" s="38"/>
      <c r="BQ75" s="34">
        <f>Tabla2023[[#This Row],[DÍAS PRORROGA 1]]+Tabla2023[[#This Row],[DÍAS PRORROGA  2]]+Tabla2023[[#This Row],[DÍAS PRORROGA 3]]</f>
        <v>60</v>
      </c>
      <c r="BR75" s="68">
        <f>IF(Tabla2023[[#This Row],[ADICIÓN]]="NO",0,Tabla2023[[#This Row],[VALOR ADICIÓN 1]]+Tabla2023[[#This Row],[VALOR ADICIÓN 2]]+Tabla2023[[#This Row],[VALOR ADICIÓN 3]])</f>
        <v>13000000</v>
      </c>
      <c r="BS75" s="38"/>
      <c r="BT75" s="45">
        <v>45350</v>
      </c>
      <c r="BU75" s="49">
        <f>Tabla2023[[#This Row],[VALOR INICIAL DEL CONTRATO]]+Tabla2023[[#This Row],[VALOR ADICIÓN 1]]+Tabla2023[[#This Row],[VALOR ADICIÓN 2]]+Tabla2023[[#This Row],[VALOR ADICIÓN 3]]</f>
        <v>84500000</v>
      </c>
      <c r="BV7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5" s="33"/>
      <c r="BX75" s="36" t="s">
        <v>1058</v>
      </c>
      <c r="BY75" s="34" t="s">
        <v>1059</v>
      </c>
      <c r="BZ75" s="34" t="s">
        <v>1060</v>
      </c>
      <c r="CA75" s="34"/>
      <c r="CB75" s="35"/>
      <c r="CC75" s="35"/>
      <c r="CD75" s="38">
        <v>1688</v>
      </c>
      <c r="CE75" s="34"/>
      <c r="CF75" s="6"/>
    </row>
    <row r="76" spans="1:84" ht="51.75" customHeight="1" x14ac:dyDescent="0.2">
      <c r="A76" s="29">
        <v>2023</v>
      </c>
      <c r="B76" s="132" t="s">
        <v>304</v>
      </c>
      <c r="C76" s="122" t="s">
        <v>435</v>
      </c>
      <c r="D76" s="122" t="str">
        <f ca="1">IF(Tabla2023[[#This Row],[FECHA DE TERMINACIÓN FINAL]]-TODAY()&gt;=15,"VIGENTE",IF(Tabla2023[[#This Row],[FECHA DE TERMINACIÓN FINAL]]-TODAY()&lt;0,"FINALIZADO",IF(Tabla2023[[#This Row],[FECHA DE TERMINACIÓN FINAL]]-TODAY()&lt;=15,"PROXIMO A VENCER")))</f>
        <v>FINALIZADO</v>
      </c>
      <c r="E76" s="93">
        <v>83593</v>
      </c>
      <c r="F76" s="38" t="s">
        <v>1061</v>
      </c>
      <c r="G76" s="38" t="s">
        <v>1062</v>
      </c>
      <c r="H76" s="37" t="s">
        <v>1063</v>
      </c>
      <c r="I76" s="44" t="s">
        <v>1064</v>
      </c>
      <c r="J76" s="37" t="s">
        <v>418</v>
      </c>
      <c r="K76" s="38">
        <v>48</v>
      </c>
      <c r="L76" s="45">
        <v>44938</v>
      </c>
      <c r="M76" s="38">
        <v>595</v>
      </c>
      <c r="N76" s="45">
        <v>44960</v>
      </c>
      <c r="O76" s="38" t="s">
        <v>143</v>
      </c>
      <c r="P76" s="37" t="s">
        <v>87</v>
      </c>
      <c r="Q76" s="37" t="s">
        <v>420</v>
      </c>
      <c r="R76" s="38">
        <v>1</v>
      </c>
      <c r="S76" s="151" t="s">
        <v>1065</v>
      </c>
      <c r="T76" s="38" t="s">
        <v>406</v>
      </c>
      <c r="U76" s="38" t="s">
        <v>422</v>
      </c>
      <c r="V76" s="38" t="s">
        <v>184</v>
      </c>
      <c r="W76" s="38" t="s">
        <v>213</v>
      </c>
      <c r="X76" s="38" t="s">
        <v>148</v>
      </c>
      <c r="Y76" s="38">
        <v>53167430</v>
      </c>
      <c r="Z76" s="38">
        <v>4</v>
      </c>
      <c r="AA76" s="45">
        <v>31341</v>
      </c>
      <c r="AB76" s="44" t="s">
        <v>1066</v>
      </c>
      <c r="AC76" s="38">
        <v>9064453</v>
      </c>
      <c r="AD76" s="37" t="s">
        <v>1067</v>
      </c>
      <c r="AE76" s="37" t="s">
        <v>185</v>
      </c>
      <c r="AF76" s="37">
        <v>1024474457</v>
      </c>
      <c r="AG76" s="37">
        <v>4</v>
      </c>
      <c r="AH76" s="37"/>
      <c r="AI76" s="38"/>
      <c r="AJ76" s="38"/>
      <c r="AK76" s="38"/>
      <c r="AL76" s="38" t="s">
        <v>410</v>
      </c>
      <c r="AM76" s="45">
        <v>44953</v>
      </c>
      <c r="AN76" s="45">
        <v>44953</v>
      </c>
      <c r="AO76" s="80">
        <v>71500000</v>
      </c>
      <c r="AP76" s="45">
        <v>44960</v>
      </c>
      <c r="AQ76" s="45">
        <v>45293</v>
      </c>
      <c r="AR76" s="38">
        <v>330</v>
      </c>
      <c r="AS76" s="38">
        <v>11</v>
      </c>
      <c r="AT76" s="80">
        <v>6500000</v>
      </c>
      <c r="AU76" s="38"/>
      <c r="AV76" s="38"/>
      <c r="AW76" s="38">
        <v>1</v>
      </c>
      <c r="AX76" s="38">
        <v>1</v>
      </c>
      <c r="AY76" s="38"/>
      <c r="AZ76" s="82">
        <v>12350000</v>
      </c>
      <c r="BA76" s="38">
        <v>57</v>
      </c>
      <c r="BB76" s="38">
        <v>1242</v>
      </c>
      <c r="BC76" s="45">
        <v>45279</v>
      </c>
      <c r="BD76" s="38"/>
      <c r="BE76" s="38"/>
      <c r="BF76" s="38"/>
      <c r="BG76" s="38"/>
      <c r="BH76" s="38"/>
      <c r="BI76" s="38"/>
      <c r="BJ76" s="38"/>
      <c r="BK76" s="38"/>
      <c r="BL76" s="38"/>
      <c r="BM76" s="38"/>
      <c r="BN76" s="38"/>
      <c r="BO76" s="38"/>
      <c r="BP76" s="38"/>
      <c r="BQ76" s="34">
        <f>Tabla2023[[#This Row],[DÍAS PRORROGA 1]]+Tabla2023[[#This Row],[DÍAS PRORROGA  2]]+Tabla2023[[#This Row],[DÍAS PRORROGA 3]]</f>
        <v>57</v>
      </c>
      <c r="BR76" s="68">
        <f>IF(Tabla2023[[#This Row],[ADICIÓN]]="NO",0,Tabla2023[[#This Row],[VALOR ADICIÓN 1]]+Tabla2023[[#This Row],[VALOR ADICIÓN 2]]+Tabla2023[[#This Row],[VALOR ADICIÓN 3]])</f>
        <v>12350000</v>
      </c>
      <c r="BS76" s="38"/>
      <c r="BT76" s="45">
        <v>45351</v>
      </c>
      <c r="BU76" s="49">
        <f>Tabla2023[[#This Row],[VALOR INICIAL DEL CONTRATO]]+Tabla2023[[#This Row],[VALOR ADICIÓN 1]]+Tabla2023[[#This Row],[VALOR ADICIÓN 2]]+Tabla2023[[#This Row],[VALOR ADICIÓN 3]]</f>
        <v>83850000</v>
      </c>
      <c r="BV7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6" s="33"/>
      <c r="BX76" s="36" t="s">
        <v>1068</v>
      </c>
      <c r="BY76" s="34" t="s">
        <v>1069</v>
      </c>
      <c r="BZ76" s="34" t="s">
        <v>1070</v>
      </c>
      <c r="CA76" s="34"/>
      <c r="CB76" s="35"/>
      <c r="CC76" s="35"/>
      <c r="CD76" s="38">
        <v>1688</v>
      </c>
      <c r="CE76" s="34"/>
      <c r="CF76" s="6"/>
    </row>
    <row r="77" spans="1:84" ht="51.75" customHeight="1" x14ac:dyDescent="0.2">
      <c r="A77" s="29">
        <v>2023</v>
      </c>
      <c r="B77" s="132" t="s">
        <v>313</v>
      </c>
      <c r="C77" s="122" t="s">
        <v>435</v>
      </c>
      <c r="D77" s="122" t="str">
        <f ca="1">IF(Tabla2023[[#This Row],[FECHA DE TERMINACIÓN FINAL]]-TODAY()&gt;=15,"VIGENTE",IF(Tabla2023[[#This Row],[FECHA DE TERMINACIÓN FINAL]]-TODAY()&lt;0,"FINALIZADO",IF(Tabla2023[[#This Row],[FECHA DE TERMINACIÓN FINAL]]-TODAY()&lt;=15,"PROXIMO A VENCER")))</f>
        <v>FINALIZADO</v>
      </c>
      <c r="E77" s="93">
        <v>84918</v>
      </c>
      <c r="F77" s="38" t="s">
        <v>1071</v>
      </c>
      <c r="G77" s="38" t="s">
        <v>1072</v>
      </c>
      <c r="H77" s="37" t="s">
        <v>1073</v>
      </c>
      <c r="I77" s="44" t="s">
        <v>1074</v>
      </c>
      <c r="J77" s="38" t="s">
        <v>898</v>
      </c>
      <c r="K77" s="38">
        <v>103</v>
      </c>
      <c r="L77" s="45">
        <v>44942</v>
      </c>
      <c r="M77" s="38">
        <v>578</v>
      </c>
      <c r="N77" s="45">
        <v>44959</v>
      </c>
      <c r="O77" s="38" t="s">
        <v>143</v>
      </c>
      <c r="P77" s="37" t="s">
        <v>87</v>
      </c>
      <c r="Q77" s="37" t="s">
        <v>420</v>
      </c>
      <c r="R77" s="38">
        <v>1</v>
      </c>
      <c r="S77" s="151" t="s">
        <v>1075</v>
      </c>
      <c r="T77" s="38" t="s">
        <v>406</v>
      </c>
      <c r="U77" s="38" t="s">
        <v>471</v>
      </c>
      <c r="V77" s="38" t="s">
        <v>285</v>
      </c>
      <c r="W77" s="38"/>
      <c r="X77" s="38" t="s">
        <v>148</v>
      </c>
      <c r="Y77" s="38">
        <v>79741567</v>
      </c>
      <c r="Z77" s="38">
        <v>0</v>
      </c>
      <c r="AA77" s="45">
        <v>27980</v>
      </c>
      <c r="AB77" s="44" t="s">
        <v>1076</v>
      </c>
      <c r="AC77" s="38">
        <v>7680039</v>
      </c>
      <c r="AD77" s="37" t="s">
        <v>1077</v>
      </c>
      <c r="AE77" s="37" t="s">
        <v>683</v>
      </c>
      <c r="AF77" s="37">
        <v>1014225583</v>
      </c>
      <c r="AG77" s="37">
        <v>0</v>
      </c>
      <c r="AH77" s="37"/>
      <c r="AI77" s="38"/>
      <c r="AJ77" s="38"/>
      <c r="AK77" s="38"/>
      <c r="AL77" s="38" t="s">
        <v>410</v>
      </c>
      <c r="AM77" s="45">
        <v>44953</v>
      </c>
      <c r="AN77" s="45">
        <v>44953</v>
      </c>
      <c r="AO77" s="80">
        <v>21000000</v>
      </c>
      <c r="AP77" s="45">
        <v>44958</v>
      </c>
      <c r="AQ77" s="45">
        <v>45045</v>
      </c>
      <c r="AR77" s="38">
        <v>90</v>
      </c>
      <c r="AS77" s="38">
        <v>3</v>
      </c>
      <c r="AT77" s="80">
        <v>7000000</v>
      </c>
      <c r="AU77" s="38"/>
      <c r="AV77" s="38"/>
      <c r="AW77" s="38"/>
      <c r="AX77" s="38"/>
      <c r="AY77" s="38"/>
      <c r="AZ77" s="82"/>
      <c r="BA77" s="38"/>
      <c r="BB77" s="38"/>
      <c r="BC77" s="38"/>
      <c r="BD77" s="38"/>
      <c r="BE77" s="38"/>
      <c r="BF77" s="38"/>
      <c r="BG77" s="38"/>
      <c r="BH77" s="38"/>
      <c r="BI77" s="38"/>
      <c r="BJ77" s="38"/>
      <c r="BK77" s="38"/>
      <c r="BL77" s="38"/>
      <c r="BM77" s="38"/>
      <c r="BN77" s="38"/>
      <c r="BO77" s="38"/>
      <c r="BP77" s="38"/>
      <c r="BQ77" s="34">
        <f>Tabla2023[[#This Row],[DÍAS PRORROGA 1]]+Tabla2023[[#This Row],[DÍAS PRORROGA  2]]+Tabla2023[[#This Row],[DÍAS PRORROGA 3]]</f>
        <v>0</v>
      </c>
      <c r="BR77" s="68">
        <f>IF(Tabla2023[[#This Row],[ADICIÓN]]="NO",0,Tabla2023[[#This Row],[VALOR ADICIÓN 1]]+Tabla2023[[#This Row],[VALOR ADICIÓN 2]]+Tabla2023[[#This Row],[VALOR ADICIÓN 3]])</f>
        <v>0</v>
      </c>
      <c r="BS77" s="38"/>
      <c r="BT77" s="45">
        <v>45045</v>
      </c>
      <c r="BU77" s="49">
        <f>Tabla2023[[#This Row],[VALOR INICIAL DEL CONTRATO]]+Tabla2023[[#This Row],[VALOR ADICIÓN 1]]+Tabla2023[[#This Row],[VALOR ADICIÓN 2]]+Tabla2023[[#This Row],[VALOR ADICIÓN 3]]</f>
        <v>21000000</v>
      </c>
      <c r="BV7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7" s="33"/>
      <c r="BX77" s="34"/>
      <c r="BY77" s="34" t="s">
        <v>1078</v>
      </c>
      <c r="BZ77" s="34"/>
      <c r="CA77" s="34"/>
      <c r="CB77" s="35"/>
      <c r="CC77" s="35"/>
      <c r="CD77" s="38">
        <v>1688</v>
      </c>
      <c r="CE77" s="34"/>
      <c r="CF77" s="6"/>
    </row>
    <row r="78" spans="1:84" ht="51.75" customHeight="1" x14ac:dyDescent="0.2">
      <c r="A78" s="29">
        <v>2023</v>
      </c>
      <c r="B78" s="132" t="s">
        <v>318</v>
      </c>
      <c r="C78" s="122" t="s">
        <v>435</v>
      </c>
      <c r="D78" s="122" t="str">
        <f ca="1">IF(Tabla2023[[#This Row],[FECHA DE TERMINACIÓN FINAL]]-TODAY()&gt;=15,"VIGENTE",IF(Tabla2023[[#This Row],[FECHA DE TERMINACIÓN FINAL]]-TODAY()&lt;0,"FINALIZADO",IF(Tabla2023[[#This Row],[FECHA DE TERMINACIÓN FINAL]]-TODAY()&lt;=15,"PROXIMO A VENCER")))</f>
        <v>FINALIZADO</v>
      </c>
      <c r="E78" s="93">
        <v>84930</v>
      </c>
      <c r="F78" s="38" t="s">
        <v>1079</v>
      </c>
      <c r="G78" s="38" t="s">
        <v>1080</v>
      </c>
      <c r="H78" s="37" t="s">
        <v>1081</v>
      </c>
      <c r="I78" s="44" t="s">
        <v>1082</v>
      </c>
      <c r="J78" s="38" t="s">
        <v>898</v>
      </c>
      <c r="K78" s="38">
        <v>105</v>
      </c>
      <c r="L78" s="45">
        <v>44942</v>
      </c>
      <c r="M78" s="38">
        <v>597</v>
      </c>
      <c r="N78" s="45">
        <v>44960</v>
      </c>
      <c r="O78" s="38" t="s">
        <v>143</v>
      </c>
      <c r="P78" s="37" t="s">
        <v>87</v>
      </c>
      <c r="Q78" s="37" t="s">
        <v>420</v>
      </c>
      <c r="R78" s="38">
        <v>1</v>
      </c>
      <c r="S78" s="151" t="s">
        <v>1083</v>
      </c>
      <c r="T78" s="38" t="s">
        <v>406</v>
      </c>
      <c r="U78" s="38" t="s">
        <v>422</v>
      </c>
      <c r="V78" s="38" t="s">
        <v>184</v>
      </c>
      <c r="W78" s="38" t="s">
        <v>213</v>
      </c>
      <c r="X78" s="38" t="s">
        <v>148</v>
      </c>
      <c r="Y78" s="37" t="s">
        <v>1084</v>
      </c>
      <c r="Z78" s="38">
        <v>8</v>
      </c>
      <c r="AA78" s="45">
        <v>28506</v>
      </c>
      <c r="AB78" s="44" t="s">
        <v>1085</v>
      </c>
      <c r="AC78" s="38">
        <v>4611466</v>
      </c>
      <c r="AD78" s="37" t="s">
        <v>1086</v>
      </c>
      <c r="AE78" s="37" t="s">
        <v>185</v>
      </c>
      <c r="AF78" s="37">
        <v>1024474457</v>
      </c>
      <c r="AG78" s="37">
        <v>4</v>
      </c>
      <c r="AH78" s="37"/>
      <c r="AI78" s="38"/>
      <c r="AJ78" s="38"/>
      <c r="AK78" s="38"/>
      <c r="AL78" s="38" t="s">
        <v>410</v>
      </c>
      <c r="AM78" s="45">
        <v>44953</v>
      </c>
      <c r="AN78" s="45">
        <v>44953</v>
      </c>
      <c r="AO78" s="80">
        <v>66000000</v>
      </c>
      <c r="AP78" s="45">
        <v>44958</v>
      </c>
      <c r="AQ78" s="45">
        <v>45291</v>
      </c>
      <c r="AR78" s="38">
        <v>330</v>
      </c>
      <c r="AS78" s="38">
        <v>11</v>
      </c>
      <c r="AT78" s="80">
        <v>6000000</v>
      </c>
      <c r="AU78" s="38"/>
      <c r="AV78" s="38"/>
      <c r="AW78" s="38"/>
      <c r="AX78" s="38"/>
      <c r="AY78" s="38"/>
      <c r="AZ78" s="82"/>
      <c r="BA78" s="38"/>
      <c r="BB78" s="38"/>
      <c r="BC78" s="38"/>
      <c r="BD78" s="38"/>
      <c r="BE78" s="38"/>
      <c r="BF78" s="38"/>
      <c r="BG78" s="38"/>
      <c r="BH78" s="38"/>
      <c r="BI78" s="38"/>
      <c r="BJ78" s="38"/>
      <c r="BK78" s="38"/>
      <c r="BL78" s="38"/>
      <c r="BM78" s="38"/>
      <c r="BN78" s="38"/>
      <c r="BO78" s="38"/>
      <c r="BP78" s="38"/>
      <c r="BQ78" s="34">
        <f>Tabla2023[[#This Row],[DÍAS PRORROGA 1]]+Tabla2023[[#This Row],[DÍAS PRORROGA  2]]+Tabla2023[[#This Row],[DÍAS PRORROGA 3]]</f>
        <v>0</v>
      </c>
      <c r="BR78" s="68">
        <f>IF(Tabla2023[[#This Row],[ADICIÓN]]="NO",0,Tabla2023[[#This Row],[VALOR ADICIÓN 1]]+Tabla2023[[#This Row],[VALOR ADICIÓN 2]]+Tabla2023[[#This Row],[VALOR ADICIÓN 3]])</f>
        <v>0</v>
      </c>
      <c r="BS78" s="38"/>
      <c r="BT78" s="45">
        <v>45291</v>
      </c>
      <c r="BU78" s="49">
        <f>Tabla2023[[#This Row],[VALOR INICIAL DEL CONTRATO]]+Tabla2023[[#This Row],[VALOR ADICIÓN 1]]+Tabla2023[[#This Row],[VALOR ADICIÓN 2]]+Tabla2023[[#This Row],[VALOR ADICIÓN 3]]</f>
        <v>66000000</v>
      </c>
      <c r="BV7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8" s="33"/>
      <c r="BX78" s="36" t="s">
        <v>1087</v>
      </c>
      <c r="BY78" s="34" t="s">
        <v>1088</v>
      </c>
      <c r="BZ78" s="34"/>
      <c r="CA78" s="34"/>
      <c r="CB78" s="35"/>
      <c r="CC78" s="35"/>
      <c r="CD78" s="38">
        <v>1688</v>
      </c>
      <c r="CE78" s="34"/>
      <c r="CF78" s="6"/>
    </row>
    <row r="79" spans="1:84" ht="51.75" customHeight="1" x14ac:dyDescent="0.2">
      <c r="A79" s="29">
        <v>2023</v>
      </c>
      <c r="B79" s="132" t="s">
        <v>322</v>
      </c>
      <c r="C79" s="122" t="s">
        <v>435</v>
      </c>
      <c r="D79" s="122" t="str">
        <f ca="1">IF(Tabla2023[[#This Row],[FECHA DE TERMINACIÓN FINAL]]-TODAY()&gt;=15,"VIGENTE",IF(Tabla2023[[#This Row],[FECHA DE TERMINACIÓN FINAL]]-TODAY()&lt;0,"FINALIZADO",IF(Tabla2023[[#This Row],[FECHA DE TERMINACIÓN FINAL]]-TODAY()&lt;=15,"PROXIMO A VENCER")))</f>
        <v>FINALIZADO</v>
      </c>
      <c r="E79" s="93">
        <v>83524</v>
      </c>
      <c r="F79" s="38" t="s">
        <v>1089</v>
      </c>
      <c r="G79" s="38" t="s">
        <v>1090</v>
      </c>
      <c r="H79" s="37" t="s">
        <v>1091</v>
      </c>
      <c r="I79" s="44" t="s">
        <v>1092</v>
      </c>
      <c r="J79" s="38" t="s">
        <v>822</v>
      </c>
      <c r="K79" s="38">
        <v>17</v>
      </c>
      <c r="L79" s="45">
        <v>44938</v>
      </c>
      <c r="M79" s="38">
        <v>654</v>
      </c>
      <c r="N79" s="45">
        <v>44960</v>
      </c>
      <c r="O79" s="38" t="s">
        <v>125</v>
      </c>
      <c r="P79" s="37" t="s">
        <v>87</v>
      </c>
      <c r="Q79" s="37" t="s">
        <v>420</v>
      </c>
      <c r="R79" s="38">
        <v>1</v>
      </c>
      <c r="S79" s="151" t="s">
        <v>1093</v>
      </c>
      <c r="T79" s="38" t="s">
        <v>406</v>
      </c>
      <c r="U79" s="37" t="s">
        <v>1094</v>
      </c>
      <c r="V79" s="38" t="s">
        <v>241</v>
      </c>
      <c r="W79" s="38" t="s">
        <v>423</v>
      </c>
      <c r="X79" s="38" t="s">
        <v>148</v>
      </c>
      <c r="Y79" s="37" t="s">
        <v>1095</v>
      </c>
      <c r="Z79" s="56">
        <v>45052</v>
      </c>
      <c r="AA79" s="45">
        <v>36126</v>
      </c>
      <c r="AB79" s="44" t="s">
        <v>1096</v>
      </c>
      <c r="AC79" s="38">
        <v>3003937790</v>
      </c>
      <c r="AD79" s="37" t="s">
        <v>1097</v>
      </c>
      <c r="AE79" s="37" t="s">
        <v>683</v>
      </c>
      <c r="AF79" s="37">
        <v>1014225583</v>
      </c>
      <c r="AG79" s="37">
        <v>0</v>
      </c>
      <c r="AH79" s="37" t="s">
        <v>660</v>
      </c>
      <c r="AI79" s="37">
        <v>1020716280</v>
      </c>
      <c r="AJ79" s="38">
        <v>3</v>
      </c>
      <c r="AK79" s="45">
        <v>45097</v>
      </c>
      <c r="AL79" s="38" t="s">
        <v>410</v>
      </c>
      <c r="AM79" s="45">
        <v>44956</v>
      </c>
      <c r="AN79" s="45">
        <v>44956</v>
      </c>
      <c r="AO79" s="53">
        <v>34650000</v>
      </c>
      <c r="AP79" s="45">
        <v>44960</v>
      </c>
      <c r="AQ79" s="45">
        <v>45293</v>
      </c>
      <c r="AR79" s="38">
        <v>330</v>
      </c>
      <c r="AS79" s="38">
        <v>11</v>
      </c>
      <c r="AT79" s="80">
        <v>3150000</v>
      </c>
      <c r="AU79" s="38"/>
      <c r="AV79" s="38"/>
      <c r="AW79" s="38"/>
      <c r="AX79" s="38"/>
      <c r="AY79" s="38"/>
      <c r="AZ79" s="82"/>
      <c r="BA79" s="38"/>
      <c r="BB79" s="38"/>
      <c r="BC79" s="38"/>
      <c r="BD79" s="38"/>
      <c r="BE79" s="38"/>
      <c r="BF79" s="38"/>
      <c r="BG79" s="38"/>
      <c r="BH79" s="38"/>
      <c r="BI79" s="38"/>
      <c r="BJ79" s="38"/>
      <c r="BK79" s="38"/>
      <c r="BL79" s="38"/>
      <c r="BM79" s="38"/>
      <c r="BN79" s="38"/>
      <c r="BO79" s="38"/>
      <c r="BP79" s="38"/>
      <c r="BQ79" s="34">
        <f>Tabla2023[[#This Row],[DÍAS PRORROGA 1]]+Tabla2023[[#This Row],[DÍAS PRORROGA  2]]+Tabla2023[[#This Row],[DÍAS PRORROGA 3]]</f>
        <v>0</v>
      </c>
      <c r="BR79" s="68">
        <f>IF(Tabla2023[[#This Row],[ADICIÓN]]="NO",0,Tabla2023[[#This Row],[VALOR ADICIÓN 1]]+Tabla2023[[#This Row],[VALOR ADICIÓN 2]]+Tabla2023[[#This Row],[VALOR ADICIÓN 3]])</f>
        <v>0</v>
      </c>
      <c r="BS79" s="38"/>
      <c r="BT79" s="45">
        <v>45293</v>
      </c>
      <c r="BU79" s="49">
        <f>Tabla2023[[#This Row],[VALOR INICIAL DEL CONTRATO]]+Tabla2023[[#This Row],[VALOR ADICIÓN 1]]+Tabla2023[[#This Row],[VALOR ADICIÓN 2]]+Tabla2023[[#This Row],[VALOR ADICIÓN 3]]</f>
        <v>34650000</v>
      </c>
      <c r="BV7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79" s="33"/>
      <c r="BX79" s="36" t="s">
        <v>1098</v>
      </c>
      <c r="BY79" s="34" t="s">
        <v>1099</v>
      </c>
      <c r="BZ79" s="34"/>
      <c r="CA79" s="38" t="s">
        <v>432</v>
      </c>
      <c r="CB79" s="41" t="s">
        <v>433</v>
      </c>
      <c r="CC79" s="41" t="s">
        <v>434</v>
      </c>
      <c r="CD79" s="34">
        <v>1696</v>
      </c>
      <c r="CE79" s="34"/>
      <c r="CF79" s="6"/>
    </row>
    <row r="80" spans="1:84" ht="51.75" customHeight="1" x14ac:dyDescent="0.2">
      <c r="A80" s="29">
        <v>2023</v>
      </c>
      <c r="B80" s="132" t="s">
        <v>323</v>
      </c>
      <c r="C80" s="122" t="s">
        <v>435</v>
      </c>
      <c r="D80" s="122" t="str">
        <f ca="1">IF(Tabla2023[[#This Row],[FECHA DE TERMINACIÓN FINAL]]-TODAY()&gt;=15,"VIGENTE",IF(Tabla2023[[#This Row],[FECHA DE TERMINACIÓN FINAL]]-TODAY()&lt;0,"FINALIZADO",IF(Tabla2023[[#This Row],[FECHA DE TERMINACIÓN FINAL]]-TODAY()&lt;=15,"PROXIMO A VENCER")))</f>
        <v>FINALIZADO</v>
      </c>
      <c r="E80" s="93">
        <v>83746</v>
      </c>
      <c r="F80" s="38" t="s">
        <v>1100</v>
      </c>
      <c r="G80" s="38" t="s">
        <v>1101</v>
      </c>
      <c r="H80" s="37" t="s">
        <v>206</v>
      </c>
      <c r="I80" s="46" t="s">
        <v>1102</v>
      </c>
      <c r="J80" s="38" t="s">
        <v>668</v>
      </c>
      <c r="K80" s="38">
        <v>50</v>
      </c>
      <c r="L80" s="45">
        <v>44938</v>
      </c>
      <c r="M80" s="38">
        <v>577</v>
      </c>
      <c r="N80" s="45">
        <v>44959</v>
      </c>
      <c r="O80" s="38" t="s">
        <v>140</v>
      </c>
      <c r="P80" s="37" t="s">
        <v>87</v>
      </c>
      <c r="Q80" s="37" t="s">
        <v>420</v>
      </c>
      <c r="R80" s="38">
        <v>1</v>
      </c>
      <c r="S80" s="151" t="s">
        <v>207</v>
      </c>
      <c r="T80" s="38" t="s">
        <v>406</v>
      </c>
      <c r="U80" s="38" t="s">
        <v>471</v>
      </c>
      <c r="V80" s="38" t="s">
        <v>184</v>
      </c>
      <c r="W80" s="38" t="s">
        <v>423</v>
      </c>
      <c r="X80" s="38" t="s">
        <v>163</v>
      </c>
      <c r="Y80" s="38">
        <v>79358856</v>
      </c>
      <c r="Z80" s="38">
        <v>2</v>
      </c>
      <c r="AA80" s="45">
        <v>23978</v>
      </c>
      <c r="AB80" s="44" t="s">
        <v>208</v>
      </c>
      <c r="AC80" s="38">
        <v>9297263</v>
      </c>
      <c r="AD80" s="37" t="s">
        <v>209</v>
      </c>
      <c r="AE80" s="37" t="s">
        <v>138</v>
      </c>
      <c r="AF80" s="37">
        <v>1010239931</v>
      </c>
      <c r="AG80" s="38"/>
      <c r="AH80" s="37" t="s">
        <v>221</v>
      </c>
      <c r="AI80" s="37">
        <v>1010222109</v>
      </c>
      <c r="AJ80" s="37">
        <v>4</v>
      </c>
      <c r="AK80" s="45">
        <v>45139</v>
      </c>
      <c r="AL80" s="38" t="s">
        <v>410</v>
      </c>
      <c r="AM80" s="45">
        <v>44956</v>
      </c>
      <c r="AN80" s="45">
        <v>44956</v>
      </c>
      <c r="AO80" s="80">
        <v>29700000</v>
      </c>
      <c r="AP80" s="45">
        <v>44959</v>
      </c>
      <c r="AQ80" s="45">
        <v>45292</v>
      </c>
      <c r="AR80" s="38">
        <v>330</v>
      </c>
      <c r="AS80" s="38">
        <v>11</v>
      </c>
      <c r="AT80" s="80">
        <v>2700000</v>
      </c>
      <c r="AU80" s="38"/>
      <c r="AV80" s="38"/>
      <c r="AW80" s="38">
        <v>1</v>
      </c>
      <c r="AX80" s="38">
        <v>1</v>
      </c>
      <c r="AY80" s="38"/>
      <c r="AZ80" s="82">
        <v>5400000</v>
      </c>
      <c r="BA80" s="38">
        <v>60</v>
      </c>
      <c r="BB80" s="38">
        <v>1166</v>
      </c>
      <c r="BC80" s="45">
        <v>45274</v>
      </c>
      <c r="BD80" s="38"/>
      <c r="BE80" s="38"/>
      <c r="BF80" s="38"/>
      <c r="BG80" s="38"/>
      <c r="BH80" s="38"/>
      <c r="BI80" s="38"/>
      <c r="BJ80" s="38"/>
      <c r="BK80" s="38"/>
      <c r="BL80" s="38"/>
      <c r="BM80" s="38"/>
      <c r="BN80" s="38"/>
      <c r="BO80" s="38"/>
      <c r="BP80" s="38"/>
      <c r="BQ80" s="34">
        <f>Tabla2023[[#This Row],[DÍAS PRORROGA 1]]+Tabla2023[[#This Row],[DÍAS PRORROGA  2]]+Tabla2023[[#This Row],[DÍAS PRORROGA 3]]</f>
        <v>60</v>
      </c>
      <c r="BR80" s="68">
        <f>IF(Tabla2023[[#This Row],[ADICIÓN]]="NO",0,Tabla2023[[#This Row],[VALOR ADICIÓN 1]]+Tabla2023[[#This Row],[VALOR ADICIÓN 2]]+Tabla2023[[#This Row],[VALOR ADICIÓN 3]])</f>
        <v>5400000</v>
      </c>
      <c r="BS80" s="38"/>
      <c r="BT80" s="45">
        <v>45352</v>
      </c>
      <c r="BU80" s="49">
        <f>Tabla2023[[#This Row],[VALOR INICIAL DEL CONTRATO]]+Tabla2023[[#This Row],[VALOR ADICIÓN 1]]+Tabla2023[[#This Row],[VALOR ADICIÓN 2]]+Tabla2023[[#This Row],[VALOR ADICIÓN 3]]</f>
        <v>35100000</v>
      </c>
      <c r="BV8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0" s="33"/>
      <c r="BX80" s="36" t="s">
        <v>1103</v>
      </c>
      <c r="BY80" s="34" t="s">
        <v>1104</v>
      </c>
      <c r="BZ80" s="34"/>
      <c r="CA80" s="34">
        <v>56</v>
      </c>
      <c r="CB80" s="35" t="s">
        <v>869</v>
      </c>
      <c r="CC80" s="35" t="s">
        <v>870</v>
      </c>
      <c r="CD80" s="34">
        <v>1693</v>
      </c>
      <c r="CE80" s="34"/>
      <c r="CF80" s="6"/>
    </row>
    <row r="81" spans="1:84" ht="51.75" customHeight="1" x14ac:dyDescent="0.2">
      <c r="A81" s="29">
        <v>2023</v>
      </c>
      <c r="B81" s="132" t="s">
        <v>328</v>
      </c>
      <c r="C81" s="122" t="s">
        <v>612</v>
      </c>
      <c r="D81" s="122" t="str">
        <f ca="1">IF(Tabla2023[[#This Row],[FECHA DE TERMINACIÓN FINAL]]-TODAY()&gt;=15,"VIGENTE",IF(Tabla2023[[#This Row],[FECHA DE TERMINACIÓN FINAL]]-TODAY()&lt;0,"FINALIZADO",IF(Tabla2023[[#This Row],[FECHA DE TERMINACIÓN FINAL]]-TODAY()&lt;=15,"PROXIMO A VENCER")))</f>
        <v>FINALIZADO</v>
      </c>
      <c r="E81" s="93">
        <v>84152</v>
      </c>
      <c r="F81" s="38" t="s">
        <v>1105</v>
      </c>
      <c r="G81" s="38" t="s">
        <v>1106</v>
      </c>
      <c r="H81" s="37" t="s">
        <v>1107</v>
      </c>
      <c r="I81" s="44" t="s">
        <v>1108</v>
      </c>
      <c r="J81" s="38" t="s">
        <v>541</v>
      </c>
      <c r="K81" s="38">
        <v>59</v>
      </c>
      <c r="L81" s="45">
        <v>44939</v>
      </c>
      <c r="M81" s="38">
        <v>594</v>
      </c>
      <c r="N81" s="45">
        <v>44960</v>
      </c>
      <c r="O81" s="38" t="s">
        <v>169</v>
      </c>
      <c r="P81" s="37" t="s">
        <v>87</v>
      </c>
      <c r="Q81" s="37" t="s">
        <v>420</v>
      </c>
      <c r="R81" s="38">
        <v>1</v>
      </c>
      <c r="S81" s="151" t="s">
        <v>1109</v>
      </c>
      <c r="T81" s="38" t="s">
        <v>406</v>
      </c>
      <c r="U81" s="38" t="s">
        <v>471</v>
      </c>
      <c r="V81" s="38" t="s">
        <v>512</v>
      </c>
      <c r="W81" s="38"/>
      <c r="X81" s="38" t="s">
        <v>148</v>
      </c>
      <c r="Y81" s="38">
        <v>1000601472</v>
      </c>
      <c r="Z81" s="38">
        <v>3</v>
      </c>
      <c r="AA81" s="45">
        <v>36594</v>
      </c>
      <c r="AB81" s="44" t="s">
        <v>1110</v>
      </c>
      <c r="AC81" s="38">
        <v>3629318</v>
      </c>
      <c r="AD81" s="37" t="s">
        <v>1111</v>
      </c>
      <c r="AE81" s="37" t="s">
        <v>386</v>
      </c>
      <c r="AF81" s="37">
        <v>39682218</v>
      </c>
      <c r="AG81" s="37">
        <v>6</v>
      </c>
      <c r="AH81" s="38"/>
      <c r="AI81" s="38"/>
      <c r="AJ81" s="38"/>
      <c r="AK81" s="38"/>
      <c r="AL81" s="38" t="s">
        <v>101</v>
      </c>
      <c r="AM81" s="45">
        <v>44953</v>
      </c>
      <c r="AN81" s="45">
        <v>44953</v>
      </c>
      <c r="AO81" s="80">
        <v>18400000</v>
      </c>
      <c r="AP81" s="45">
        <v>44960</v>
      </c>
      <c r="AQ81" s="45">
        <v>45079</v>
      </c>
      <c r="AR81" s="38">
        <v>120</v>
      </c>
      <c r="AS81" s="38">
        <v>4</v>
      </c>
      <c r="AT81" s="80">
        <v>4600000</v>
      </c>
      <c r="AU81" s="38"/>
      <c r="AV81" s="38"/>
      <c r="AW81" s="38"/>
      <c r="AX81" s="38"/>
      <c r="AY81" s="38"/>
      <c r="AZ81" s="82"/>
      <c r="BA81" s="38"/>
      <c r="BB81" s="38"/>
      <c r="BC81" s="38"/>
      <c r="BD81" s="38"/>
      <c r="BE81" s="38"/>
      <c r="BF81" s="38"/>
      <c r="BG81" s="38"/>
      <c r="BH81" s="38"/>
      <c r="BI81" s="38"/>
      <c r="BJ81" s="38"/>
      <c r="BK81" s="38"/>
      <c r="BL81" s="38"/>
      <c r="BM81" s="38"/>
      <c r="BN81" s="38"/>
      <c r="BO81" s="38"/>
      <c r="BP81" s="38"/>
      <c r="BQ81" s="34">
        <f>Tabla2023[[#This Row],[DÍAS PRORROGA 1]]+Tabla2023[[#This Row],[DÍAS PRORROGA  2]]+Tabla2023[[#This Row],[DÍAS PRORROGA 3]]</f>
        <v>0</v>
      </c>
      <c r="BR81" s="68">
        <f>IF(Tabla2023[[#This Row],[ADICIÓN]]="NO",0,Tabla2023[[#This Row],[VALOR ADICIÓN 1]]+Tabla2023[[#This Row],[VALOR ADICIÓN 2]]+Tabla2023[[#This Row],[VALOR ADICIÓN 3]])</f>
        <v>0</v>
      </c>
      <c r="BS81" s="38"/>
      <c r="BT81" s="45">
        <v>45071</v>
      </c>
      <c r="BU81" s="49">
        <f>Tabla2023[[#This Row],[VALOR INICIAL DEL CONTRATO]]+Tabla2023[[#This Row],[VALOR ADICIÓN 1]]+Tabla2023[[#This Row],[VALOR ADICIÓN 2]]+Tabla2023[[#This Row],[VALOR ADICIÓN 3]]</f>
        <v>18400000</v>
      </c>
      <c r="BV8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81" s="33"/>
      <c r="BX81" s="36" t="s">
        <v>1112</v>
      </c>
      <c r="BY81" s="36" t="s">
        <v>1113</v>
      </c>
      <c r="BZ81" s="34" t="s">
        <v>1114</v>
      </c>
      <c r="CA81" s="38">
        <v>6</v>
      </c>
      <c r="CB81" s="41" t="s">
        <v>550</v>
      </c>
      <c r="CC81" s="41" t="s">
        <v>551</v>
      </c>
      <c r="CD81" s="34">
        <v>1637</v>
      </c>
      <c r="CE81" s="34"/>
      <c r="CF81" s="6"/>
    </row>
    <row r="82" spans="1:84" ht="51.75" customHeight="1" x14ac:dyDescent="0.2">
      <c r="A82" s="29">
        <v>2023</v>
      </c>
      <c r="B82" s="132" t="s">
        <v>336</v>
      </c>
      <c r="C82" s="122" t="s">
        <v>435</v>
      </c>
      <c r="D82" s="122" t="str">
        <f ca="1">IF(Tabla2023[[#This Row],[FECHA DE TERMINACIÓN FINAL]]-TODAY()&gt;=15,"VIGENTE",IF(Tabla2023[[#This Row],[FECHA DE TERMINACIÓN FINAL]]-TODAY()&lt;0,"FINALIZADO",IF(Tabla2023[[#This Row],[FECHA DE TERMINACIÓN FINAL]]-TODAY()&lt;=15,"PROXIMO A VENCER")))</f>
        <v>FINALIZADO</v>
      </c>
      <c r="E82" s="93">
        <v>83268</v>
      </c>
      <c r="F82" s="38" t="s">
        <v>1115</v>
      </c>
      <c r="G82" s="38" t="s">
        <v>1116</v>
      </c>
      <c r="H82" s="37" t="s">
        <v>193</v>
      </c>
      <c r="I82" s="46" t="s">
        <v>1117</v>
      </c>
      <c r="J82" s="38" t="s">
        <v>822</v>
      </c>
      <c r="K82" s="38">
        <v>86</v>
      </c>
      <c r="L82" s="45">
        <v>44942</v>
      </c>
      <c r="M82" s="38">
        <v>689</v>
      </c>
      <c r="N82" s="45">
        <v>44963</v>
      </c>
      <c r="O82" s="38" t="s">
        <v>116</v>
      </c>
      <c r="P82" s="37" t="s">
        <v>87</v>
      </c>
      <c r="Q82" s="37" t="s">
        <v>420</v>
      </c>
      <c r="R82" s="38">
        <v>1</v>
      </c>
      <c r="S82" s="151" t="s">
        <v>1118</v>
      </c>
      <c r="T82" s="38" t="s">
        <v>406</v>
      </c>
      <c r="U82" s="38" t="s">
        <v>471</v>
      </c>
      <c r="V82" s="38" t="s">
        <v>494</v>
      </c>
      <c r="W82" s="38" t="s">
        <v>213</v>
      </c>
      <c r="X82" s="38" t="s">
        <v>163</v>
      </c>
      <c r="Y82" s="38">
        <v>7180598</v>
      </c>
      <c r="Z82" s="38">
        <v>9</v>
      </c>
      <c r="AA82" s="45">
        <v>29970</v>
      </c>
      <c r="AB82" s="44" t="s">
        <v>379</v>
      </c>
      <c r="AC82" s="38">
        <v>7589201</v>
      </c>
      <c r="AD82" s="37" t="s">
        <v>380</v>
      </c>
      <c r="AE82" s="37" t="s">
        <v>1119</v>
      </c>
      <c r="AF82" s="37">
        <v>79486884</v>
      </c>
      <c r="AG82" s="37">
        <v>7</v>
      </c>
      <c r="AH82" s="37"/>
      <c r="AI82" s="38"/>
      <c r="AJ82" s="38"/>
      <c r="AK82" s="38"/>
      <c r="AL82" s="38" t="s">
        <v>410</v>
      </c>
      <c r="AM82" s="45">
        <v>44956</v>
      </c>
      <c r="AN82" s="45">
        <v>44956</v>
      </c>
      <c r="AO82" s="80">
        <v>77000000</v>
      </c>
      <c r="AP82" s="45">
        <v>44963</v>
      </c>
      <c r="AQ82" s="45">
        <v>45296</v>
      </c>
      <c r="AR82" s="38">
        <v>330</v>
      </c>
      <c r="AS82" s="38">
        <v>11</v>
      </c>
      <c r="AT82" s="80">
        <v>7000000</v>
      </c>
      <c r="AU82" s="38"/>
      <c r="AV82" s="38"/>
      <c r="AW82" s="38">
        <v>1</v>
      </c>
      <c r="AX82" s="38">
        <v>1</v>
      </c>
      <c r="AY82" s="38"/>
      <c r="AZ82" s="82">
        <v>14000000</v>
      </c>
      <c r="BA82" s="38">
        <v>60</v>
      </c>
      <c r="BB82" s="38">
        <v>1129</v>
      </c>
      <c r="BC82" s="45">
        <v>45258</v>
      </c>
      <c r="BD82" s="38"/>
      <c r="BE82" s="38"/>
      <c r="BF82" s="38"/>
      <c r="BG82" s="38"/>
      <c r="BH82" s="38"/>
      <c r="BI82" s="38"/>
      <c r="BJ82" s="38"/>
      <c r="BK82" s="38"/>
      <c r="BL82" s="38"/>
      <c r="BM82" s="38"/>
      <c r="BN82" s="38"/>
      <c r="BO82" s="38"/>
      <c r="BP82" s="38"/>
      <c r="BQ82" s="34">
        <f>Tabla2023[[#This Row],[DÍAS PRORROGA 1]]+Tabla2023[[#This Row],[DÍAS PRORROGA  2]]+Tabla2023[[#This Row],[DÍAS PRORROGA 3]]</f>
        <v>60</v>
      </c>
      <c r="BR82" s="68">
        <f>IF(Tabla2023[[#This Row],[ADICIÓN]]="NO",0,Tabla2023[[#This Row],[VALOR ADICIÓN 1]]+Tabla2023[[#This Row],[VALOR ADICIÓN 2]]+Tabla2023[[#This Row],[VALOR ADICIÓN 3]])</f>
        <v>14000000</v>
      </c>
      <c r="BS82" s="38"/>
      <c r="BT82" s="45">
        <v>45356</v>
      </c>
      <c r="BU82" s="49">
        <f>Tabla2023[[#This Row],[VALOR INICIAL DEL CONTRATO]]+Tabla2023[[#This Row],[VALOR ADICIÓN 1]]+Tabla2023[[#This Row],[VALOR ADICIÓN 2]]+Tabla2023[[#This Row],[VALOR ADICIÓN 3]]</f>
        <v>91000000</v>
      </c>
      <c r="BV8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2" s="33"/>
      <c r="BX82" s="36" t="s">
        <v>1120</v>
      </c>
      <c r="BY82" s="34" t="s">
        <v>1121</v>
      </c>
      <c r="BZ82" s="34"/>
      <c r="CA82" s="34"/>
      <c r="CB82" s="35"/>
      <c r="CC82" s="35"/>
      <c r="CD82" s="38">
        <v>1634</v>
      </c>
      <c r="CE82" s="34"/>
      <c r="CF82" s="6"/>
    </row>
    <row r="83" spans="1:84" ht="51.75" customHeight="1" x14ac:dyDescent="0.2">
      <c r="A83" s="29">
        <v>2023</v>
      </c>
      <c r="B83" s="132" t="s">
        <v>340</v>
      </c>
      <c r="C83" s="122" t="s">
        <v>435</v>
      </c>
      <c r="D83" s="122" t="str">
        <f ca="1">IF(Tabla2023[[#This Row],[FECHA DE TERMINACIÓN FINAL]]-TODAY()&gt;=15,"VIGENTE",IF(Tabla2023[[#This Row],[FECHA DE TERMINACIÓN FINAL]]-TODAY()&lt;0,"FINALIZADO",IF(Tabla2023[[#This Row],[FECHA DE TERMINACIÓN FINAL]]-TODAY()&lt;=15,"PROXIMO A VENCER")))</f>
        <v>FINALIZADO</v>
      </c>
      <c r="E83" s="93">
        <v>83330</v>
      </c>
      <c r="F83" s="38" t="s">
        <v>1122</v>
      </c>
      <c r="G83" s="38" t="s">
        <v>1123</v>
      </c>
      <c r="H83" s="37" t="s">
        <v>211</v>
      </c>
      <c r="I83" s="44" t="s">
        <v>1124</v>
      </c>
      <c r="J83" s="37" t="s">
        <v>418</v>
      </c>
      <c r="K83" s="38">
        <v>554</v>
      </c>
      <c r="L83" s="45">
        <v>44952</v>
      </c>
      <c r="M83" s="38">
        <v>569</v>
      </c>
      <c r="N83" s="45">
        <v>44959</v>
      </c>
      <c r="O83" s="38" t="s">
        <v>125</v>
      </c>
      <c r="P83" s="37" t="s">
        <v>87</v>
      </c>
      <c r="Q83" s="37" t="s">
        <v>420</v>
      </c>
      <c r="R83" s="38">
        <v>1</v>
      </c>
      <c r="S83" s="151" t="s">
        <v>1125</v>
      </c>
      <c r="T83" s="38" t="s">
        <v>406</v>
      </c>
      <c r="U83" s="38" t="s">
        <v>471</v>
      </c>
      <c r="V83" s="38" t="s">
        <v>460</v>
      </c>
      <c r="W83" s="38" t="s">
        <v>213</v>
      </c>
      <c r="X83" s="38" t="s">
        <v>148</v>
      </c>
      <c r="Y83" s="38">
        <v>1015469423</v>
      </c>
      <c r="Z83" s="38">
        <v>1</v>
      </c>
      <c r="AA83" s="45">
        <v>35569</v>
      </c>
      <c r="AB83" s="44" t="s">
        <v>214</v>
      </c>
      <c r="AC83" s="38">
        <v>1015469423</v>
      </c>
      <c r="AD83" s="37" t="s">
        <v>215</v>
      </c>
      <c r="AE83" s="37" t="s">
        <v>151</v>
      </c>
      <c r="AF83" s="37">
        <v>1053344917</v>
      </c>
      <c r="AG83" s="37">
        <v>9</v>
      </c>
      <c r="AH83" s="37"/>
      <c r="AI83" s="38"/>
      <c r="AJ83" s="38"/>
      <c r="AK83" s="38"/>
      <c r="AL83" s="38" t="s">
        <v>410</v>
      </c>
      <c r="AM83" s="45">
        <v>44953</v>
      </c>
      <c r="AN83" s="45">
        <v>44953</v>
      </c>
      <c r="AO83" s="80">
        <v>55000000</v>
      </c>
      <c r="AP83" s="45">
        <v>44959</v>
      </c>
      <c r="AQ83" s="45">
        <v>45292</v>
      </c>
      <c r="AR83" s="38">
        <v>330</v>
      </c>
      <c r="AS83" s="38">
        <v>11</v>
      </c>
      <c r="AT83" s="80">
        <v>5000000</v>
      </c>
      <c r="AU83" s="38"/>
      <c r="AV83" s="38"/>
      <c r="AW83" s="38">
        <v>1</v>
      </c>
      <c r="AX83" s="38">
        <v>1</v>
      </c>
      <c r="AY83" s="38"/>
      <c r="AZ83" s="82">
        <v>10000000</v>
      </c>
      <c r="BA83" s="38">
        <v>60</v>
      </c>
      <c r="BB83" s="38">
        <v>1059</v>
      </c>
      <c r="BC83" s="45">
        <v>45246</v>
      </c>
      <c r="BD83" s="38"/>
      <c r="BE83" s="38"/>
      <c r="BF83" s="38"/>
      <c r="BG83" s="38"/>
      <c r="BH83" s="38"/>
      <c r="BI83" s="38"/>
      <c r="BJ83" s="38"/>
      <c r="BK83" s="38"/>
      <c r="BL83" s="38"/>
      <c r="BM83" s="38"/>
      <c r="BN83" s="38"/>
      <c r="BO83" s="38"/>
      <c r="BP83" s="38"/>
      <c r="BQ83" s="34">
        <f>Tabla2023[[#This Row],[DÍAS PRORROGA 1]]+Tabla2023[[#This Row],[DÍAS PRORROGA  2]]+Tabla2023[[#This Row],[DÍAS PRORROGA 3]]</f>
        <v>60</v>
      </c>
      <c r="BR83" s="68">
        <f>IF(Tabla2023[[#This Row],[ADICIÓN]]="NO",0,Tabla2023[[#This Row],[VALOR ADICIÓN 1]]+Tabla2023[[#This Row],[VALOR ADICIÓN 2]]+Tabla2023[[#This Row],[VALOR ADICIÓN 3]])</f>
        <v>10000000</v>
      </c>
      <c r="BS83" s="38"/>
      <c r="BT83" s="45">
        <v>45352</v>
      </c>
      <c r="BU83" s="49">
        <f>Tabla2023[[#This Row],[VALOR INICIAL DEL CONTRATO]]+Tabla2023[[#This Row],[VALOR ADICIÓN 1]]+Tabla2023[[#This Row],[VALOR ADICIÓN 2]]+Tabla2023[[#This Row],[VALOR ADICIÓN 3]]</f>
        <v>65000000</v>
      </c>
      <c r="BV8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3" s="33"/>
      <c r="BX83" s="39" t="s">
        <v>1126</v>
      </c>
      <c r="BY83" s="34" t="s">
        <v>1127</v>
      </c>
      <c r="BZ83" s="34" t="s">
        <v>1128</v>
      </c>
      <c r="CA83" s="38" t="s">
        <v>432</v>
      </c>
      <c r="CB83" s="41" t="s">
        <v>433</v>
      </c>
      <c r="CC83" s="41" t="s">
        <v>434</v>
      </c>
      <c r="CD83" s="34">
        <v>1696</v>
      </c>
      <c r="CE83" s="34" t="s">
        <v>1129</v>
      </c>
      <c r="CF83" s="6"/>
    </row>
    <row r="84" spans="1:84" ht="51.75" customHeight="1" x14ac:dyDescent="0.2">
      <c r="A84" s="29">
        <v>2023</v>
      </c>
      <c r="B84" s="131">
        <v>197</v>
      </c>
      <c r="C84" s="122" t="s">
        <v>84</v>
      </c>
      <c r="D84" s="122" t="str">
        <f ca="1">IF(Tabla2023[[#This Row],[FECHA DE TERMINACIÓN FINAL]]-TODAY()&gt;=15,"VIGENTE",IF(Tabla2023[[#This Row],[FECHA DE TERMINACIÓN FINAL]]-TODAY()&lt;0,"FINALIZADO",IF(Tabla2023[[#This Row],[FECHA DE TERMINACIÓN FINAL]]-TODAY()&lt;=15,"PROXIMO A VENCER")))</f>
        <v>PROXIMO A VENCER</v>
      </c>
      <c r="E84" s="93">
        <v>83330</v>
      </c>
      <c r="F84" s="38" t="s">
        <v>1122</v>
      </c>
      <c r="G84" s="38" t="s">
        <v>1130</v>
      </c>
      <c r="H84" s="37" t="s">
        <v>1131</v>
      </c>
      <c r="I84" s="44" t="s">
        <v>1124</v>
      </c>
      <c r="J84" s="38" t="s">
        <v>1132</v>
      </c>
      <c r="K84" s="38">
        <v>554</v>
      </c>
      <c r="L84" s="45">
        <v>44952</v>
      </c>
      <c r="M84" s="38">
        <v>769</v>
      </c>
      <c r="N84" s="45">
        <v>44974</v>
      </c>
      <c r="O84" s="38" t="s">
        <v>125</v>
      </c>
      <c r="P84" s="37" t="s">
        <v>87</v>
      </c>
      <c r="Q84" s="37" t="s">
        <v>420</v>
      </c>
      <c r="R84" s="38">
        <v>1</v>
      </c>
      <c r="S84" s="151" t="s">
        <v>212</v>
      </c>
      <c r="T84" s="38" t="s">
        <v>406</v>
      </c>
      <c r="U84" s="38" t="s">
        <v>471</v>
      </c>
      <c r="V84" s="38" t="s">
        <v>442</v>
      </c>
      <c r="W84" s="38" t="s">
        <v>213</v>
      </c>
      <c r="X84" s="38" t="s">
        <v>148</v>
      </c>
      <c r="Y84" s="54">
        <v>1010014055</v>
      </c>
      <c r="Z84" s="38">
        <v>3</v>
      </c>
      <c r="AA84" s="45">
        <v>33399</v>
      </c>
      <c r="AB84" s="44" t="s">
        <v>1133</v>
      </c>
      <c r="AC84" s="38">
        <v>2762864</v>
      </c>
      <c r="AD84" s="37" t="s">
        <v>1134</v>
      </c>
      <c r="AE84" s="37" t="s">
        <v>1135</v>
      </c>
      <c r="AF84" s="54">
        <v>1022344483</v>
      </c>
      <c r="AG84" s="38">
        <v>1</v>
      </c>
      <c r="AH84" s="37" t="s">
        <v>151</v>
      </c>
      <c r="AI84" s="37">
        <v>1053344917</v>
      </c>
      <c r="AJ84" s="38">
        <v>9</v>
      </c>
      <c r="AK84" s="45">
        <v>45078</v>
      </c>
      <c r="AL84" s="38" t="s">
        <v>410</v>
      </c>
      <c r="AM84" s="45">
        <v>44970</v>
      </c>
      <c r="AN84" s="45">
        <v>44970</v>
      </c>
      <c r="AO84" s="80">
        <v>55000000</v>
      </c>
      <c r="AP84" s="45">
        <v>44974</v>
      </c>
      <c r="AQ84" s="45">
        <v>45307</v>
      </c>
      <c r="AR84" s="38">
        <v>330</v>
      </c>
      <c r="AS84" s="38">
        <v>11</v>
      </c>
      <c r="AT84" s="80">
        <v>5000000</v>
      </c>
      <c r="AU84" s="38"/>
      <c r="AV84" s="38"/>
      <c r="AW84" s="38">
        <v>1</v>
      </c>
      <c r="AX84" s="38">
        <v>1</v>
      </c>
      <c r="AY84" s="38"/>
      <c r="AZ84" s="82">
        <v>10000000</v>
      </c>
      <c r="BA84" s="38">
        <v>60</v>
      </c>
      <c r="BB84" s="38">
        <v>1089</v>
      </c>
      <c r="BC84" s="45">
        <v>45253</v>
      </c>
      <c r="BD84" s="38"/>
      <c r="BE84" s="38"/>
      <c r="BF84" s="38"/>
      <c r="BG84" s="38"/>
      <c r="BH84" s="38"/>
      <c r="BI84" s="38"/>
      <c r="BJ84" s="38"/>
      <c r="BK84" s="38"/>
      <c r="BL84" s="38"/>
      <c r="BM84" s="38"/>
      <c r="BN84" s="38"/>
      <c r="BO84" s="38"/>
      <c r="BP84" s="38"/>
      <c r="BQ84" s="34">
        <f>Tabla2023[[#This Row],[DÍAS PRORROGA 1]]+Tabla2023[[#This Row],[DÍAS PRORROGA  2]]+Tabla2023[[#This Row],[DÍAS PRORROGA 3]]</f>
        <v>60</v>
      </c>
      <c r="BR84" s="68">
        <f>IF(Tabla2023[[#This Row],[ADICIÓN]]="NO",0,Tabla2023[[#This Row],[VALOR ADICIÓN 1]]+Tabla2023[[#This Row],[VALOR ADICIÓN 2]]+Tabla2023[[#This Row],[VALOR ADICIÓN 3]])</f>
        <v>10000000</v>
      </c>
      <c r="BS84" s="38"/>
      <c r="BT84" s="45">
        <v>45367</v>
      </c>
      <c r="BU84" s="49">
        <f>Tabla2023[[#This Row],[VALOR INICIAL DEL CONTRATO]]+Tabla2023[[#This Row],[VALOR ADICIÓN 1]]+Tabla2023[[#This Row],[VALOR ADICIÓN 2]]+Tabla2023[[#This Row],[VALOR ADICIÓN 3]]</f>
        <v>65000000</v>
      </c>
      <c r="BV8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0.97964376590330793</v>
      </c>
      <c r="BW84" s="33"/>
      <c r="BX84" s="36" t="s">
        <v>1136</v>
      </c>
      <c r="BY84" s="34" t="s">
        <v>1137</v>
      </c>
      <c r="BZ84" s="34"/>
      <c r="CA84" s="38" t="s">
        <v>432</v>
      </c>
      <c r="CB84" s="41" t="s">
        <v>433</v>
      </c>
      <c r="CC84" s="41" t="s">
        <v>434</v>
      </c>
      <c r="CD84" s="34">
        <v>1696</v>
      </c>
      <c r="CE84" s="34"/>
      <c r="CF84" s="6"/>
    </row>
    <row r="85" spans="1:84" ht="51.75" customHeight="1" x14ac:dyDescent="0.2">
      <c r="A85" s="29">
        <v>2023</v>
      </c>
      <c r="B85" s="132" t="s">
        <v>346</v>
      </c>
      <c r="C85" s="122" t="s">
        <v>435</v>
      </c>
      <c r="D85" s="122" t="str">
        <f ca="1">IF(Tabla2023[[#This Row],[FECHA DE TERMINACIÓN FINAL]]-TODAY()&gt;=15,"VIGENTE",IF(Tabla2023[[#This Row],[FECHA DE TERMINACIÓN FINAL]]-TODAY()&lt;0,"FINALIZADO",IF(Tabla2023[[#This Row],[FECHA DE TERMINACIÓN FINAL]]-TODAY()&lt;=15,"PROXIMO A VENCER")))</f>
        <v>FINALIZADO</v>
      </c>
      <c r="E85" s="93">
        <v>83339</v>
      </c>
      <c r="F85" s="38" t="s">
        <v>1138</v>
      </c>
      <c r="G85" s="38" t="s">
        <v>1139</v>
      </c>
      <c r="H85" s="37" t="s">
        <v>151</v>
      </c>
      <c r="I85" s="44" t="s">
        <v>1140</v>
      </c>
      <c r="J85" s="38" t="s">
        <v>784</v>
      </c>
      <c r="K85" s="38">
        <v>25</v>
      </c>
      <c r="L85" s="45">
        <v>44938</v>
      </c>
      <c r="M85" s="38">
        <v>492</v>
      </c>
      <c r="N85" s="45">
        <v>44957</v>
      </c>
      <c r="O85" s="38" t="s">
        <v>125</v>
      </c>
      <c r="P85" s="37" t="s">
        <v>87</v>
      </c>
      <c r="Q85" s="37" t="s">
        <v>420</v>
      </c>
      <c r="R85" s="38">
        <v>1</v>
      </c>
      <c r="S85" s="151" t="s">
        <v>1141</v>
      </c>
      <c r="T85" s="38" t="s">
        <v>406</v>
      </c>
      <c r="U85" s="38" t="s">
        <v>422</v>
      </c>
      <c r="V85" s="38" t="s">
        <v>900</v>
      </c>
      <c r="W85" s="38" t="s">
        <v>213</v>
      </c>
      <c r="X85" s="38" t="s">
        <v>148</v>
      </c>
      <c r="Y85" s="38">
        <v>1053344917</v>
      </c>
      <c r="Z85" s="38">
        <v>9</v>
      </c>
      <c r="AA85" s="45">
        <v>34938</v>
      </c>
      <c r="AB85" s="44" t="s">
        <v>1142</v>
      </c>
      <c r="AC85" s="38">
        <v>3208729652</v>
      </c>
      <c r="AD85" s="37" t="s">
        <v>1143</v>
      </c>
      <c r="AE85" s="37" t="s">
        <v>683</v>
      </c>
      <c r="AF85" s="37">
        <v>1014225583</v>
      </c>
      <c r="AG85" s="37">
        <v>0</v>
      </c>
      <c r="AH85" s="37"/>
      <c r="AI85" s="38"/>
      <c r="AJ85" s="38"/>
      <c r="AK85" s="38"/>
      <c r="AL85" s="38" t="s">
        <v>410</v>
      </c>
      <c r="AM85" s="45">
        <v>44956</v>
      </c>
      <c r="AN85" s="45">
        <v>44956</v>
      </c>
      <c r="AO85" s="80">
        <v>77000000</v>
      </c>
      <c r="AP85" s="45">
        <v>44958</v>
      </c>
      <c r="AQ85" s="45">
        <v>45291</v>
      </c>
      <c r="AR85" s="38">
        <v>330</v>
      </c>
      <c r="AS85" s="38">
        <v>11</v>
      </c>
      <c r="AT85" s="80">
        <v>7000000</v>
      </c>
      <c r="AU85" s="38"/>
      <c r="AV85" s="38"/>
      <c r="AW85" s="38"/>
      <c r="AX85" s="38"/>
      <c r="AY85" s="38"/>
      <c r="AZ85" s="82"/>
      <c r="BA85" s="38"/>
      <c r="BB85" s="38"/>
      <c r="BC85" s="38"/>
      <c r="BD85" s="38"/>
      <c r="BE85" s="38"/>
      <c r="BF85" s="38"/>
      <c r="BG85" s="38"/>
      <c r="BH85" s="38"/>
      <c r="BI85" s="38"/>
      <c r="BJ85" s="38"/>
      <c r="BK85" s="38"/>
      <c r="BL85" s="38"/>
      <c r="BM85" s="38"/>
      <c r="BN85" s="38"/>
      <c r="BO85" s="38"/>
      <c r="BP85" s="38"/>
      <c r="BQ85" s="34">
        <f>Tabla2023[[#This Row],[DÍAS PRORROGA 1]]+Tabla2023[[#This Row],[DÍAS PRORROGA  2]]+Tabla2023[[#This Row],[DÍAS PRORROGA 3]]</f>
        <v>0</v>
      </c>
      <c r="BR85" s="68">
        <f>IF(Tabla2023[[#This Row],[ADICIÓN]]="NO",0,Tabla2023[[#This Row],[VALOR ADICIÓN 1]]+Tabla2023[[#This Row],[VALOR ADICIÓN 2]]+Tabla2023[[#This Row],[VALOR ADICIÓN 3]])</f>
        <v>0</v>
      </c>
      <c r="BS85" s="38"/>
      <c r="BT85" s="45">
        <v>45291</v>
      </c>
      <c r="BU85" s="49">
        <f>Tabla2023[[#This Row],[VALOR INICIAL DEL CONTRATO]]+Tabla2023[[#This Row],[VALOR ADICIÓN 1]]+Tabla2023[[#This Row],[VALOR ADICIÓN 2]]+Tabla2023[[#This Row],[VALOR ADICIÓN 3]]</f>
        <v>77000000</v>
      </c>
      <c r="BV8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5" s="33"/>
      <c r="BX85" s="34"/>
      <c r="BY85" s="34" t="s">
        <v>1144</v>
      </c>
      <c r="BZ85" s="34"/>
      <c r="CA85" s="38" t="s">
        <v>432</v>
      </c>
      <c r="CB85" s="41" t="s">
        <v>433</v>
      </c>
      <c r="CC85" s="41" t="s">
        <v>434</v>
      </c>
      <c r="CD85" s="34">
        <v>1696</v>
      </c>
      <c r="CE85" s="34" t="s">
        <v>1129</v>
      </c>
      <c r="CF85" s="6"/>
    </row>
    <row r="86" spans="1:84" ht="51.75" customHeight="1" x14ac:dyDescent="0.2">
      <c r="A86" s="29">
        <v>2023</v>
      </c>
      <c r="B86" s="132" t="s">
        <v>349</v>
      </c>
      <c r="C86" s="122" t="s">
        <v>1145</v>
      </c>
      <c r="D86" s="122" t="str">
        <f ca="1">IF(Tabla2023[[#This Row],[FECHA DE TERMINACIÓN FINAL]]-TODAY()&gt;=15,"VIGENTE",IF(Tabla2023[[#This Row],[FECHA DE TERMINACIÓN FINAL]]-TODAY()&lt;0,"FINALIZADO",IF(Tabla2023[[#This Row],[FECHA DE TERMINACIÓN FINAL]]-TODAY()&lt;=15,"PROXIMO A VENCER")))</f>
        <v>FINALIZADO</v>
      </c>
      <c r="E86" s="93">
        <v>83206</v>
      </c>
      <c r="F86" s="38" t="s">
        <v>1146</v>
      </c>
      <c r="G86" s="38" t="s">
        <v>1147</v>
      </c>
      <c r="H86" s="37" t="s">
        <v>1148</v>
      </c>
      <c r="I86" s="44" t="s">
        <v>1149</v>
      </c>
      <c r="J86" s="38" t="s">
        <v>470</v>
      </c>
      <c r="K86" s="38">
        <v>66</v>
      </c>
      <c r="L86" s="45">
        <v>44939</v>
      </c>
      <c r="M86" s="38">
        <v>504</v>
      </c>
      <c r="N86" s="45">
        <v>44957</v>
      </c>
      <c r="O86" s="38" t="s">
        <v>125</v>
      </c>
      <c r="P86" s="37" t="s">
        <v>87</v>
      </c>
      <c r="Q86" s="37" t="s">
        <v>420</v>
      </c>
      <c r="R86" s="38">
        <v>1</v>
      </c>
      <c r="S86" s="151" t="s">
        <v>1150</v>
      </c>
      <c r="T86" s="38" t="s">
        <v>406</v>
      </c>
      <c r="U86" s="38" t="s">
        <v>471</v>
      </c>
      <c r="V86" s="38" t="s">
        <v>900</v>
      </c>
      <c r="W86" s="38" t="s">
        <v>213</v>
      </c>
      <c r="X86" s="38" t="s">
        <v>148</v>
      </c>
      <c r="Y86" s="54">
        <v>79491233</v>
      </c>
      <c r="Z86" s="38">
        <v>2</v>
      </c>
      <c r="AA86" s="45">
        <v>25569</v>
      </c>
      <c r="AB86" s="44" t="s">
        <v>1151</v>
      </c>
      <c r="AC86" s="38">
        <v>3143258796</v>
      </c>
      <c r="AD86" s="37" t="s">
        <v>1152</v>
      </c>
      <c r="AE86" s="37" t="s">
        <v>683</v>
      </c>
      <c r="AF86" s="37">
        <v>1014225583</v>
      </c>
      <c r="AG86" s="37">
        <v>0</v>
      </c>
      <c r="AH86" s="37"/>
      <c r="AI86" s="38"/>
      <c r="AJ86" s="38"/>
      <c r="AK86" s="38"/>
      <c r="AL86" s="38" t="s">
        <v>410</v>
      </c>
      <c r="AM86" s="45">
        <v>44956</v>
      </c>
      <c r="AN86" s="45">
        <v>44956</v>
      </c>
      <c r="AO86" s="80">
        <v>82500000</v>
      </c>
      <c r="AP86" s="45">
        <v>44958</v>
      </c>
      <c r="AQ86" s="45">
        <v>45291</v>
      </c>
      <c r="AR86" s="38">
        <v>330</v>
      </c>
      <c r="AS86" s="38">
        <v>11</v>
      </c>
      <c r="AT86" s="80">
        <v>7500000</v>
      </c>
      <c r="AU86" s="38"/>
      <c r="AV86" s="38"/>
      <c r="AW86" s="38">
        <v>1</v>
      </c>
      <c r="AX86" s="38">
        <v>1</v>
      </c>
      <c r="AY86" s="38"/>
      <c r="AZ86" s="82">
        <v>7500000</v>
      </c>
      <c r="BA86" s="38">
        <v>30</v>
      </c>
      <c r="BB86" s="38">
        <v>1098</v>
      </c>
      <c r="BC86" s="45">
        <v>45254</v>
      </c>
      <c r="BD86" s="38"/>
      <c r="BE86" s="38"/>
      <c r="BF86" s="38"/>
      <c r="BG86" s="38"/>
      <c r="BH86" s="38"/>
      <c r="BI86" s="38"/>
      <c r="BJ86" s="38"/>
      <c r="BK86" s="38"/>
      <c r="BL86" s="38"/>
      <c r="BM86" s="38"/>
      <c r="BN86" s="38"/>
      <c r="BO86" s="38"/>
      <c r="BP86" s="38"/>
      <c r="BQ86" s="34">
        <f>Tabla2023[[#This Row],[DÍAS PRORROGA 1]]+Tabla2023[[#This Row],[DÍAS PRORROGA  2]]+Tabla2023[[#This Row],[DÍAS PRORROGA 3]]</f>
        <v>30</v>
      </c>
      <c r="BR86" s="68">
        <f>IF(Tabla2023[[#This Row],[ADICIÓN]]="NO",0,Tabla2023[[#This Row],[VALOR ADICIÓN 1]]+Tabla2023[[#This Row],[VALOR ADICIÓN 2]]+Tabla2023[[#This Row],[VALOR ADICIÓN 3]])</f>
        <v>7500000</v>
      </c>
      <c r="BS86" s="38"/>
      <c r="BT86" s="45">
        <v>45306</v>
      </c>
      <c r="BU86" s="49">
        <f>Tabla2023[[#This Row],[VALOR INICIAL DEL CONTRATO]]+Tabla2023[[#This Row],[VALOR ADICIÓN 1]]+Tabla2023[[#This Row],[VALOR ADICIÓN 2]]+Tabla2023[[#This Row],[VALOR ADICIÓN 3]]</f>
        <v>90000000</v>
      </c>
      <c r="BV8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86" s="33"/>
      <c r="BX86" s="36" t="s">
        <v>1153</v>
      </c>
      <c r="BY86" s="34" t="s">
        <v>1154</v>
      </c>
      <c r="BZ86" s="34" t="s">
        <v>1155</v>
      </c>
      <c r="CA86" s="38" t="s">
        <v>432</v>
      </c>
      <c r="CB86" s="41" t="s">
        <v>433</v>
      </c>
      <c r="CC86" s="41" t="s">
        <v>434</v>
      </c>
      <c r="CD86" s="34">
        <v>1696</v>
      </c>
      <c r="CE86" s="34"/>
      <c r="CF86" s="6"/>
    </row>
    <row r="87" spans="1:84" ht="51.75" customHeight="1" x14ac:dyDescent="0.2">
      <c r="A87" s="29">
        <v>2023</v>
      </c>
      <c r="B87" s="132" t="s">
        <v>354</v>
      </c>
      <c r="C87" s="122" t="s">
        <v>435</v>
      </c>
      <c r="D87" s="122" t="str">
        <f ca="1">IF(Tabla2023[[#This Row],[FECHA DE TERMINACIÓN FINAL]]-TODAY()&gt;=15,"VIGENTE",IF(Tabla2023[[#This Row],[FECHA DE TERMINACIÓN FINAL]]-TODAY()&lt;0,"FINALIZADO",IF(Tabla2023[[#This Row],[FECHA DE TERMINACIÓN FINAL]]-TODAY()&lt;=15,"PROXIMO A VENCER")))</f>
        <v>FINALIZADO</v>
      </c>
      <c r="E87" s="93">
        <v>83580</v>
      </c>
      <c r="F87" s="38" t="s">
        <v>1156</v>
      </c>
      <c r="G87" s="38" t="s">
        <v>1157</v>
      </c>
      <c r="H87" s="37" t="s">
        <v>280</v>
      </c>
      <c r="I87" s="46" t="s">
        <v>1158</v>
      </c>
      <c r="J87" s="38" t="s">
        <v>784</v>
      </c>
      <c r="K87" s="38">
        <v>46</v>
      </c>
      <c r="L87" s="45">
        <v>44938</v>
      </c>
      <c r="M87" s="38">
        <v>697</v>
      </c>
      <c r="N87" s="45">
        <v>44964</v>
      </c>
      <c r="O87" s="38" t="s">
        <v>143</v>
      </c>
      <c r="P87" s="37" t="s">
        <v>87</v>
      </c>
      <c r="Q87" s="37" t="s">
        <v>420</v>
      </c>
      <c r="R87" s="38">
        <v>1</v>
      </c>
      <c r="S87" s="151" t="s">
        <v>1159</v>
      </c>
      <c r="T87" s="38" t="s">
        <v>406</v>
      </c>
      <c r="U87" s="38" t="s">
        <v>471</v>
      </c>
      <c r="V87" s="38" t="s">
        <v>184</v>
      </c>
      <c r="W87" s="38" t="s">
        <v>213</v>
      </c>
      <c r="X87" s="38" t="s">
        <v>148</v>
      </c>
      <c r="Y87" s="54">
        <v>1095812772</v>
      </c>
      <c r="Z87" s="38">
        <v>9</v>
      </c>
      <c r="AA87" s="45">
        <v>33804</v>
      </c>
      <c r="AB87" s="44" t="s">
        <v>281</v>
      </c>
      <c r="AC87" s="38">
        <v>3157669078</v>
      </c>
      <c r="AD87" s="37" t="s">
        <v>282</v>
      </c>
      <c r="AE87" s="37" t="s">
        <v>155</v>
      </c>
      <c r="AF87" s="54">
        <v>79468757</v>
      </c>
      <c r="AG87" s="38">
        <v>3</v>
      </c>
      <c r="AH87" s="37" t="s">
        <v>221</v>
      </c>
      <c r="AI87" s="37">
        <v>1010222109</v>
      </c>
      <c r="AJ87" s="37">
        <v>4</v>
      </c>
      <c r="AK87" s="38"/>
      <c r="AL87" s="38" t="s">
        <v>410</v>
      </c>
      <c r="AM87" s="45">
        <v>44957</v>
      </c>
      <c r="AN87" s="45">
        <v>44957</v>
      </c>
      <c r="AO87" s="80">
        <v>50600000</v>
      </c>
      <c r="AP87" s="45">
        <v>44964</v>
      </c>
      <c r="AQ87" s="45">
        <v>45297</v>
      </c>
      <c r="AR87" s="38">
        <v>330</v>
      </c>
      <c r="AS87" s="38">
        <v>11</v>
      </c>
      <c r="AT87" s="80">
        <v>4600000</v>
      </c>
      <c r="AU87" s="38"/>
      <c r="AV87" s="38"/>
      <c r="AW87" s="38">
        <v>1</v>
      </c>
      <c r="AX87" s="38">
        <v>1</v>
      </c>
      <c r="AY87" s="38"/>
      <c r="AZ87" s="82">
        <v>9200000</v>
      </c>
      <c r="BA87" s="38">
        <v>60</v>
      </c>
      <c r="BB87" s="38">
        <v>1301</v>
      </c>
      <c r="BC87" s="45">
        <v>45288</v>
      </c>
      <c r="BD87" s="38"/>
      <c r="BE87" s="38"/>
      <c r="BF87" s="38"/>
      <c r="BG87" s="38"/>
      <c r="BH87" s="38"/>
      <c r="BI87" s="38"/>
      <c r="BJ87" s="38"/>
      <c r="BK87" s="38"/>
      <c r="BL87" s="38"/>
      <c r="BM87" s="38"/>
      <c r="BN87" s="38"/>
      <c r="BO87" s="38"/>
      <c r="BP87" s="38"/>
      <c r="BQ87" s="34">
        <f>Tabla2023[[#This Row],[DÍAS PRORROGA 1]]+Tabla2023[[#This Row],[DÍAS PRORROGA  2]]+Tabla2023[[#This Row],[DÍAS PRORROGA 3]]</f>
        <v>60</v>
      </c>
      <c r="BR87" s="68">
        <f>IF(Tabla2023[[#This Row],[ADICIÓN]]="NO",0,Tabla2023[[#This Row],[VALOR ADICIÓN 1]]+Tabla2023[[#This Row],[VALOR ADICIÓN 2]]+Tabla2023[[#This Row],[VALOR ADICIÓN 3]])</f>
        <v>9200000</v>
      </c>
      <c r="BS87" s="38"/>
      <c r="BT87" s="45">
        <v>45357</v>
      </c>
      <c r="BU87" s="49">
        <f>Tabla2023[[#This Row],[VALOR INICIAL DEL CONTRATO]]+Tabla2023[[#This Row],[VALOR ADICIÓN 1]]+Tabla2023[[#This Row],[VALOR ADICIÓN 2]]+Tabla2023[[#This Row],[VALOR ADICIÓN 3]]</f>
        <v>59800000</v>
      </c>
      <c r="BV8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7" s="33"/>
      <c r="BX87" s="36" t="s">
        <v>1160</v>
      </c>
      <c r="BY87" s="34" t="s">
        <v>1161</v>
      </c>
      <c r="BZ87" s="34"/>
      <c r="CA87" s="34"/>
      <c r="CB87" s="35"/>
      <c r="CC87" s="35"/>
      <c r="CD87" s="38">
        <v>1688</v>
      </c>
      <c r="CE87" s="34"/>
      <c r="CF87" s="6"/>
    </row>
    <row r="88" spans="1:84" ht="51.75" customHeight="1" x14ac:dyDescent="0.2">
      <c r="A88" s="29">
        <v>2023</v>
      </c>
      <c r="B88" s="132" t="s">
        <v>357</v>
      </c>
      <c r="C88" s="122" t="s">
        <v>435</v>
      </c>
      <c r="D88" s="122" t="str">
        <f ca="1">IF(Tabla2023[[#This Row],[FECHA DE TERMINACIÓN FINAL]]-TODAY()&gt;=15,"VIGENTE",IF(Tabla2023[[#This Row],[FECHA DE TERMINACIÓN FINAL]]-TODAY()&lt;0,"FINALIZADO",IF(Tabla2023[[#This Row],[FECHA DE TERMINACIÓN FINAL]]-TODAY()&lt;=15,"PROXIMO A VENCER")))</f>
        <v>FINALIZADO</v>
      </c>
      <c r="E88" s="93">
        <v>83292</v>
      </c>
      <c r="F88" s="38" t="s">
        <v>1162</v>
      </c>
      <c r="G88" s="38" t="s">
        <v>1163</v>
      </c>
      <c r="H88" s="37" t="s">
        <v>1164</v>
      </c>
      <c r="I88" s="46" t="s">
        <v>1165</v>
      </c>
      <c r="J88" s="38" t="s">
        <v>470</v>
      </c>
      <c r="K88" s="38">
        <v>90</v>
      </c>
      <c r="L88" s="45">
        <v>44942</v>
      </c>
      <c r="M88" s="38">
        <v>667</v>
      </c>
      <c r="N88" s="45">
        <v>44963</v>
      </c>
      <c r="O88" s="38" t="s">
        <v>125</v>
      </c>
      <c r="P88" s="37" t="s">
        <v>87</v>
      </c>
      <c r="Q88" s="37" t="s">
        <v>420</v>
      </c>
      <c r="R88" s="38">
        <v>1</v>
      </c>
      <c r="S88" s="151" t="s">
        <v>1166</v>
      </c>
      <c r="T88" s="38" t="s">
        <v>406</v>
      </c>
      <c r="U88" s="38" t="s">
        <v>422</v>
      </c>
      <c r="V88" s="38" t="s">
        <v>202</v>
      </c>
      <c r="W88" s="38" t="s">
        <v>423</v>
      </c>
      <c r="X88" s="38" t="s">
        <v>148</v>
      </c>
      <c r="Y88" s="54">
        <v>52423406</v>
      </c>
      <c r="Z88" s="38">
        <v>1</v>
      </c>
      <c r="AA88" s="45">
        <v>28373</v>
      </c>
      <c r="AB88" s="44" t="s">
        <v>1167</v>
      </c>
      <c r="AC88" s="38">
        <v>6015494702</v>
      </c>
      <c r="AD88" s="37" t="s">
        <v>1168</v>
      </c>
      <c r="AE88" s="37" t="s">
        <v>426</v>
      </c>
      <c r="AF88" s="54">
        <v>51962752</v>
      </c>
      <c r="AG88" s="38">
        <v>3</v>
      </c>
      <c r="AH88" s="37" t="s">
        <v>427</v>
      </c>
      <c r="AI88" s="54">
        <v>19455919</v>
      </c>
      <c r="AJ88" s="38">
        <v>5</v>
      </c>
      <c r="AK88" s="45">
        <v>45334</v>
      </c>
      <c r="AL88" s="38" t="s">
        <v>410</v>
      </c>
      <c r="AM88" s="45">
        <v>44957</v>
      </c>
      <c r="AN88" s="45">
        <v>44957</v>
      </c>
      <c r="AO88" s="80">
        <v>29700000</v>
      </c>
      <c r="AP88" s="45">
        <v>44963</v>
      </c>
      <c r="AQ88" s="45">
        <v>45296</v>
      </c>
      <c r="AR88" s="38">
        <v>330</v>
      </c>
      <c r="AS88" s="38">
        <v>11</v>
      </c>
      <c r="AT88" s="80">
        <v>2700000</v>
      </c>
      <c r="AU88" s="38"/>
      <c r="AV88" s="38"/>
      <c r="AW88" s="38">
        <v>1</v>
      </c>
      <c r="AX88" s="38">
        <v>1</v>
      </c>
      <c r="AY88" s="38"/>
      <c r="AZ88" s="82">
        <v>5400000</v>
      </c>
      <c r="BA88" s="38">
        <v>60</v>
      </c>
      <c r="BB88" s="38">
        <v>1087</v>
      </c>
      <c r="BC88" s="45">
        <v>45253</v>
      </c>
      <c r="BD88" s="38"/>
      <c r="BE88" s="38"/>
      <c r="BF88" s="38"/>
      <c r="BG88" s="38"/>
      <c r="BH88" s="38"/>
      <c r="BI88" s="38"/>
      <c r="BJ88" s="38"/>
      <c r="BK88" s="38"/>
      <c r="BL88" s="38"/>
      <c r="BM88" s="38"/>
      <c r="BN88" s="38"/>
      <c r="BO88" s="38"/>
      <c r="BP88" s="38"/>
      <c r="BQ88" s="34">
        <f>Tabla2023[[#This Row],[DÍAS PRORROGA 1]]+Tabla2023[[#This Row],[DÍAS PRORROGA  2]]+Tabla2023[[#This Row],[DÍAS PRORROGA 3]]</f>
        <v>60</v>
      </c>
      <c r="BR88" s="68">
        <f>IF(Tabla2023[[#This Row],[ADICIÓN]]="NO",0,Tabla2023[[#This Row],[VALOR ADICIÓN 1]]+Tabla2023[[#This Row],[VALOR ADICIÓN 2]]+Tabla2023[[#This Row],[VALOR ADICIÓN 3]])</f>
        <v>5400000</v>
      </c>
      <c r="BS88" s="38"/>
      <c r="BT88" s="45">
        <v>45356</v>
      </c>
      <c r="BU88" s="49">
        <f>Tabla2023[[#This Row],[VALOR INICIAL DEL CONTRATO]]+Tabla2023[[#This Row],[VALOR ADICIÓN 1]]+Tabla2023[[#This Row],[VALOR ADICIÓN 2]]+Tabla2023[[#This Row],[VALOR ADICIÓN 3]]</f>
        <v>35100000</v>
      </c>
      <c r="BV8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8" s="33"/>
      <c r="BX88" s="36" t="s">
        <v>1169</v>
      </c>
      <c r="BY88" s="34" t="s">
        <v>1170</v>
      </c>
      <c r="BZ88" s="34"/>
      <c r="CA88" s="38" t="s">
        <v>432</v>
      </c>
      <c r="CB88" s="41" t="s">
        <v>433</v>
      </c>
      <c r="CC88" s="41" t="s">
        <v>434</v>
      </c>
      <c r="CD88" s="34">
        <v>1696</v>
      </c>
      <c r="CE88" s="34"/>
      <c r="CF88" s="6"/>
    </row>
    <row r="89" spans="1:84" ht="51.75" customHeight="1" x14ac:dyDescent="0.2">
      <c r="A89" s="29">
        <v>2023</v>
      </c>
      <c r="B89" s="132" t="s">
        <v>360</v>
      </c>
      <c r="C89" s="122" t="s">
        <v>435</v>
      </c>
      <c r="D89" s="122" t="str">
        <f ca="1">IF(Tabla2023[[#This Row],[FECHA DE TERMINACIÓN FINAL]]-TODAY()&gt;=15,"VIGENTE",IF(Tabla2023[[#This Row],[FECHA DE TERMINACIÓN FINAL]]-TODAY()&lt;0,"FINALIZADO",IF(Tabla2023[[#This Row],[FECHA DE TERMINACIÓN FINAL]]-TODAY()&lt;=15,"PROXIMO A VENCER")))</f>
        <v>FINALIZADO</v>
      </c>
      <c r="E89" s="93">
        <v>85651</v>
      </c>
      <c r="F89" s="38" t="s">
        <v>1171</v>
      </c>
      <c r="G89" s="38" t="s">
        <v>1172</v>
      </c>
      <c r="H89" s="37" t="s">
        <v>174</v>
      </c>
      <c r="I89" s="46" t="s">
        <v>1173</v>
      </c>
      <c r="J89" s="38" t="s">
        <v>784</v>
      </c>
      <c r="K89" s="38">
        <v>122</v>
      </c>
      <c r="L89" s="45">
        <v>44943</v>
      </c>
      <c r="M89" s="38">
        <v>663</v>
      </c>
      <c r="N89" s="45">
        <v>44960</v>
      </c>
      <c r="O89" s="38" t="s">
        <v>125</v>
      </c>
      <c r="P89" s="37" t="s">
        <v>87</v>
      </c>
      <c r="Q89" s="37" t="s">
        <v>420</v>
      </c>
      <c r="R89" s="38">
        <v>1</v>
      </c>
      <c r="S89" s="151" t="s">
        <v>158</v>
      </c>
      <c r="T89" s="38" t="s">
        <v>406</v>
      </c>
      <c r="U89" s="38" t="s">
        <v>471</v>
      </c>
      <c r="V89" s="38" t="s">
        <v>460</v>
      </c>
      <c r="W89" s="38"/>
      <c r="X89" s="38" t="s">
        <v>148</v>
      </c>
      <c r="Y89" s="54">
        <v>1023963032</v>
      </c>
      <c r="Z89" s="38">
        <v>2</v>
      </c>
      <c r="AA89" s="45">
        <v>35654</v>
      </c>
      <c r="AB89" s="44" t="s">
        <v>176</v>
      </c>
      <c r="AC89" s="38">
        <v>3204453839</v>
      </c>
      <c r="AD89" s="37" t="s">
        <v>1174</v>
      </c>
      <c r="AE89" s="37" t="s">
        <v>151</v>
      </c>
      <c r="AF89" s="37">
        <v>1053344917</v>
      </c>
      <c r="AG89" s="37">
        <v>9</v>
      </c>
      <c r="AH89" s="37"/>
      <c r="AI89" s="38"/>
      <c r="AJ89" s="38"/>
      <c r="AK89" s="38"/>
      <c r="AL89" s="38" t="s">
        <v>410</v>
      </c>
      <c r="AM89" s="45">
        <v>44957</v>
      </c>
      <c r="AN89" s="45">
        <v>44957</v>
      </c>
      <c r="AO89" s="80">
        <v>13800000</v>
      </c>
      <c r="AP89" s="45">
        <v>44960</v>
      </c>
      <c r="AQ89" s="45">
        <v>45048</v>
      </c>
      <c r="AR89" s="38">
        <v>90</v>
      </c>
      <c r="AS89" s="38">
        <v>3</v>
      </c>
      <c r="AT89" s="80">
        <v>4600000</v>
      </c>
      <c r="AU89" s="38"/>
      <c r="AV89" s="38"/>
      <c r="AW89" s="38"/>
      <c r="AX89" s="38"/>
      <c r="AY89" s="38"/>
      <c r="AZ89" s="82"/>
      <c r="BA89" s="38"/>
      <c r="BB89" s="38"/>
      <c r="BC89" s="38"/>
      <c r="BD89" s="38"/>
      <c r="BE89" s="38"/>
      <c r="BF89" s="38"/>
      <c r="BG89" s="38"/>
      <c r="BH89" s="38"/>
      <c r="BI89" s="38"/>
      <c r="BJ89" s="38"/>
      <c r="BK89" s="38"/>
      <c r="BL89" s="38"/>
      <c r="BM89" s="38"/>
      <c r="BN89" s="38"/>
      <c r="BO89" s="38"/>
      <c r="BP89" s="38"/>
      <c r="BQ89" s="34">
        <f>Tabla2023[[#This Row],[DÍAS PRORROGA 1]]+Tabla2023[[#This Row],[DÍAS PRORROGA  2]]+Tabla2023[[#This Row],[DÍAS PRORROGA 3]]</f>
        <v>0</v>
      </c>
      <c r="BR89" s="68">
        <f>IF(Tabla2023[[#This Row],[ADICIÓN]]="NO",0,Tabla2023[[#This Row],[VALOR ADICIÓN 1]]+Tabla2023[[#This Row],[VALOR ADICIÓN 2]]+Tabla2023[[#This Row],[VALOR ADICIÓN 3]])</f>
        <v>0</v>
      </c>
      <c r="BS89" s="38"/>
      <c r="BT89" s="45">
        <v>45048</v>
      </c>
      <c r="BU89" s="49">
        <f>Tabla2023[[#This Row],[VALOR INICIAL DEL CONTRATO]]+Tabla2023[[#This Row],[VALOR ADICIÓN 1]]+Tabla2023[[#This Row],[VALOR ADICIÓN 2]]+Tabla2023[[#This Row],[VALOR ADICIÓN 3]]</f>
        <v>13800000</v>
      </c>
      <c r="BV8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89" s="33"/>
      <c r="BX89" s="34"/>
      <c r="BY89" s="34" t="s">
        <v>1175</v>
      </c>
      <c r="BZ89" s="34"/>
      <c r="CA89" s="38" t="s">
        <v>432</v>
      </c>
      <c r="CB89" s="41" t="s">
        <v>433</v>
      </c>
      <c r="CC89" s="41" t="s">
        <v>434</v>
      </c>
      <c r="CD89" s="34">
        <v>1696</v>
      </c>
      <c r="CE89" s="34"/>
      <c r="CF89" s="6"/>
    </row>
    <row r="90" spans="1:84" ht="51.75" customHeight="1" x14ac:dyDescent="0.2">
      <c r="A90" s="29">
        <v>2023</v>
      </c>
      <c r="B90" s="132" t="s">
        <v>365</v>
      </c>
      <c r="C90" s="122" t="s">
        <v>1145</v>
      </c>
      <c r="D90" s="122" t="str">
        <f ca="1">IF(Tabla2023[[#This Row],[FECHA DE TERMINACIÓN FINAL]]-TODAY()&gt;=15,"VIGENTE",IF(Tabla2023[[#This Row],[FECHA DE TERMINACIÓN FINAL]]-TODAY()&lt;0,"FINALIZADO",IF(Tabla2023[[#This Row],[FECHA DE TERMINACIÓN FINAL]]-TODAY()&lt;=15,"PROXIMO A VENCER")))</f>
        <v>FINALIZADO</v>
      </c>
      <c r="E90" s="93">
        <v>83655</v>
      </c>
      <c r="F90" s="38" t="s">
        <v>1176</v>
      </c>
      <c r="G90" s="38" t="s">
        <v>1177</v>
      </c>
      <c r="H90" s="37" t="s">
        <v>1178</v>
      </c>
      <c r="I90" s="44" t="s">
        <v>1179</v>
      </c>
      <c r="J90" s="38" t="s">
        <v>541</v>
      </c>
      <c r="K90" s="38">
        <v>19</v>
      </c>
      <c r="L90" s="45">
        <v>44938</v>
      </c>
      <c r="M90" s="38">
        <v>714</v>
      </c>
      <c r="N90" s="45">
        <v>44964</v>
      </c>
      <c r="O90" s="38" t="s">
        <v>125</v>
      </c>
      <c r="P90" s="37" t="s">
        <v>87</v>
      </c>
      <c r="Q90" s="37" t="s">
        <v>420</v>
      </c>
      <c r="R90" s="38">
        <v>1</v>
      </c>
      <c r="S90" s="151" t="s">
        <v>1180</v>
      </c>
      <c r="T90" s="38" t="s">
        <v>406</v>
      </c>
      <c r="U90" s="38" t="s">
        <v>471</v>
      </c>
      <c r="V90" s="38" t="s">
        <v>126</v>
      </c>
      <c r="W90" s="38" t="s">
        <v>213</v>
      </c>
      <c r="X90" s="38" t="s">
        <v>163</v>
      </c>
      <c r="Y90" s="54">
        <v>1024555613</v>
      </c>
      <c r="Z90" s="38">
        <v>5</v>
      </c>
      <c r="AA90" s="45">
        <v>34583</v>
      </c>
      <c r="AB90" s="44" t="s">
        <v>1181</v>
      </c>
      <c r="AC90" s="38">
        <v>3112376727</v>
      </c>
      <c r="AD90" s="37" t="s">
        <v>1182</v>
      </c>
      <c r="AE90" s="37" t="s">
        <v>647</v>
      </c>
      <c r="AF90" s="37">
        <v>63526944</v>
      </c>
      <c r="AG90" s="37">
        <v>5</v>
      </c>
      <c r="AH90" s="37"/>
      <c r="AI90" s="38"/>
      <c r="AJ90" s="38"/>
      <c r="AK90" s="38"/>
      <c r="AL90" s="38" t="s">
        <v>410</v>
      </c>
      <c r="AM90" s="45">
        <v>44957</v>
      </c>
      <c r="AN90" s="45">
        <v>44957</v>
      </c>
      <c r="AO90" s="80">
        <v>66000000</v>
      </c>
      <c r="AP90" s="45">
        <v>44964</v>
      </c>
      <c r="AQ90" s="45">
        <v>45297</v>
      </c>
      <c r="AR90" s="38">
        <v>330</v>
      </c>
      <c r="AS90" s="38">
        <v>11</v>
      </c>
      <c r="AT90" s="80">
        <v>6000000</v>
      </c>
      <c r="AU90" s="38"/>
      <c r="AV90" s="38"/>
      <c r="AW90" s="37">
        <v>1</v>
      </c>
      <c r="AX90" s="37">
        <v>1</v>
      </c>
      <c r="AY90" s="37"/>
      <c r="AZ90" s="82">
        <v>12000000</v>
      </c>
      <c r="BA90" s="37">
        <v>60</v>
      </c>
      <c r="BB90" s="37">
        <v>1038</v>
      </c>
      <c r="BC90" s="52">
        <v>45231</v>
      </c>
      <c r="BD90" s="38"/>
      <c r="BE90" s="38"/>
      <c r="BF90" s="38"/>
      <c r="BG90" s="38"/>
      <c r="BH90" s="38"/>
      <c r="BI90" s="38"/>
      <c r="BJ90" s="38"/>
      <c r="BK90" s="38"/>
      <c r="BL90" s="38"/>
      <c r="BM90" s="38"/>
      <c r="BN90" s="38"/>
      <c r="BO90" s="38"/>
      <c r="BP90" s="38"/>
      <c r="BQ90" s="34">
        <f>Tabla2023[[#This Row],[DÍAS PRORROGA 1]]+Tabla2023[[#This Row],[DÍAS PRORROGA  2]]+Tabla2023[[#This Row],[DÍAS PRORROGA 3]]</f>
        <v>60</v>
      </c>
      <c r="BR90" s="68">
        <f>IF(Tabla2023[[#This Row],[ADICIÓN]]="NO",0,Tabla2023[[#This Row],[VALOR ADICIÓN 1]]+Tabla2023[[#This Row],[VALOR ADICIÓN 2]]+Tabla2023[[#This Row],[VALOR ADICIÓN 3]])</f>
        <v>12000000</v>
      </c>
      <c r="BS90" s="38"/>
      <c r="BT90" s="45">
        <v>45301</v>
      </c>
      <c r="BU90" s="49">
        <f>Tabla2023[[#This Row],[VALOR INICIAL DEL CONTRATO]]+Tabla2023[[#This Row],[VALOR ADICIÓN 1]]+Tabla2023[[#This Row],[VALOR ADICIÓN 2]]+Tabla2023[[#This Row],[VALOR ADICIÓN 3]]</f>
        <v>78000000</v>
      </c>
      <c r="BV9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90" s="33"/>
      <c r="BX90" s="36" t="s">
        <v>1183</v>
      </c>
      <c r="BY90" s="34" t="s">
        <v>1184</v>
      </c>
      <c r="BZ90" s="34"/>
      <c r="CA90" s="38" t="s">
        <v>432</v>
      </c>
      <c r="CB90" s="41" t="s">
        <v>433</v>
      </c>
      <c r="CC90" s="41" t="s">
        <v>434</v>
      </c>
      <c r="CD90" s="34">
        <v>1696</v>
      </c>
      <c r="CE90" s="34"/>
      <c r="CF90" s="6"/>
    </row>
    <row r="91" spans="1:84" ht="51.75" customHeight="1" x14ac:dyDescent="0.2">
      <c r="A91" s="29">
        <v>2023</v>
      </c>
      <c r="B91" s="132" t="s">
        <v>367</v>
      </c>
      <c r="C91" s="122" t="s">
        <v>435</v>
      </c>
      <c r="D91" s="122" t="str">
        <f ca="1">IF(Tabla2023[[#This Row],[FECHA DE TERMINACIÓN FINAL]]-TODAY()&gt;=15,"VIGENTE",IF(Tabla2023[[#This Row],[FECHA DE TERMINACIÓN FINAL]]-TODAY()&lt;0,"FINALIZADO",IF(Tabla2023[[#This Row],[FECHA DE TERMINACIÓN FINAL]]-TODAY()&lt;=15,"PROXIMO A VENCER")))</f>
        <v>FINALIZADO</v>
      </c>
      <c r="E91" s="93">
        <v>83873</v>
      </c>
      <c r="F91" s="38" t="s">
        <v>1185</v>
      </c>
      <c r="G91" s="38" t="s">
        <v>1186</v>
      </c>
      <c r="H91" s="37" t="s">
        <v>1187</v>
      </c>
      <c r="I91" s="46" t="s">
        <v>1188</v>
      </c>
      <c r="J91" s="37" t="s">
        <v>457</v>
      </c>
      <c r="K91" s="38">
        <v>37</v>
      </c>
      <c r="L91" s="45">
        <v>44938</v>
      </c>
      <c r="M91" s="38">
        <v>576</v>
      </c>
      <c r="N91" s="45">
        <v>44959</v>
      </c>
      <c r="O91" s="38" t="s">
        <v>187</v>
      </c>
      <c r="P91" s="37" t="s">
        <v>87</v>
      </c>
      <c r="Q91" s="37" t="s">
        <v>420</v>
      </c>
      <c r="R91" s="38">
        <v>1</v>
      </c>
      <c r="S91" s="151" t="s">
        <v>1189</v>
      </c>
      <c r="T91" s="38" t="s">
        <v>406</v>
      </c>
      <c r="U91" s="38" t="s">
        <v>422</v>
      </c>
      <c r="V91" s="38" t="s">
        <v>442</v>
      </c>
      <c r="W91" s="38" t="s">
        <v>423</v>
      </c>
      <c r="X91" s="38" t="s">
        <v>163</v>
      </c>
      <c r="Y91" s="54">
        <v>1032656486</v>
      </c>
      <c r="Z91" s="38">
        <v>9</v>
      </c>
      <c r="AA91" s="45">
        <v>34992</v>
      </c>
      <c r="AB91" s="44" t="s">
        <v>1190</v>
      </c>
      <c r="AC91" s="38">
        <v>3234774701</v>
      </c>
      <c r="AD91" s="37" t="s">
        <v>1191</v>
      </c>
      <c r="AE91" s="37" t="s">
        <v>408</v>
      </c>
      <c r="AF91" s="37">
        <v>80161199</v>
      </c>
      <c r="AG91" s="37">
        <v>8</v>
      </c>
      <c r="AH91" s="37" t="s">
        <v>622</v>
      </c>
      <c r="AI91" s="37">
        <v>9770381</v>
      </c>
      <c r="AJ91" s="37">
        <v>7</v>
      </c>
      <c r="AK91" s="45">
        <v>45296</v>
      </c>
      <c r="AL91" s="38" t="s">
        <v>410</v>
      </c>
      <c r="AM91" s="45">
        <v>44956</v>
      </c>
      <c r="AN91" s="45">
        <v>44956</v>
      </c>
      <c r="AO91" s="80">
        <v>22000000</v>
      </c>
      <c r="AP91" s="45">
        <v>44959</v>
      </c>
      <c r="AQ91" s="45">
        <v>45292</v>
      </c>
      <c r="AR91" s="38">
        <v>330</v>
      </c>
      <c r="AS91" s="38">
        <v>11</v>
      </c>
      <c r="AT91" s="80">
        <v>2000000</v>
      </c>
      <c r="AU91" s="38" t="s">
        <v>148</v>
      </c>
      <c r="AV91" s="38" t="s">
        <v>1192</v>
      </c>
      <c r="AW91" s="38">
        <v>1</v>
      </c>
      <c r="AX91" s="38">
        <v>1</v>
      </c>
      <c r="AY91" s="38"/>
      <c r="AZ91" s="82">
        <v>4000000</v>
      </c>
      <c r="BA91" s="38">
        <v>60</v>
      </c>
      <c r="BB91" s="38">
        <v>1142</v>
      </c>
      <c r="BC91" s="45">
        <v>45261</v>
      </c>
      <c r="BD91" s="38"/>
      <c r="BE91" s="38"/>
      <c r="BF91" s="38"/>
      <c r="BG91" s="38"/>
      <c r="BH91" s="38"/>
      <c r="BI91" s="38"/>
      <c r="BJ91" s="38"/>
      <c r="BK91" s="38"/>
      <c r="BL91" s="38"/>
      <c r="BM91" s="38"/>
      <c r="BN91" s="38"/>
      <c r="BO91" s="38"/>
      <c r="BP91" s="38"/>
      <c r="BQ91" s="34">
        <f>Tabla2023[[#This Row],[DÍAS PRORROGA 1]]+Tabla2023[[#This Row],[DÍAS PRORROGA  2]]+Tabla2023[[#This Row],[DÍAS PRORROGA 3]]</f>
        <v>60</v>
      </c>
      <c r="BR91" s="68">
        <f>IF(Tabla2023[[#This Row],[ADICIÓN]]="NO",0,Tabla2023[[#This Row],[VALOR ADICIÓN 1]]+Tabla2023[[#This Row],[VALOR ADICIÓN 2]]+Tabla2023[[#This Row],[VALOR ADICIÓN 3]])</f>
        <v>4000000</v>
      </c>
      <c r="BS91" s="38"/>
      <c r="BT91" s="45">
        <v>45352</v>
      </c>
      <c r="BU91" s="49">
        <f>Tabla2023[[#This Row],[VALOR INICIAL DEL CONTRATO]]+Tabla2023[[#This Row],[VALOR ADICIÓN 1]]+Tabla2023[[#This Row],[VALOR ADICIÓN 2]]+Tabla2023[[#This Row],[VALOR ADICIÓN 3]]</f>
        <v>26000000</v>
      </c>
      <c r="BV9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91" s="50"/>
      <c r="BX91" s="36" t="s">
        <v>1193</v>
      </c>
      <c r="BY91" s="34" t="s">
        <v>1194</v>
      </c>
      <c r="BZ91" s="34" t="s">
        <v>1195</v>
      </c>
      <c r="CA91" s="34">
        <v>21</v>
      </c>
      <c r="CB91" s="35" t="s">
        <v>1196</v>
      </c>
      <c r="CC91" s="35" t="s">
        <v>551</v>
      </c>
      <c r="CD91" s="34">
        <v>1633</v>
      </c>
      <c r="CE91" s="34"/>
      <c r="CF91" s="6"/>
    </row>
    <row r="92" spans="1:84" ht="51.75" customHeight="1" x14ac:dyDescent="0.2">
      <c r="A92" s="29">
        <v>2023</v>
      </c>
      <c r="B92" s="132" t="s">
        <v>368</v>
      </c>
      <c r="C92" s="122" t="s">
        <v>435</v>
      </c>
      <c r="D92" s="122" t="str">
        <f ca="1">IF(Tabla2023[[#This Row],[FECHA DE TERMINACIÓN FINAL]]-TODAY()&gt;=15,"VIGENTE",IF(Tabla2023[[#This Row],[FECHA DE TERMINACIÓN FINAL]]-TODAY()&lt;0,"FINALIZADO",IF(Tabla2023[[#This Row],[FECHA DE TERMINACIÓN FINAL]]-TODAY()&lt;=15,"PROXIMO A VENCER")))</f>
        <v>FINALIZADO</v>
      </c>
      <c r="E92" s="93">
        <v>83353</v>
      </c>
      <c r="F92" s="38" t="s">
        <v>1197</v>
      </c>
      <c r="G92" s="38" t="s">
        <v>1198</v>
      </c>
      <c r="H92" s="37" t="s">
        <v>1199</v>
      </c>
      <c r="I92" s="46" t="s">
        <v>1200</v>
      </c>
      <c r="J92" s="38" t="s">
        <v>470</v>
      </c>
      <c r="K92" s="38">
        <v>26</v>
      </c>
      <c r="L92" s="45">
        <v>44938</v>
      </c>
      <c r="M92" s="38">
        <v>682</v>
      </c>
      <c r="N92" s="45">
        <v>44963</v>
      </c>
      <c r="O92" s="38" t="s">
        <v>125</v>
      </c>
      <c r="P92" s="37" t="s">
        <v>87</v>
      </c>
      <c r="Q92" s="37" t="s">
        <v>420</v>
      </c>
      <c r="R92" s="38">
        <v>1</v>
      </c>
      <c r="S92" s="151" t="s">
        <v>1201</v>
      </c>
      <c r="T92" s="38" t="s">
        <v>406</v>
      </c>
      <c r="U92" s="38" t="s">
        <v>471</v>
      </c>
      <c r="V92" s="38" t="s">
        <v>442</v>
      </c>
      <c r="W92" s="38" t="s">
        <v>213</v>
      </c>
      <c r="X92" s="38" t="s">
        <v>148</v>
      </c>
      <c r="Y92" s="54">
        <v>1013601002</v>
      </c>
      <c r="Z92" s="38">
        <v>2</v>
      </c>
      <c r="AA92" s="45">
        <v>32480</v>
      </c>
      <c r="AB92" s="44" t="s">
        <v>1202</v>
      </c>
      <c r="AC92" s="38">
        <v>3123512464</v>
      </c>
      <c r="AD92" s="37" t="s">
        <v>1203</v>
      </c>
      <c r="AE92" s="37" t="s">
        <v>1119</v>
      </c>
      <c r="AF92" s="37">
        <v>79486884</v>
      </c>
      <c r="AG92" s="37">
        <v>7</v>
      </c>
      <c r="AH92" s="34"/>
      <c r="AI92" s="34"/>
      <c r="AJ92" s="34"/>
      <c r="AK92" s="38"/>
      <c r="AL92" s="38" t="s">
        <v>410</v>
      </c>
      <c r="AM92" s="45">
        <v>44957</v>
      </c>
      <c r="AN92" s="45">
        <v>44957</v>
      </c>
      <c r="AO92" s="80">
        <v>77000000</v>
      </c>
      <c r="AP92" s="45">
        <v>44963</v>
      </c>
      <c r="AQ92" s="45">
        <v>45296</v>
      </c>
      <c r="AR92" s="38">
        <v>330</v>
      </c>
      <c r="AS92" s="38">
        <v>11</v>
      </c>
      <c r="AT92" s="80">
        <v>7000000</v>
      </c>
      <c r="AU92" s="38"/>
      <c r="AV92" s="38"/>
      <c r="AW92" s="38"/>
      <c r="AX92" s="38"/>
      <c r="AY92" s="38"/>
      <c r="AZ92" s="82"/>
      <c r="BA92" s="38"/>
      <c r="BB92" s="38"/>
      <c r="BC92" s="38"/>
      <c r="BD92" s="38"/>
      <c r="BE92" s="38"/>
      <c r="BF92" s="38"/>
      <c r="BG92" s="38"/>
      <c r="BH92" s="38"/>
      <c r="BI92" s="38"/>
      <c r="BJ92" s="38"/>
      <c r="BK92" s="38"/>
      <c r="BL92" s="38"/>
      <c r="BM92" s="38"/>
      <c r="BN92" s="38"/>
      <c r="BO92" s="38"/>
      <c r="BP92" s="38"/>
      <c r="BQ92" s="34">
        <f>Tabla2023[[#This Row],[DÍAS PRORROGA 1]]+Tabla2023[[#This Row],[DÍAS PRORROGA  2]]+Tabla2023[[#This Row],[DÍAS PRORROGA 3]]</f>
        <v>0</v>
      </c>
      <c r="BR92" s="68">
        <f>IF(Tabla2023[[#This Row],[ADICIÓN]]="NO",0,Tabla2023[[#This Row],[VALOR ADICIÓN 1]]+Tabla2023[[#This Row],[VALOR ADICIÓN 2]]+Tabla2023[[#This Row],[VALOR ADICIÓN 3]])</f>
        <v>0</v>
      </c>
      <c r="BS92" s="38"/>
      <c r="BT92" s="45">
        <v>45296</v>
      </c>
      <c r="BU92" s="49">
        <f>Tabla2023[[#This Row],[VALOR INICIAL DEL CONTRATO]]+Tabla2023[[#This Row],[VALOR ADICIÓN 1]]+Tabla2023[[#This Row],[VALOR ADICIÓN 2]]+Tabla2023[[#This Row],[VALOR ADICIÓN 3]]</f>
        <v>77000000</v>
      </c>
      <c r="BV9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92" s="33"/>
      <c r="BX92" s="34"/>
      <c r="BY92" s="34" t="s">
        <v>1204</v>
      </c>
      <c r="BZ92" s="34" t="s">
        <v>1205</v>
      </c>
      <c r="CA92" s="38" t="s">
        <v>432</v>
      </c>
      <c r="CB92" s="41" t="s">
        <v>433</v>
      </c>
      <c r="CC92" s="41" t="s">
        <v>434</v>
      </c>
      <c r="CD92" s="34">
        <v>1696</v>
      </c>
      <c r="CE92" s="34"/>
      <c r="CF92" s="6"/>
    </row>
    <row r="93" spans="1:84" ht="51.75" customHeight="1" x14ac:dyDescent="0.2">
      <c r="A93" s="29">
        <v>2023</v>
      </c>
      <c r="B93" s="132" t="s">
        <v>370</v>
      </c>
      <c r="C93" s="122" t="s">
        <v>612</v>
      </c>
      <c r="D93" s="122" t="str">
        <f ca="1">IF(Tabla2023[[#This Row],[FECHA DE TERMINACIÓN FINAL]]-TODAY()&gt;=15,"VIGENTE",IF(Tabla2023[[#This Row],[FECHA DE TERMINACIÓN FINAL]]-TODAY()&lt;0,"FINALIZADO",IF(Tabla2023[[#This Row],[FECHA DE TERMINACIÓN FINAL]]-TODAY()&lt;=15,"PROXIMO A VENCER")))</f>
        <v>FINALIZADO</v>
      </c>
      <c r="E93" s="93">
        <v>83577</v>
      </c>
      <c r="F93" s="38" t="s">
        <v>1206</v>
      </c>
      <c r="G93" s="38" t="s">
        <v>1207</v>
      </c>
      <c r="H93" s="37" t="s">
        <v>1208</v>
      </c>
      <c r="I93" s="46" t="s">
        <v>1209</v>
      </c>
      <c r="J93" s="38" t="s">
        <v>541</v>
      </c>
      <c r="K93" s="38">
        <v>45</v>
      </c>
      <c r="L93" s="45">
        <v>44938</v>
      </c>
      <c r="M93" s="38">
        <v>715</v>
      </c>
      <c r="N93" s="45">
        <v>44964</v>
      </c>
      <c r="O93" s="38" t="s">
        <v>125</v>
      </c>
      <c r="P93" s="37" t="s">
        <v>87</v>
      </c>
      <c r="Q93" s="37" t="s">
        <v>420</v>
      </c>
      <c r="R93" s="38">
        <v>1</v>
      </c>
      <c r="S93" s="151" t="s">
        <v>1210</v>
      </c>
      <c r="T93" s="38" t="s">
        <v>406</v>
      </c>
      <c r="U93" s="38" t="s">
        <v>471</v>
      </c>
      <c r="V93" s="38" t="s">
        <v>512</v>
      </c>
      <c r="W93" s="38"/>
      <c r="X93" s="38" t="s">
        <v>148</v>
      </c>
      <c r="Y93" s="54">
        <v>79969813</v>
      </c>
      <c r="Z93" s="38">
        <v>8</v>
      </c>
      <c r="AA93" s="45">
        <v>28843</v>
      </c>
      <c r="AB93" s="44" t="s">
        <v>1211</v>
      </c>
      <c r="AC93" s="38">
        <v>3192078334</v>
      </c>
      <c r="AD93" s="37" t="s">
        <v>1212</v>
      </c>
      <c r="AE93" s="37" t="s">
        <v>1213</v>
      </c>
      <c r="AF93" s="37">
        <v>1012413960</v>
      </c>
      <c r="AG93" s="37">
        <v>0</v>
      </c>
      <c r="AH93" s="37"/>
      <c r="AI93" s="38"/>
      <c r="AJ93" s="38"/>
      <c r="AK93" s="38"/>
      <c r="AL93" s="38" t="s">
        <v>410</v>
      </c>
      <c r="AM93" s="45">
        <v>44957</v>
      </c>
      <c r="AN93" s="45">
        <v>44957</v>
      </c>
      <c r="AO93" s="80">
        <v>44000000</v>
      </c>
      <c r="AP93" s="45">
        <v>44964</v>
      </c>
      <c r="AQ93" s="45">
        <v>45297</v>
      </c>
      <c r="AR93" s="38">
        <v>330</v>
      </c>
      <c r="AS93" s="38">
        <v>11</v>
      </c>
      <c r="AT93" s="80">
        <v>4000000</v>
      </c>
      <c r="AU93" s="38"/>
      <c r="AV93" s="38"/>
      <c r="AW93" s="38"/>
      <c r="AX93" s="38"/>
      <c r="AY93" s="38"/>
      <c r="AZ93" s="82"/>
      <c r="BA93" s="38"/>
      <c r="BB93" s="38"/>
      <c r="BC93" s="38"/>
      <c r="BD93" s="38"/>
      <c r="BE93" s="38"/>
      <c r="BF93" s="38"/>
      <c r="BG93" s="38"/>
      <c r="BH93" s="38"/>
      <c r="BI93" s="38"/>
      <c r="BJ93" s="38"/>
      <c r="BK93" s="38"/>
      <c r="BL93" s="38"/>
      <c r="BM93" s="38"/>
      <c r="BN93" s="38"/>
      <c r="BO93" s="38"/>
      <c r="BP93" s="38"/>
      <c r="BQ93" s="34">
        <f>Tabla2023[[#This Row],[DÍAS PRORROGA 1]]+Tabla2023[[#This Row],[DÍAS PRORROGA  2]]+Tabla2023[[#This Row],[DÍAS PRORROGA 3]]</f>
        <v>0</v>
      </c>
      <c r="BR93" s="68">
        <f>IF(Tabla2023[[#This Row],[ADICIÓN]]="NO",0,Tabla2023[[#This Row],[VALOR ADICIÓN 1]]+Tabla2023[[#This Row],[VALOR ADICIÓN 2]]+Tabla2023[[#This Row],[VALOR ADICIÓN 3]])</f>
        <v>0</v>
      </c>
      <c r="BS93" s="38"/>
      <c r="BT93" s="45">
        <v>45007</v>
      </c>
      <c r="BU93" s="49">
        <f>Tabla2023[[#This Row],[VALOR INICIAL DEL CONTRATO]]+Tabla2023[[#This Row],[VALOR ADICIÓN 1]]+Tabla2023[[#This Row],[VALOR ADICIÓN 2]]+Tabla2023[[#This Row],[VALOR ADICIÓN 3]]</f>
        <v>44000000</v>
      </c>
      <c r="BV9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93" s="33"/>
      <c r="BX93" s="36" t="s">
        <v>1214</v>
      </c>
      <c r="BY93" s="34" t="s">
        <v>1215</v>
      </c>
      <c r="BZ93" s="34"/>
      <c r="CA93" s="38" t="s">
        <v>432</v>
      </c>
      <c r="CB93" s="41" t="s">
        <v>433</v>
      </c>
      <c r="CC93" s="41" t="s">
        <v>434</v>
      </c>
      <c r="CD93" s="34">
        <v>1696</v>
      </c>
      <c r="CE93" s="34"/>
      <c r="CF93" s="6"/>
    </row>
    <row r="94" spans="1:84" ht="51.75" customHeight="1" x14ac:dyDescent="0.2">
      <c r="A94" s="29">
        <v>2023</v>
      </c>
      <c r="B94" s="132" t="s">
        <v>374</v>
      </c>
      <c r="C94" s="122" t="s">
        <v>435</v>
      </c>
      <c r="D94" s="122" t="str">
        <f ca="1">IF(Tabla2023[[#This Row],[FECHA DE TERMINACIÓN FINAL]]-TODAY()&gt;=15,"VIGENTE",IF(Tabla2023[[#This Row],[FECHA DE TERMINACIÓN FINAL]]-TODAY()&lt;0,"FINALIZADO",IF(Tabla2023[[#This Row],[FECHA DE TERMINACIÓN FINAL]]-TODAY()&lt;=15,"PROXIMO A VENCER")))</f>
        <v>FINALIZADO</v>
      </c>
      <c r="E94" s="93">
        <v>85810</v>
      </c>
      <c r="F94" s="38" t="s">
        <v>1216</v>
      </c>
      <c r="G94" s="38" t="s">
        <v>1217</v>
      </c>
      <c r="H94" s="37" t="s">
        <v>1218</v>
      </c>
      <c r="I94" s="46" t="s">
        <v>1219</v>
      </c>
      <c r="J94" s="38" t="s">
        <v>898</v>
      </c>
      <c r="K94" s="38">
        <v>132</v>
      </c>
      <c r="L94" s="45">
        <v>44943</v>
      </c>
      <c r="M94" s="38">
        <v>600</v>
      </c>
      <c r="N94" s="45">
        <v>44960</v>
      </c>
      <c r="O94" s="38" t="s">
        <v>125</v>
      </c>
      <c r="P94" s="37" t="s">
        <v>87</v>
      </c>
      <c r="Q94" s="37" t="s">
        <v>420</v>
      </c>
      <c r="R94" s="38">
        <v>1</v>
      </c>
      <c r="S94" s="151" t="s">
        <v>1220</v>
      </c>
      <c r="T94" s="38" t="s">
        <v>406</v>
      </c>
      <c r="U94" s="38" t="s">
        <v>471</v>
      </c>
      <c r="V94" s="38" t="s">
        <v>512</v>
      </c>
      <c r="W94" s="38" t="s">
        <v>423</v>
      </c>
      <c r="X94" s="38" t="s">
        <v>148</v>
      </c>
      <c r="Y94" s="54">
        <v>1033777424</v>
      </c>
      <c r="Z94" s="38">
        <v>5</v>
      </c>
      <c r="AA94" s="45">
        <v>34886</v>
      </c>
      <c r="AB94" s="44" t="s">
        <v>1221</v>
      </c>
      <c r="AC94" s="38">
        <v>3015438550</v>
      </c>
      <c r="AD94" s="37" t="s">
        <v>1222</v>
      </c>
      <c r="AE94" s="37" t="s">
        <v>1223</v>
      </c>
      <c r="AF94" s="37">
        <v>79941233</v>
      </c>
      <c r="AG94" s="37">
        <v>4</v>
      </c>
      <c r="AH94" s="37"/>
      <c r="AI94" s="38"/>
      <c r="AJ94" s="38"/>
      <c r="AK94" s="38"/>
      <c r="AL94" s="38" t="s">
        <v>410</v>
      </c>
      <c r="AM94" s="45">
        <v>44957</v>
      </c>
      <c r="AN94" s="45">
        <v>44957</v>
      </c>
      <c r="AO94" s="80">
        <v>29700000</v>
      </c>
      <c r="AP94" s="45">
        <v>44963</v>
      </c>
      <c r="AQ94" s="45">
        <v>45296</v>
      </c>
      <c r="AR94" s="38">
        <v>330</v>
      </c>
      <c r="AS94" s="38">
        <v>11</v>
      </c>
      <c r="AT94" s="80">
        <v>2700000</v>
      </c>
      <c r="AU94" s="38"/>
      <c r="AV94" s="38"/>
      <c r="AW94" s="38">
        <v>1</v>
      </c>
      <c r="AX94" s="38">
        <v>1</v>
      </c>
      <c r="AY94" s="38"/>
      <c r="AZ94" s="82">
        <v>2700000</v>
      </c>
      <c r="BA94" s="38">
        <v>30</v>
      </c>
      <c r="BB94" s="38">
        <v>1057</v>
      </c>
      <c r="BC94" s="45">
        <v>45246</v>
      </c>
      <c r="BD94" s="38"/>
      <c r="BE94" s="38"/>
      <c r="BF94" s="38"/>
      <c r="BG94" s="38"/>
      <c r="BH94" s="38"/>
      <c r="BI94" s="38"/>
      <c r="BJ94" s="38"/>
      <c r="BK94" s="38"/>
      <c r="BL94" s="38"/>
      <c r="BM94" s="38"/>
      <c r="BN94" s="38"/>
      <c r="BO94" s="38"/>
      <c r="BP94" s="38"/>
      <c r="BQ94" s="34">
        <f>Tabla2023[[#This Row],[DÍAS PRORROGA 1]]+Tabla2023[[#This Row],[DÍAS PRORROGA  2]]+Tabla2023[[#This Row],[DÍAS PRORROGA 3]]</f>
        <v>30</v>
      </c>
      <c r="BR94" s="68">
        <f>IF(Tabla2023[[#This Row],[ADICIÓN]]="NO",0,Tabla2023[[#This Row],[VALOR ADICIÓN 1]]+Tabla2023[[#This Row],[VALOR ADICIÓN 2]]+Tabla2023[[#This Row],[VALOR ADICIÓN 3]])</f>
        <v>2700000</v>
      </c>
      <c r="BS94" s="38"/>
      <c r="BT94" s="45">
        <v>45327</v>
      </c>
      <c r="BU94" s="49">
        <f>Tabla2023[[#This Row],[VALOR INICIAL DEL CONTRATO]]+Tabla2023[[#This Row],[VALOR ADICIÓN 1]]+Tabla2023[[#This Row],[VALOR ADICIÓN 2]]+Tabla2023[[#This Row],[VALOR ADICIÓN 3]]</f>
        <v>32400000</v>
      </c>
      <c r="BV9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94" s="33"/>
      <c r="BX94" s="36" t="s">
        <v>1224</v>
      </c>
      <c r="BY94" s="34" t="s">
        <v>1225</v>
      </c>
      <c r="BZ94" s="34"/>
      <c r="CA94" s="38" t="s">
        <v>432</v>
      </c>
      <c r="CB94" s="41" t="s">
        <v>433</v>
      </c>
      <c r="CC94" s="41" t="s">
        <v>434</v>
      </c>
      <c r="CD94" s="34">
        <v>1696</v>
      </c>
      <c r="CE94" s="34"/>
      <c r="CF94" s="6"/>
    </row>
    <row r="95" spans="1:84" ht="51.75" customHeight="1" x14ac:dyDescent="0.2">
      <c r="A95" s="29">
        <v>2023</v>
      </c>
      <c r="B95" s="131">
        <v>142</v>
      </c>
      <c r="C95" s="122" t="s">
        <v>84</v>
      </c>
      <c r="D95" s="122" t="str">
        <f ca="1">IF(Tabla2023[[#This Row],[FECHA DE TERMINACIÓN FINAL]]-TODAY()&gt;=15,"VIGENTE",IF(Tabla2023[[#This Row],[FECHA DE TERMINACIÓN FINAL]]-TODAY()&lt;0,"FINALIZADO",IF(Tabla2023[[#This Row],[FECHA DE TERMINACIÓN FINAL]]-TODAY()&lt;=15,"PROXIMO A VENCER")))</f>
        <v>FINALIZADO</v>
      </c>
      <c r="E95" s="93">
        <v>85810</v>
      </c>
      <c r="F95" s="38" t="s">
        <v>1216</v>
      </c>
      <c r="G95" s="38" t="s">
        <v>1226</v>
      </c>
      <c r="H95" s="37" t="s">
        <v>1227</v>
      </c>
      <c r="I95" s="44" t="s">
        <v>1219</v>
      </c>
      <c r="J95" s="38" t="s">
        <v>898</v>
      </c>
      <c r="K95" s="38">
        <v>132</v>
      </c>
      <c r="L95" s="45">
        <v>44943</v>
      </c>
      <c r="M95" s="38">
        <v>722</v>
      </c>
      <c r="N95" s="45">
        <v>44964</v>
      </c>
      <c r="O95" s="38" t="s">
        <v>125</v>
      </c>
      <c r="P95" s="37" t="s">
        <v>87</v>
      </c>
      <c r="Q95" s="37" t="s">
        <v>420</v>
      </c>
      <c r="R95" s="38">
        <v>1</v>
      </c>
      <c r="S95" s="151" t="s">
        <v>1220</v>
      </c>
      <c r="T95" s="38" t="s">
        <v>406</v>
      </c>
      <c r="U95" s="38" t="s">
        <v>471</v>
      </c>
      <c r="V95" s="38" t="s">
        <v>512</v>
      </c>
      <c r="W95" s="38" t="s">
        <v>423</v>
      </c>
      <c r="X95" s="38" t="s">
        <v>148</v>
      </c>
      <c r="Y95" s="54">
        <v>1023024870</v>
      </c>
      <c r="Z95" s="38">
        <v>1</v>
      </c>
      <c r="AA95" s="45">
        <v>35728</v>
      </c>
      <c r="AB95" s="44" t="s">
        <v>1228</v>
      </c>
      <c r="AC95" s="38">
        <v>3008354134</v>
      </c>
      <c r="AD95" s="37" t="s">
        <v>1229</v>
      </c>
      <c r="AE95" s="37" t="s">
        <v>683</v>
      </c>
      <c r="AF95" s="37">
        <v>1014225583</v>
      </c>
      <c r="AG95" s="37">
        <v>0</v>
      </c>
      <c r="AH95" s="37" t="s">
        <v>371</v>
      </c>
      <c r="AI95" s="37">
        <v>52211430</v>
      </c>
      <c r="AJ95" s="37">
        <v>9</v>
      </c>
      <c r="AK95" s="52"/>
      <c r="AL95" s="38" t="s">
        <v>410</v>
      </c>
      <c r="AM95" s="45">
        <v>44960</v>
      </c>
      <c r="AN95" s="45">
        <v>44960</v>
      </c>
      <c r="AO95" s="80">
        <v>29700000</v>
      </c>
      <c r="AP95" s="45">
        <v>44965</v>
      </c>
      <c r="AQ95" s="45">
        <v>45298</v>
      </c>
      <c r="AR95" s="38">
        <v>330</v>
      </c>
      <c r="AS95" s="38">
        <v>11</v>
      </c>
      <c r="AT95" s="80">
        <v>2700000</v>
      </c>
      <c r="AU95" s="38"/>
      <c r="AV95" s="38"/>
      <c r="AW95" s="38">
        <v>1</v>
      </c>
      <c r="AX95" s="38">
        <v>1</v>
      </c>
      <c r="AY95" s="38"/>
      <c r="AZ95" s="82">
        <v>5400000</v>
      </c>
      <c r="BA95" s="38">
        <v>60</v>
      </c>
      <c r="BB95" s="38">
        <v>1099</v>
      </c>
      <c r="BC95" s="45">
        <v>45254</v>
      </c>
      <c r="BD95" s="38"/>
      <c r="BE95" s="38"/>
      <c r="BF95" s="38"/>
      <c r="BG95" s="38"/>
      <c r="BH95" s="38"/>
      <c r="BI95" s="38"/>
      <c r="BJ95" s="38"/>
      <c r="BK95" s="38"/>
      <c r="BL95" s="38"/>
      <c r="BM95" s="38"/>
      <c r="BN95" s="38"/>
      <c r="BO95" s="38"/>
      <c r="BP95" s="38"/>
      <c r="BQ95" s="34">
        <f>Tabla2023[[#This Row],[DÍAS PRORROGA 1]]+Tabla2023[[#This Row],[DÍAS PRORROGA  2]]+Tabla2023[[#This Row],[DÍAS PRORROGA 3]]</f>
        <v>60</v>
      </c>
      <c r="BR95" s="68">
        <f>IF(Tabla2023[[#This Row],[ADICIÓN]]="NO",0,Tabla2023[[#This Row],[VALOR ADICIÓN 1]]+Tabla2023[[#This Row],[VALOR ADICIÓN 2]]+Tabla2023[[#This Row],[VALOR ADICIÓN 3]])</f>
        <v>5400000</v>
      </c>
      <c r="BS95" s="38"/>
      <c r="BT95" s="45">
        <v>45358</v>
      </c>
      <c r="BU95" s="49">
        <f>Tabla2023[[#This Row],[VALOR INICIAL DEL CONTRATO]]+Tabla2023[[#This Row],[VALOR ADICIÓN 1]]+Tabla2023[[#This Row],[VALOR ADICIÓN 2]]+Tabla2023[[#This Row],[VALOR ADICIÓN 3]]</f>
        <v>35100000</v>
      </c>
      <c r="BV9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1.0025445292620865</v>
      </c>
      <c r="BW95" s="33"/>
      <c r="BX95" s="37" t="s">
        <v>1230</v>
      </c>
      <c r="BY95" s="34" t="s">
        <v>1225</v>
      </c>
      <c r="BZ95" s="34"/>
      <c r="CA95" s="38" t="s">
        <v>432</v>
      </c>
      <c r="CB95" s="41" t="s">
        <v>433</v>
      </c>
      <c r="CC95" s="41" t="s">
        <v>434</v>
      </c>
      <c r="CD95" s="34">
        <v>1696</v>
      </c>
      <c r="CE95" s="34"/>
      <c r="CF95" s="6"/>
    </row>
    <row r="96" spans="1:84" ht="51.75" customHeight="1" x14ac:dyDescent="0.2">
      <c r="A96" s="29">
        <v>2023</v>
      </c>
      <c r="B96" s="132" t="s">
        <v>1231</v>
      </c>
      <c r="C96" s="122" t="s">
        <v>435</v>
      </c>
      <c r="D96" s="122" t="str">
        <f ca="1">IF(Tabla2023[[#This Row],[FECHA DE TERMINACIÓN FINAL]]-TODAY()&gt;=15,"VIGENTE",IF(Tabla2023[[#This Row],[FECHA DE TERMINACIÓN FINAL]]-TODAY()&lt;0,"FINALIZADO",IF(Tabla2023[[#This Row],[FECHA DE TERMINACIÓN FINAL]]-TODAY()&lt;=15,"PROXIMO A VENCER")))</f>
        <v>FINALIZADO</v>
      </c>
      <c r="E96" s="92" t="s">
        <v>1232</v>
      </c>
      <c r="F96" s="38" t="s">
        <v>1233</v>
      </c>
      <c r="G96" s="38" t="s">
        <v>1234</v>
      </c>
      <c r="H96" s="37" t="s">
        <v>1235</v>
      </c>
      <c r="I96" s="44" t="s">
        <v>1236</v>
      </c>
      <c r="J96" s="38" t="s">
        <v>470</v>
      </c>
      <c r="K96" s="38">
        <v>20</v>
      </c>
      <c r="L96" s="45">
        <v>44938</v>
      </c>
      <c r="M96" s="38">
        <v>596</v>
      </c>
      <c r="N96" s="45">
        <v>44960</v>
      </c>
      <c r="O96" s="38" t="s">
        <v>325</v>
      </c>
      <c r="P96" s="37" t="s">
        <v>87</v>
      </c>
      <c r="Q96" s="37" t="s">
        <v>420</v>
      </c>
      <c r="R96" s="38">
        <v>1</v>
      </c>
      <c r="S96" s="151" t="s">
        <v>1237</v>
      </c>
      <c r="T96" s="38" t="s">
        <v>406</v>
      </c>
      <c r="U96" s="38" t="s">
        <v>906</v>
      </c>
      <c r="V96" s="38" t="s">
        <v>442</v>
      </c>
      <c r="W96" s="38" t="s">
        <v>423</v>
      </c>
      <c r="X96" s="38" t="s">
        <v>163</v>
      </c>
      <c r="Y96" s="54">
        <v>1069716477</v>
      </c>
      <c r="Z96" s="38">
        <v>5</v>
      </c>
      <c r="AA96" s="45">
        <v>31654</v>
      </c>
      <c r="AB96" s="44" t="s">
        <v>1238</v>
      </c>
      <c r="AC96" s="38">
        <v>3203712194</v>
      </c>
      <c r="AD96" s="37" t="s">
        <v>1239</v>
      </c>
      <c r="AE96" s="37" t="s">
        <v>1240</v>
      </c>
      <c r="AF96" s="37">
        <v>1022991460</v>
      </c>
      <c r="AG96" s="37">
        <v>7</v>
      </c>
      <c r="AH96" s="37" t="s">
        <v>446</v>
      </c>
      <c r="AI96" s="37">
        <v>1013601002</v>
      </c>
      <c r="AJ96" s="45">
        <v>45047</v>
      </c>
      <c r="AK96" s="52">
        <v>45055</v>
      </c>
      <c r="AL96" s="38" t="s">
        <v>410</v>
      </c>
      <c r="AM96" s="45">
        <v>44956</v>
      </c>
      <c r="AN96" s="45">
        <v>44956</v>
      </c>
      <c r="AO96" s="80">
        <v>29700000</v>
      </c>
      <c r="AP96" s="45">
        <v>44963</v>
      </c>
      <c r="AQ96" s="45">
        <v>45296</v>
      </c>
      <c r="AR96" s="38">
        <v>330</v>
      </c>
      <c r="AS96" s="38">
        <v>11</v>
      </c>
      <c r="AT96" s="80">
        <v>2700000</v>
      </c>
      <c r="AU96" s="38"/>
      <c r="AV96" s="38"/>
      <c r="AW96" s="38"/>
      <c r="AX96" s="38"/>
      <c r="AY96" s="38"/>
      <c r="AZ96" s="82"/>
      <c r="BA96" s="38"/>
      <c r="BB96" s="38"/>
      <c r="BC96" s="38"/>
      <c r="BD96" s="38"/>
      <c r="BE96" s="38"/>
      <c r="BF96" s="38"/>
      <c r="BG96" s="38"/>
      <c r="BH96" s="38"/>
      <c r="BI96" s="38"/>
      <c r="BJ96" s="38"/>
      <c r="BK96" s="38"/>
      <c r="BL96" s="38"/>
      <c r="BM96" s="38"/>
      <c r="BN96" s="38"/>
      <c r="BO96" s="38"/>
      <c r="BP96" s="38"/>
      <c r="BQ96" s="34">
        <f>Tabla2023[[#This Row],[DÍAS PRORROGA 1]]+Tabla2023[[#This Row],[DÍAS PRORROGA  2]]+Tabla2023[[#This Row],[DÍAS PRORROGA 3]]</f>
        <v>0</v>
      </c>
      <c r="BR96" s="68">
        <f>IF(Tabla2023[[#This Row],[ADICIÓN]]="NO",0,Tabla2023[[#This Row],[VALOR ADICIÓN 1]]+Tabla2023[[#This Row],[VALOR ADICIÓN 2]]+Tabla2023[[#This Row],[VALOR ADICIÓN 3]])</f>
        <v>0</v>
      </c>
      <c r="BS96" s="38"/>
      <c r="BT96" s="45">
        <v>45296</v>
      </c>
      <c r="BU96" s="49">
        <f>Tabla2023[[#This Row],[VALOR INICIAL DEL CONTRATO]]+Tabla2023[[#This Row],[VALOR ADICIÓN 1]]+Tabla2023[[#This Row],[VALOR ADICIÓN 2]]+Tabla2023[[#This Row],[VALOR ADICIÓN 3]]</f>
        <v>29700000</v>
      </c>
      <c r="BV9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96" s="33"/>
      <c r="BX96" s="58" t="s">
        <v>1241</v>
      </c>
      <c r="BY96" s="34" t="s">
        <v>1242</v>
      </c>
      <c r="BZ96" s="34" t="s">
        <v>1243</v>
      </c>
      <c r="CA96" s="34">
        <v>6</v>
      </c>
      <c r="CB96" s="35" t="s">
        <v>550</v>
      </c>
      <c r="CC96" s="35" t="s">
        <v>1244</v>
      </c>
      <c r="CD96" s="34">
        <v>1643</v>
      </c>
      <c r="CE96" s="34"/>
      <c r="CF96" s="6"/>
    </row>
    <row r="97" spans="1:84" ht="51.75" customHeight="1" x14ac:dyDescent="0.2">
      <c r="A97" s="29">
        <v>2023</v>
      </c>
      <c r="B97" s="132" t="s">
        <v>1245</v>
      </c>
      <c r="C97" s="122" t="s">
        <v>435</v>
      </c>
      <c r="D97" s="122" t="str">
        <f ca="1">IF(Tabla2023[[#This Row],[FECHA DE TERMINACIÓN FINAL]]-TODAY()&gt;=15,"VIGENTE",IF(Tabla2023[[#This Row],[FECHA DE TERMINACIÓN FINAL]]-TODAY()&lt;0,"FINALIZADO",IF(Tabla2023[[#This Row],[FECHA DE TERMINACIÓN FINAL]]-TODAY()&lt;=15,"PROXIMO A VENCER")))</f>
        <v>FINALIZADO</v>
      </c>
      <c r="E97" s="93">
        <v>83334</v>
      </c>
      <c r="F97" s="38" t="s">
        <v>1246</v>
      </c>
      <c r="G97" s="38" t="s">
        <v>1247</v>
      </c>
      <c r="H97" s="37" t="s">
        <v>146</v>
      </c>
      <c r="I97" s="46" t="s">
        <v>1248</v>
      </c>
      <c r="J97" s="38" t="s">
        <v>541</v>
      </c>
      <c r="K97" s="38">
        <v>24</v>
      </c>
      <c r="L97" s="45">
        <v>44938</v>
      </c>
      <c r="M97" s="38">
        <v>664</v>
      </c>
      <c r="N97" s="45">
        <v>44960</v>
      </c>
      <c r="O97" s="38" t="s">
        <v>125</v>
      </c>
      <c r="P97" s="37" t="s">
        <v>87</v>
      </c>
      <c r="Q97" s="37" t="s">
        <v>420</v>
      </c>
      <c r="R97" s="38">
        <v>1</v>
      </c>
      <c r="S97" s="151" t="s">
        <v>1249</v>
      </c>
      <c r="T97" s="38" t="s">
        <v>406</v>
      </c>
      <c r="U97" s="38" t="s">
        <v>906</v>
      </c>
      <c r="V97" s="38" t="s">
        <v>460</v>
      </c>
      <c r="W97" s="38" t="s">
        <v>213</v>
      </c>
      <c r="X97" s="38" t="s">
        <v>148</v>
      </c>
      <c r="Y97" s="54">
        <v>1020802394</v>
      </c>
      <c r="Z97" s="38">
        <v>2</v>
      </c>
      <c r="AA97" s="45">
        <v>34762</v>
      </c>
      <c r="AB97" s="44" t="s">
        <v>149</v>
      </c>
      <c r="AC97" s="38">
        <v>4641218</v>
      </c>
      <c r="AD97" s="37" t="s">
        <v>150</v>
      </c>
      <c r="AE97" s="37" t="s">
        <v>151</v>
      </c>
      <c r="AF97" s="37">
        <v>1053344917</v>
      </c>
      <c r="AG97" s="37">
        <v>9</v>
      </c>
      <c r="AH97" s="37"/>
      <c r="AI97" s="38"/>
      <c r="AJ97" s="38"/>
      <c r="AK97" s="38"/>
      <c r="AL97" s="38" t="s">
        <v>410</v>
      </c>
      <c r="AM97" s="45">
        <v>44957</v>
      </c>
      <c r="AN97" s="45">
        <v>44957</v>
      </c>
      <c r="AO97" s="80">
        <v>55000000</v>
      </c>
      <c r="AP97" s="45">
        <v>44960</v>
      </c>
      <c r="AQ97" s="45">
        <v>45293</v>
      </c>
      <c r="AR97" s="38">
        <v>330</v>
      </c>
      <c r="AS97" s="38">
        <v>11</v>
      </c>
      <c r="AT97" s="80">
        <v>5000000</v>
      </c>
      <c r="AU97" s="38"/>
      <c r="AV97" s="38"/>
      <c r="AW97" s="38">
        <v>1</v>
      </c>
      <c r="AX97" s="38">
        <v>1</v>
      </c>
      <c r="AY97" s="38"/>
      <c r="AZ97" s="82">
        <v>5000000</v>
      </c>
      <c r="BA97" s="38">
        <v>30</v>
      </c>
      <c r="BB97" s="38">
        <v>1072</v>
      </c>
      <c r="BC97" s="45">
        <v>45250</v>
      </c>
      <c r="BD97" s="38"/>
      <c r="BE97" s="38"/>
      <c r="BF97" s="38"/>
      <c r="BG97" s="38"/>
      <c r="BH97" s="38"/>
      <c r="BI97" s="38"/>
      <c r="BJ97" s="38"/>
      <c r="BK97" s="38"/>
      <c r="BL97" s="38"/>
      <c r="BM97" s="38"/>
      <c r="BN97" s="38"/>
      <c r="BO97" s="38"/>
      <c r="BP97" s="38"/>
      <c r="BQ97" s="34">
        <f>Tabla2023[[#This Row],[DÍAS PRORROGA 1]]+Tabla2023[[#This Row],[DÍAS PRORROGA  2]]+Tabla2023[[#This Row],[DÍAS PRORROGA 3]]</f>
        <v>30</v>
      </c>
      <c r="BR97" s="68">
        <f>IF(Tabla2023[[#This Row],[ADICIÓN]]="NO",0,Tabla2023[[#This Row],[VALOR ADICIÓN 1]]+Tabla2023[[#This Row],[VALOR ADICIÓN 2]]+Tabla2023[[#This Row],[VALOR ADICIÓN 3]])</f>
        <v>5000000</v>
      </c>
      <c r="BS97" s="38"/>
      <c r="BT97" s="45">
        <v>45324</v>
      </c>
      <c r="BU97" s="49">
        <f>Tabla2023[[#This Row],[VALOR INICIAL DEL CONTRATO]]+Tabla2023[[#This Row],[VALOR ADICIÓN 1]]+Tabla2023[[#This Row],[VALOR ADICIÓN 2]]+Tabla2023[[#This Row],[VALOR ADICIÓN 3]]</f>
        <v>60000000</v>
      </c>
      <c r="BV9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97" s="33"/>
      <c r="BX97" s="36" t="s">
        <v>1250</v>
      </c>
      <c r="BY97" s="34" t="s">
        <v>1251</v>
      </c>
      <c r="BZ97" s="34" t="s">
        <v>1252</v>
      </c>
      <c r="CA97" s="38" t="s">
        <v>432</v>
      </c>
      <c r="CB97" s="41" t="s">
        <v>433</v>
      </c>
      <c r="CC97" s="41" t="s">
        <v>434</v>
      </c>
      <c r="CD97" s="34">
        <v>1696</v>
      </c>
      <c r="CE97" s="34"/>
      <c r="CF97" s="6"/>
    </row>
    <row r="98" spans="1:84" ht="51.75" customHeight="1" x14ac:dyDescent="0.2">
      <c r="A98" s="29">
        <v>2023</v>
      </c>
      <c r="B98" s="132" t="s">
        <v>1253</v>
      </c>
      <c r="C98" s="122" t="s">
        <v>435</v>
      </c>
      <c r="D98" s="122" t="str">
        <f ca="1">IF(Tabla2023[[#This Row],[FECHA DE TERMINACIÓN FINAL]]-TODAY()&gt;=15,"VIGENTE",IF(Tabla2023[[#This Row],[FECHA DE TERMINACIÓN FINAL]]-TODAY()&lt;0,"FINALIZADO",IF(Tabla2023[[#This Row],[FECHA DE TERMINACIÓN FINAL]]-TODAY()&lt;=15,"PROXIMO A VENCER")))</f>
        <v>FINALIZADO</v>
      </c>
      <c r="E98" s="93">
        <v>83377</v>
      </c>
      <c r="F98" s="38" t="s">
        <v>1254</v>
      </c>
      <c r="G98" s="38" t="s">
        <v>1255</v>
      </c>
      <c r="H98" s="37" t="s">
        <v>1256</v>
      </c>
      <c r="I98" s="46" t="s">
        <v>1257</v>
      </c>
      <c r="J98" s="38" t="s">
        <v>822</v>
      </c>
      <c r="K98" s="38">
        <v>30</v>
      </c>
      <c r="L98" s="45">
        <v>44938</v>
      </c>
      <c r="M98" s="38">
        <v>655</v>
      </c>
      <c r="N98" s="45">
        <v>44960</v>
      </c>
      <c r="O98" s="38" t="s">
        <v>125</v>
      </c>
      <c r="P98" s="37" t="s">
        <v>87</v>
      </c>
      <c r="Q98" s="37" t="s">
        <v>420</v>
      </c>
      <c r="R98" s="38">
        <v>1</v>
      </c>
      <c r="S98" s="151" t="s">
        <v>158</v>
      </c>
      <c r="T98" s="38" t="s">
        <v>406</v>
      </c>
      <c r="U98" s="38" t="s">
        <v>906</v>
      </c>
      <c r="V98" s="38" t="s">
        <v>460</v>
      </c>
      <c r="W98" s="38" t="s">
        <v>213</v>
      </c>
      <c r="X98" s="38" t="s">
        <v>148</v>
      </c>
      <c r="Y98" s="54">
        <v>36696956</v>
      </c>
      <c r="Z98" s="38">
        <v>3</v>
      </c>
      <c r="AA98" s="45">
        <v>29566</v>
      </c>
      <c r="AB98" s="44" t="s">
        <v>223</v>
      </c>
      <c r="AC98" s="38">
        <v>3166832343</v>
      </c>
      <c r="AD98" s="37" t="s">
        <v>224</v>
      </c>
      <c r="AE98" s="37" t="s">
        <v>151</v>
      </c>
      <c r="AF98" s="37">
        <v>1053344917</v>
      </c>
      <c r="AG98" s="37">
        <v>9</v>
      </c>
      <c r="AH98" s="37"/>
      <c r="AI98" s="38"/>
      <c r="AJ98" s="38"/>
      <c r="AK98" s="38"/>
      <c r="AL98" s="38" t="s">
        <v>410</v>
      </c>
      <c r="AM98" s="45">
        <v>44956</v>
      </c>
      <c r="AN98" s="45">
        <v>44956</v>
      </c>
      <c r="AO98" s="80">
        <v>55000000</v>
      </c>
      <c r="AP98" s="45">
        <v>44960</v>
      </c>
      <c r="AQ98" s="45">
        <v>45293</v>
      </c>
      <c r="AR98" s="38">
        <v>330</v>
      </c>
      <c r="AS98" s="38">
        <v>11</v>
      </c>
      <c r="AT98" s="80">
        <v>5000000</v>
      </c>
      <c r="AU98" s="38"/>
      <c r="AV98" s="38"/>
      <c r="AW98" s="38">
        <v>1</v>
      </c>
      <c r="AX98" s="38">
        <v>1</v>
      </c>
      <c r="AY98" s="38"/>
      <c r="AZ98" s="82">
        <v>5000000</v>
      </c>
      <c r="BA98" s="38">
        <v>30</v>
      </c>
      <c r="BB98" s="38">
        <v>1064</v>
      </c>
      <c r="BC98" s="45">
        <v>45246</v>
      </c>
      <c r="BD98" s="38"/>
      <c r="BE98" s="38"/>
      <c r="BF98" s="38"/>
      <c r="BG98" s="38"/>
      <c r="BH98" s="38"/>
      <c r="BI98" s="38"/>
      <c r="BJ98" s="38"/>
      <c r="BK98" s="38"/>
      <c r="BL98" s="38"/>
      <c r="BM98" s="38"/>
      <c r="BN98" s="38"/>
      <c r="BO98" s="38"/>
      <c r="BP98" s="38"/>
      <c r="BQ98" s="34">
        <f>Tabla2023[[#This Row],[DÍAS PRORROGA 1]]+Tabla2023[[#This Row],[DÍAS PRORROGA  2]]+Tabla2023[[#This Row],[DÍAS PRORROGA 3]]</f>
        <v>30</v>
      </c>
      <c r="BR98" s="68">
        <f>IF(Tabla2023[[#This Row],[ADICIÓN]]="NO",0,Tabla2023[[#This Row],[VALOR ADICIÓN 1]]+Tabla2023[[#This Row],[VALOR ADICIÓN 2]]+Tabla2023[[#This Row],[VALOR ADICIÓN 3]])</f>
        <v>5000000</v>
      </c>
      <c r="BS98" s="38"/>
      <c r="BT98" s="45">
        <v>45324</v>
      </c>
      <c r="BU98" s="49">
        <f>Tabla2023[[#This Row],[VALOR INICIAL DEL CONTRATO]]+Tabla2023[[#This Row],[VALOR ADICIÓN 1]]+Tabla2023[[#This Row],[VALOR ADICIÓN 2]]+Tabla2023[[#This Row],[VALOR ADICIÓN 3]]</f>
        <v>60000000</v>
      </c>
      <c r="BV9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98" s="33"/>
      <c r="BX98" s="34"/>
      <c r="BY98" s="34" t="s">
        <v>1258</v>
      </c>
      <c r="BZ98" s="34"/>
      <c r="CA98" s="38" t="s">
        <v>432</v>
      </c>
      <c r="CB98" s="41" t="s">
        <v>433</v>
      </c>
      <c r="CC98" s="41" t="s">
        <v>434</v>
      </c>
      <c r="CD98" s="34">
        <v>1696</v>
      </c>
      <c r="CE98" s="34"/>
      <c r="CF98" s="6"/>
    </row>
    <row r="99" spans="1:84" ht="51.75" customHeight="1" x14ac:dyDescent="0.2">
      <c r="A99" s="29">
        <v>2023</v>
      </c>
      <c r="B99" s="132" t="s">
        <v>1259</v>
      </c>
      <c r="C99" s="122" t="s">
        <v>435</v>
      </c>
      <c r="D99" s="122" t="str">
        <f ca="1">IF(Tabla2023[[#This Row],[FECHA DE TERMINACIÓN FINAL]]-TODAY()&gt;=15,"VIGENTE",IF(Tabla2023[[#This Row],[FECHA DE TERMINACIÓN FINAL]]-TODAY()&lt;0,"FINALIZADO",IF(Tabla2023[[#This Row],[FECHA DE TERMINACIÓN FINAL]]-TODAY()&lt;=15,"PROXIMO A VENCER")))</f>
        <v>FINALIZADO</v>
      </c>
      <c r="E99" s="93">
        <v>83763</v>
      </c>
      <c r="F99" s="38" t="s">
        <v>1260</v>
      </c>
      <c r="G99" s="38" t="s">
        <v>1261</v>
      </c>
      <c r="H99" s="37" t="s">
        <v>1262</v>
      </c>
      <c r="I99" s="46" t="s">
        <v>1263</v>
      </c>
      <c r="J99" s="38" t="s">
        <v>520</v>
      </c>
      <c r="K99" s="38">
        <v>33</v>
      </c>
      <c r="L99" s="45">
        <v>44938</v>
      </c>
      <c r="M99" s="38">
        <v>599</v>
      </c>
      <c r="N99" s="45">
        <v>44960</v>
      </c>
      <c r="O99" s="38" t="s">
        <v>143</v>
      </c>
      <c r="P99" s="37" t="s">
        <v>87</v>
      </c>
      <c r="Q99" s="37" t="s">
        <v>420</v>
      </c>
      <c r="R99" s="38">
        <v>1</v>
      </c>
      <c r="S99" s="151" t="s">
        <v>369</v>
      </c>
      <c r="T99" s="38" t="s">
        <v>406</v>
      </c>
      <c r="U99" s="38" t="s">
        <v>906</v>
      </c>
      <c r="V99" s="38" t="s">
        <v>184</v>
      </c>
      <c r="W99" s="38" t="s">
        <v>213</v>
      </c>
      <c r="X99" s="38" t="s">
        <v>148</v>
      </c>
      <c r="Y99" s="54">
        <v>1019076136</v>
      </c>
      <c r="Z99" s="38">
        <v>1</v>
      </c>
      <c r="AA99" s="45">
        <v>33923</v>
      </c>
      <c r="AB99" s="44" t="s">
        <v>1264</v>
      </c>
      <c r="AC99" s="38">
        <v>4746811</v>
      </c>
      <c r="AD99" s="37" t="s">
        <v>1265</v>
      </c>
      <c r="AE99" s="37" t="s">
        <v>185</v>
      </c>
      <c r="AF99" s="37">
        <v>1024474457</v>
      </c>
      <c r="AG99" s="37">
        <v>4</v>
      </c>
      <c r="AH99" s="37"/>
      <c r="AI99" s="38"/>
      <c r="AJ99" s="38"/>
      <c r="AK99" s="38"/>
      <c r="AL99" s="38" t="s">
        <v>410</v>
      </c>
      <c r="AM99" s="45">
        <v>44956</v>
      </c>
      <c r="AN99" s="45">
        <v>44956</v>
      </c>
      <c r="AO99" s="80">
        <v>66000000</v>
      </c>
      <c r="AP99" s="45">
        <v>44960</v>
      </c>
      <c r="AQ99" s="45">
        <v>45302</v>
      </c>
      <c r="AR99" s="38">
        <v>330</v>
      </c>
      <c r="AS99" s="38">
        <v>11</v>
      </c>
      <c r="AT99" s="80">
        <v>6000000</v>
      </c>
      <c r="AU99" s="38"/>
      <c r="AV99" s="38"/>
      <c r="AW99" s="38"/>
      <c r="AX99" s="38"/>
      <c r="AY99" s="38"/>
      <c r="AZ99" s="82"/>
      <c r="BA99" s="38"/>
      <c r="BB99" s="38"/>
      <c r="BC99" s="38"/>
      <c r="BD99" s="38"/>
      <c r="BE99" s="38"/>
      <c r="BF99" s="38"/>
      <c r="BG99" s="38"/>
      <c r="BH99" s="38"/>
      <c r="BI99" s="38"/>
      <c r="BJ99" s="38"/>
      <c r="BK99" s="38"/>
      <c r="BL99" s="38"/>
      <c r="BM99" s="38"/>
      <c r="BN99" s="38"/>
      <c r="BO99" s="38"/>
      <c r="BP99" s="38"/>
      <c r="BQ99" s="34">
        <f>Tabla2023[[#This Row],[DÍAS PRORROGA 1]]+Tabla2023[[#This Row],[DÍAS PRORROGA  2]]+Tabla2023[[#This Row],[DÍAS PRORROGA 3]]</f>
        <v>0</v>
      </c>
      <c r="BR99" s="68">
        <f>IF(Tabla2023[[#This Row],[ADICIÓN]]="NO",0,Tabla2023[[#This Row],[VALOR ADICIÓN 1]]+Tabla2023[[#This Row],[VALOR ADICIÓN 2]]+Tabla2023[[#This Row],[VALOR ADICIÓN 3]])</f>
        <v>0</v>
      </c>
      <c r="BS99" s="37" t="s">
        <v>1266</v>
      </c>
      <c r="BT99" s="45">
        <v>45302</v>
      </c>
      <c r="BU99" s="49">
        <f>Tabla2023[[#This Row],[VALOR INICIAL DEL CONTRATO]]+Tabla2023[[#This Row],[VALOR ADICIÓN 1]]+Tabla2023[[#This Row],[VALOR ADICIÓN 2]]+Tabla2023[[#This Row],[VALOR ADICIÓN 3]]</f>
        <v>66000000</v>
      </c>
      <c r="BV9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99" s="33"/>
      <c r="BX99" s="36" t="s">
        <v>1267</v>
      </c>
      <c r="BY99" s="34" t="s">
        <v>1268</v>
      </c>
      <c r="BZ99" s="34"/>
      <c r="CA99" s="34"/>
      <c r="CB99" s="35"/>
      <c r="CC99" s="35"/>
      <c r="CD99" s="38">
        <v>1688</v>
      </c>
      <c r="CE99" s="34"/>
      <c r="CF99" s="6"/>
    </row>
    <row r="100" spans="1:84" ht="51.75" customHeight="1" x14ac:dyDescent="0.2">
      <c r="A100" s="29">
        <v>2023</v>
      </c>
      <c r="B100" s="132" t="s">
        <v>1269</v>
      </c>
      <c r="C100" s="122" t="s">
        <v>435</v>
      </c>
      <c r="D100" s="122" t="str">
        <f ca="1">IF(Tabla2023[[#This Row],[FECHA DE TERMINACIÓN FINAL]]-TODAY()&gt;=15,"VIGENTE",IF(Tabla2023[[#This Row],[FECHA DE TERMINACIÓN FINAL]]-TODAY()&lt;0,"FINALIZADO",IF(Tabla2023[[#This Row],[FECHA DE TERMINACIÓN FINAL]]-TODAY()&lt;=15,"PROXIMO A VENCER")))</f>
        <v>FINALIZADO</v>
      </c>
      <c r="E100" s="93">
        <v>83664</v>
      </c>
      <c r="F100" s="38" t="s">
        <v>1270</v>
      </c>
      <c r="G100" s="38" t="s">
        <v>1271</v>
      </c>
      <c r="H100" s="37" t="s">
        <v>1272</v>
      </c>
      <c r="I100" s="46" t="s">
        <v>1273</v>
      </c>
      <c r="J100" s="38" t="s">
        <v>784</v>
      </c>
      <c r="K100" s="38">
        <v>93</v>
      </c>
      <c r="L100" s="45">
        <v>44942</v>
      </c>
      <c r="M100" s="38">
        <v>719</v>
      </c>
      <c r="N100" s="45">
        <v>44964</v>
      </c>
      <c r="O100" s="38" t="s">
        <v>125</v>
      </c>
      <c r="P100" s="37" t="s">
        <v>87</v>
      </c>
      <c r="Q100" s="37" t="s">
        <v>420</v>
      </c>
      <c r="R100" s="38">
        <v>1</v>
      </c>
      <c r="S100" s="151" t="s">
        <v>1274</v>
      </c>
      <c r="T100" s="38" t="s">
        <v>406</v>
      </c>
      <c r="U100" s="38" t="s">
        <v>906</v>
      </c>
      <c r="V100" s="38" t="s">
        <v>126</v>
      </c>
      <c r="W100" s="38" t="s">
        <v>423</v>
      </c>
      <c r="X100" s="38" t="s">
        <v>163</v>
      </c>
      <c r="Y100" s="54">
        <v>52524470</v>
      </c>
      <c r="Z100" s="38">
        <v>7</v>
      </c>
      <c r="AA100" s="45">
        <v>27999</v>
      </c>
      <c r="AB100" s="44" t="s">
        <v>1275</v>
      </c>
      <c r="AC100" s="38">
        <v>3209855923</v>
      </c>
      <c r="AD100" s="37" t="s">
        <v>1276</v>
      </c>
      <c r="AE100" s="37" t="s">
        <v>1277</v>
      </c>
      <c r="AF100" s="37">
        <v>63526944</v>
      </c>
      <c r="AG100" s="37">
        <v>5</v>
      </c>
      <c r="AH100" s="37"/>
      <c r="AI100" s="38"/>
      <c r="AJ100" s="38"/>
      <c r="AK100" s="38"/>
      <c r="AL100" s="38" t="s">
        <v>410</v>
      </c>
      <c r="AM100" s="45">
        <v>44957</v>
      </c>
      <c r="AN100" s="45">
        <v>44957</v>
      </c>
      <c r="AO100" s="80">
        <v>44000000</v>
      </c>
      <c r="AP100" s="45">
        <v>44964</v>
      </c>
      <c r="AQ100" s="45">
        <v>45297</v>
      </c>
      <c r="AR100" s="38">
        <v>330</v>
      </c>
      <c r="AS100" s="38">
        <v>11</v>
      </c>
      <c r="AT100" s="80">
        <v>4000000</v>
      </c>
      <c r="AU100" s="38"/>
      <c r="AV100" s="38"/>
      <c r="AW100" s="37">
        <v>1</v>
      </c>
      <c r="AX100" s="37">
        <v>1</v>
      </c>
      <c r="AY100" s="37"/>
      <c r="AZ100" s="82">
        <v>8000000</v>
      </c>
      <c r="BA100" s="37">
        <v>60</v>
      </c>
      <c r="BB100" s="37">
        <v>1036</v>
      </c>
      <c r="BC100" s="52">
        <v>45231</v>
      </c>
      <c r="BD100" s="38"/>
      <c r="BE100" s="38"/>
      <c r="BF100" s="38"/>
      <c r="BG100" s="38"/>
      <c r="BH100" s="38"/>
      <c r="BI100" s="38"/>
      <c r="BJ100" s="38"/>
      <c r="BK100" s="38"/>
      <c r="BL100" s="38"/>
      <c r="BM100" s="38"/>
      <c r="BN100" s="38"/>
      <c r="BO100" s="38"/>
      <c r="BP100" s="38"/>
      <c r="BQ100" s="34">
        <f>Tabla2023[[#This Row],[DÍAS PRORROGA 1]]+Tabla2023[[#This Row],[DÍAS PRORROGA  2]]+Tabla2023[[#This Row],[DÍAS PRORROGA 3]]</f>
        <v>60</v>
      </c>
      <c r="BR100" s="68">
        <f>IF(Tabla2023[[#This Row],[ADICIÓN]]="NO",0,Tabla2023[[#This Row],[VALOR ADICIÓN 1]]+Tabla2023[[#This Row],[VALOR ADICIÓN 2]]+Tabla2023[[#This Row],[VALOR ADICIÓN 3]])</f>
        <v>8000000</v>
      </c>
      <c r="BS100" s="38"/>
      <c r="BT100" s="45">
        <v>45357</v>
      </c>
      <c r="BU100" s="49">
        <f>Tabla2023[[#This Row],[VALOR INICIAL DEL CONTRATO]]+Tabla2023[[#This Row],[VALOR ADICIÓN 1]]+Tabla2023[[#This Row],[VALOR ADICIÓN 2]]+Tabla2023[[#This Row],[VALOR ADICIÓN 3]]</f>
        <v>52000000</v>
      </c>
      <c r="BV10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00" s="33"/>
      <c r="BX100" s="36" t="s">
        <v>1278</v>
      </c>
      <c r="BY100" s="34" t="s">
        <v>1279</v>
      </c>
      <c r="BZ100" s="34"/>
      <c r="CA100" s="38" t="s">
        <v>432</v>
      </c>
      <c r="CB100" s="41" t="s">
        <v>433</v>
      </c>
      <c r="CC100" s="41" t="s">
        <v>434</v>
      </c>
      <c r="CD100" s="34">
        <v>1696</v>
      </c>
      <c r="CE100" s="34"/>
      <c r="CF100" s="6"/>
    </row>
    <row r="101" spans="1:84" s="12" customFormat="1" ht="51.75" customHeight="1" x14ac:dyDescent="0.2">
      <c r="A101" s="29">
        <v>2023</v>
      </c>
      <c r="B101" s="132" t="s">
        <v>1280</v>
      </c>
      <c r="C101" s="122" t="s">
        <v>435</v>
      </c>
      <c r="D101" s="122" t="str">
        <f ca="1">IF(Tabla2023[[#This Row],[FECHA DE TERMINACIÓN FINAL]]-TODAY()&gt;=15,"VIGENTE",IF(Tabla2023[[#This Row],[FECHA DE TERMINACIÓN FINAL]]-TODAY()&lt;0,"FINALIZADO",IF(Tabla2023[[#This Row],[FECHA DE TERMINACIÓN FINAL]]-TODAY()&lt;=15,"PROXIMO A VENCER")))</f>
        <v>FINALIZADO</v>
      </c>
      <c r="E101" s="93">
        <v>83575</v>
      </c>
      <c r="F101" s="38" t="s">
        <v>1281</v>
      </c>
      <c r="G101" s="38" t="s">
        <v>1282</v>
      </c>
      <c r="H101" s="37" t="s">
        <v>1283</v>
      </c>
      <c r="I101" s="46" t="s">
        <v>1284</v>
      </c>
      <c r="J101" s="38" t="s">
        <v>822</v>
      </c>
      <c r="K101" s="38">
        <v>44</v>
      </c>
      <c r="L101" s="45">
        <v>44938</v>
      </c>
      <c r="M101" s="38">
        <v>690</v>
      </c>
      <c r="N101" s="45">
        <v>44963</v>
      </c>
      <c r="O101" s="38" t="s">
        <v>125</v>
      </c>
      <c r="P101" s="37" t="s">
        <v>87</v>
      </c>
      <c r="Q101" s="37" t="s">
        <v>420</v>
      </c>
      <c r="R101" s="38">
        <v>1</v>
      </c>
      <c r="S101" s="151" t="s">
        <v>1285</v>
      </c>
      <c r="T101" s="38" t="s">
        <v>406</v>
      </c>
      <c r="U101" s="38" t="s">
        <v>906</v>
      </c>
      <c r="V101" s="38" t="s">
        <v>512</v>
      </c>
      <c r="W101" s="38" t="s">
        <v>423</v>
      </c>
      <c r="X101" s="38" t="s">
        <v>163</v>
      </c>
      <c r="Y101" s="54">
        <v>1022943098</v>
      </c>
      <c r="Z101" s="38">
        <v>9</v>
      </c>
      <c r="AA101" s="45">
        <v>32319</v>
      </c>
      <c r="AB101" s="44" t="s">
        <v>1286</v>
      </c>
      <c r="AC101" s="38">
        <v>2002891</v>
      </c>
      <c r="AD101" s="37" t="s">
        <v>1287</v>
      </c>
      <c r="AE101" s="37" t="s">
        <v>166</v>
      </c>
      <c r="AF101" s="37">
        <v>1030658058</v>
      </c>
      <c r="AG101" s="37"/>
      <c r="AH101" s="37" t="s">
        <v>1288</v>
      </c>
      <c r="AI101" s="36">
        <v>3231906</v>
      </c>
      <c r="AJ101" s="34">
        <v>1</v>
      </c>
      <c r="AK101" s="45">
        <v>45078</v>
      </c>
      <c r="AL101" s="38" t="s">
        <v>410</v>
      </c>
      <c r="AM101" s="45">
        <v>44957</v>
      </c>
      <c r="AN101" s="45">
        <v>44957</v>
      </c>
      <c r="AO101" s="80">
        <v>29700000</v>
      </c>
      <c r="AP101" s="45">
        <v>44963</v>
      </c>
      <c r="AQ101" s="45">
        <v>45296</v>
      </c>
      <c r="AR101" s="38">
        <v>330</v>
      </c>
      <c r="AS101" s="38">
        <v>11</v>
      </c>
      <c r="AT101" s="80">
        <v>2700000</v>
      </c>
      <c r="AU101" s="38"/>
      <c r="AV101" s="38"/>
      <c r="AW101" s="38"/>
      <c r="AX101" s="38"/>
      <c r="AY101" s="38"/>
      <c r="AZ101" s="82"/>
      <c r="BA101" s="38"/>
      <c r="BB101" s="38"/>
      <c r="BC101" s="38"/>
      <c r="BD101" s="38"/>
      <c r="BE101" s="38"/>
      <c r="BF101" s="38"/>
      <c r="BG101" s="38"/>
      <c r="BH101" s="38"/>
      <c r="BI101" s="38"/>
      <c r="BJ101" s="38"/>
      <c r="BK101" s="38"/>
      <c r="BL101" s="38"/>
      <c r="BM101" s="38"/>
      <c r="BN101" s="38"/>
      <c r="BO101" s="38"/>
      <c r="BP101" s="38"/>
      <c r="BQ101" s="34">
        <f>Tabla2023[[#This Row],[DÍAS PRORROGA 1]]+Tabla2023[[#This Row],[DÍAS PRORROGA  2]]+Tabla2023[[#This Row],[DÍAS PRORROGA 3]]</f>
        <v>0</v>
      </c>
      <c r="BR101" s="68">
        <f>IF(Tabla2023[[#This Row],[ADICIÓN]]="NO",0,Tabla2023[[#This Row],[VALOR ADICIÓN 1]]+Tabla2023[[#This Row],[VALOR ADICIÓN 2]]+Tabla2023[[#This Row],[VALOR ADICIÓN 3]])</f>
        <v>0</v>
      </c>
      <c r="BS101" s="38"/>
      <c r="BT101" s="45">
        <v>45296</v>
      </c>
      <c r="BU101" s="49">
        <f>Tabla2023[[#This Row],[VALOR INICIAL DEL CONTRATO]]+Tabla2023[[#This Row],[VALOR ADICIÓN 1]]+Tabla2023[[#This Row],[VALOR ADICIÓN 2]]+Tabla2023[[#This Row],[VALOR ADICIÓN 3]]</f>
        <v>29700000</v>
      </c>
      <c r="BV10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01" s="33"/>
      <c r="BX101" s="34"/>
      <c r="BY101" s="34" t="s">
        <v>1289</v>
      </c>
      <c r="BZ101" s="34"/>
      <c r="CA101" s="38" t="s">
        <v>432</v>
      </c>
      <c r="CB101" s="41" t="s">
        <v>433</v>
      </c>
      <c r="CC101" s="41" t="s">
        <v>434</v>
      </c>
      <c r="CD101" s="34">
        <v>1696</v>
      </c>
      <c r="CE101" s="34"/>
      <c r="CF101" s="6"/>
    </row>
    <row r="102" spans="1:84" ht="51.75" customHeight="1" x14ac:dyDescent="0.2">
      <c r="A102" s="29">
        <v>2023</v>
      </c>
      <c r="B102" s="132" t="s">
        <v>1290</v>
      </c>
      <c r="C102" s="122" t="s">
        <v>612</v>
      </c>
      <c r="D102" s="122" t="str">
        <f ca="1">IF(Tabla2023[[#This Row],[FECHA DE TERMINACIÓN FINAL]]-TODAY()&gt;=15,"VIGENTE",IF(Tabla2023[[#This Row],[FECHA DE TERMINACIÓN FINAL]]-TODAY()&lt;0,"FINALIZADO",IF(Tabla2023[[#This Row],[FECHA DE TERMINACIÓN FINAL]]-TODAY()&lt;=15,"PROXIMO A VENCER")))</f>
        <v>FINALIZADO</v>
      </c>
      <c r="E102" s="93">
        <v>83584</v>
      </c>
      <c r="F102" s="38" t="s">
        <v>1291</v>
      </c>
      <c r="G102" s="38" t="s">
        <v>1292</v>
      </c>
      <c r="H102" s="37" t="s">
        <v>1293</v>
      </c>
      <c r="I102" s="46" t="s">
        <v>1294</v>
      </c>
      <c r="J102" s="38" t="s">
        <v>784</v>
      </c>
      <c r="K102" s="38">
        <v>47</v>
      </c>
      <c r="L102" s="45">
        <v>44938</v>
      </c>
      <c r="M102" s="38">
        <v>698</v>
      </c>
      <c r="N102" s="45">
        <v>44964</v>
      </c>
      <c r="O102" s="38" t="s">
        <v>143</v>
      </c>
      <c r="P102" s="37" t="s">
        <v>87</v>
      </c>
      <c r="Q102" s="37" t="s">
        <v>420</v>
      </c>
      <c r="R102" s="38">
        <v>1</v>
      </c>
      <c r="S102" s="151" t="s">
        <v>1295</v>
      </c>
      <c r="T102" s="38" t="s">
        <v>406</v>
      </c>
      <c r="U102" s="38" t="s">
        <v>471</v>
      </c>
      <c r="V102" s="38" t="s">
        <v>184</v>
      </c>
      <c r="W102" s="38"/>
      <c r="X102" s="38" t="s">
        <v>148</v>
      </c>
      <c r="Y102" s="54">
        <v>79468757</v>
      </c>
      <c r="Z102" s="38">
        <v>3</v>
      </c>
      <c r="AA102" s="45">
        <v>25025</v>
      </c>
      <c r="AB102" s="44" t="s">
        <v>1296</v>
      </c>
      <c r="AC102" s="38">
        <v>3138257029</v>
      </c>
      <c r="AD102" s="37" t="s">
        <v>1297</v>
      </c>
      <c r="AE102" s="37" t="s">
        <v>185</v>
      </c>
      <c r="AF102" s="37">
        <v>1024474457</v>
      </c>
      <c r="AG102" s="37">
        <v>4</v>
      </c>
      <c r="AH102" s="37"/>
      <c r="AI102" s="38"/>
      <c r="AJ102" s="38"/>
      <c r="AK102" s="38"/>
      <c r="AL102" s="38" t="s">
        <v>410</v>
      </c>
      <c r="AM102" s="45">
        <v>44957</v>
      </c>
      <c r="AN102" s="45">
        <v>44957</v>
      </c>
      <c r="AO102" s="80">
        <v>77000000</v>
      </c>
      <c r="AP102" s="45">
        <v>44964</v>
      </c>
      <c r="AQ102" s="45">
        <v>45297</v>
      </c>
      <c r="AR102" s="38">
        <v>330</v>
      </c>
      <c r="AS102" s="38">
        <v>11</v>
      </c>
      <c r="AT102" s="80">
        <v>7000000</v>
      </c>
      <c r="AU102" s="38"/>
      <c r="AV102" s="38"/>
      <c r="AW102" s="38"/>
      <c r="AX102" s="38"/>
      <c r="AY102" s="38"/>
      <c r="AZ102" s="82"/>
      <c r="BA102" s="38"/>
      <c r="BB102" s="38"/>
      <c r="BC102" s="38"/>
      <c r="BD102" s="38"/>
      <c r="BE102" s="38"/>
      <c r="BF102" s="38"/>
      <c r="BG102" s="38"/>
      <c r="BH102" s="38"/>
      <c r="BI102" s="38"/>
      <c r="BJ102" s="38"/>
      <c r="BK102" s="38"/>
      <c r="BL102" s="38"/>
      <c r="BM102" s="38"/>
      <c r="BN102" s="38"/>
      <c r="BO102" s="38"/>
      <c r="BP102" s="38"/>
      <c r="BQ102" s="34">
        <f>Tabla2023[[#This Row],[DÍAS PRORROGA 1]]+Tabla2023[[#This Row],[DÍAS PRORROGA  2]]+Tabla2023[[#This Row],[DÍAS PRORROGA 3]]</f>
        <v>0</v>
      </c>
      <c r="BR102" s="68">
        <f>IF(Tabla2023[[#This Row],[ADICIÓN]]="NO",0,Tabla2023[[#This Row],[VALOR ADICIÓN 1]]+Tabla2023[[#This Row],[VALOR ADICIÓN 2]]+Tabla2023[[#This Row],[VALOR ADICIÓN 3]])</f>
        <v>0</v>
      </c>
      <c r="BS102" s="38"/>
      <c r="BT102" s="45">
        <v>45070</v>
      </c>
      <c r="BU102" s="49">
        <f>Tabla2023[[#This Row],[VALOR INICIAL DEL CONTRATO]]+Tabla2023[[#This Row],[VALOR ADICIÓN 1]]+Tabla2023[[#This Row],[VALOR ADICIÓN 2]]+Tabla2023[[#This Row],[VALOR ADICIÓN 3]]</f>
        <v>77000000</v>
      </c>
      <c r="BV10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02" s="33"/>
      <c r="BX102" s="37" t="s">
        <v>1298</v>
      </c>
      <c r="BY102" s="34" t="s">
        <v>1299</v>
      </c>
      <c r="BZ102" s="34"/>
      <c r="CA102" s="34"/>
      <c r="CB102" s="35"/>
      <c r="CC102" s="35"/>
      <c r="CD102" s="38">
        <v>1688</v>
      </c>
      <c r="CE102" s="34"/>
      <c r="CF102" s="6"/>
    </row>
    <row r="103" spans="1:84" s="12" customFormat="1" ht="51.75" customHeight="1" x14ac:dyDescent="0.2">
      <c r="A103" s="29">
        <v>2023</v>
      </c>
      <c r="B103" s="132" t="s">
        <v>1300</v>
      </c>
      <c r="C103" s="122" t="s">
        <v>435</v>
      </c>
      <c r="D103" s="122" t="str">
        <f ca="1">IF(Tabla2023[[#This Row],[FECHA DE TERMINACIÓN FINAL]]-TODAY()&gt;=15,"VIGENTE",IF(Tabla2023[[#This Row],[FECHA DE TERMINACIÓN FINAL]]-TODAY()&lt;0,"FINALIZADO",IF(Tabla2023[[#This Row],[FECHA DE TERMINACIÓN FINAL]]-TODAY()&lt;=15,"PROXIMO A VENCER")))</f>
        <v>FINALIZADO</v>
      </c>
      <c r="E103" s="93">
        <v>85274</v>
      </c>
      <c r="F103" s="38" t="s">
        <v>1301</v>
      </c>
      <c r="G103" s="38" t="s">
        <v>1302</v>
      </c>
      <c r="H103" s="37" t="s">
        <v>393</v>
      </c>
      <c r="I103" s="46" t="s">
        <v>1303</v>
      </c>
      <c r="J103" s="38" t="s">
        <v>668</v>
      </c>
      <c r="K103" s="38">
        <v>117</v>
      </c>
      <c r="L103" s="45">
        <v>44943</v>
      </c>
      <c r="M103" s="38">
        <v>688</v>
      </c>
      <c r="N103" s="45">
        <v>44963</v>
      </c>
      <c r="O103" s="38" t="s">
        <v>306</v>
      </c>
      <c r="P103" s="37" t="s">
        <v>87</v>
      </c>
      <c r="Q103" s="37" t="s">
        <v>420</v>
      </c>
      <c r="R103" s="38">
        <v>1</v>
      </c>
      <c r="S103" s="151" t="s">
        <v>307</v>
      </c>
      <c r="T103" s="38" t="s">
        <v>406</v>
      </c>
      <c r="U103" s="38" t="s">
        <v>906</v>
      </c>
      <c r="V103" s="38" t="s">
        <v>126</v>
      </c>
      <c r="W103" s="38" t="s">
        <v>213</v>
      </c>
      <c r="X103" s="38" t="s">
        <v>163</v>
      </c>
      <c r="Y103" s="54">
        <v>1023029369</v>
      </c>
      <c r="Z103" s="38">
        <v>3</v>
      </c>
      <c r="AA103" s="45">
        <v>36007</v>
      </c>
      <c r="AB103" s="44" t="s">
        <v>394</v>
      </c>
      <c r="AC103" s="38">
        <v>7311126</v>
      </c>
      <c r="AD103" s="37" t="s">
        <v>395</v>
      </c>
      <c r="AE103" s="37" t="s">
        <v>1277</v>
      </c>
      <c r="AF103" s="37">
        <v>63526944</v>
      </c>
      <c r="AG103" s="37">
        <v>5</v>
      </c>
      <c r="AH103" s="37"/>
      <c r="AI103" s="38"/>
      <c r="AJ103" s="38"/>
      <c r="AK103" s="38"/>
      <c r="AL103" s="38" t="s">
        <v>410</v>
      </c>
      <c r="AM103" s="45">
        <v>44957</v>
      </c>
      <c r="AN103" s="45">
        <v>44957</v>
      </c>
      <c r="AO103" s="80">
        <v>66000000</v>
      </c>
      <c r="AP103" s="45">
        <v>44963</v>
      </c>
      <c r="AQ103" s="45">
        <v>45296</v>
      </c>
      <c r="AR103" s="38">
        <v>330</v>
      </c>
      <c r="AS103" s="38">
        <v>11</v>
      </c>
      <c r="AT103" s="80">
        <v>6000000</v>
      </c>
      <c r="AU103" s="38"/>
      <c r="AV103" s="38"/>
      <c r="AW103" s="38"/>
      <c r="AX103" s="38"/>
      <c r="AY103" s="38"/>
      <c r="AZ103" s="82"/>
      <c r="BA103" s="38"/>
      <c r="BB103" s="38"/>
      <c r="BC103" s="38"/>
      <c r="BD103" s="38"/>
      <c r="BE103" s="38"/>
      <c r="BF103" s="38"/>
      <c r="BG103" s="38"/>
      <c r="BH103" s="38"/>
      <c r="BI103" s="38"/>
      <c r="BJ103" s="38"/>
      <c r="BK103" s="38"/>
      <c r="BL103" s="38"/>
      <c r="BM103" s="38"/>
      <c r="BN103" s="38"/>
      <c r="BO103" s="38"/>
      <c r="BP103" s="38"/>
      <c r="BQ103" s="34">
        <f>Tabla2023[[#This Row],[DÍAS PRORROGA 1]]+Tabla2023[[#This Row],[DÍAS PRORROGA  2]]+Tabla2023[[#This Row],[DÍAS PRORROGA 3]]</f>
        <v>0</v>
      </c>
      <c r="BR103" s="68">
        <f>IF(Tabla2023[[#This Row],[ADICIÓN]]="NO",0,Tabla2023[[#This Row],[VALOR ADICIÓN 1]]+Tabla2023[[#This Row],[VALOR ADICIÓN 2]]+Tabla2023[[#This Row],[VALOR ADICIÓN 3]])</f>
        <v>0</v>
      </c>
      <c r="BS103" s="38"/>
      <c r="BT103" s="45">
        <v>45296</v>
      </c>
      <c r="BU103" s="49">
        <f>Tabla2023[[#This Row],[VALOR INICIAL DEL CONTRATO]]+Tabla2023[[#This Row],[VALOR ADICIÓN 1]]+Tabla2023[[#This Row],[VALOR ADICIÓN 2]]+Tabla2023[[#This Row],[VALOR ADICIÓN 3]]</f>
        <v>66000000</v>
      </c>
      <c r="BV10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03" s="33"/>
      <c r="BX103" s="34"/>
      <c r="BY103" s="34" t="s">
        <v>1304</v>
      </c>
      <c r="BZ103" s="34"/>
      <c r="CA103" s="34"/>
      <c r="CB103" s="35"/>
      <c r="CC103" s="35"/>
      <c r="CD103" s="38">
        <v>1683</v>
      </c>
      <c r="CE103" s="34"/>
      <c r="CF103" s="16"/>
    </row>
    <row r="104" spans="1:84" s="12" customFormat="1" ht="51.75" customHeight="1" x14ac:dyDescent="0.2">
      <c r="A104" s="29">
        <v>2023</v>
      </c>
      <c r="B104" s="132" t="s">
        <v>1305</v>
      </c>
      <c r="C104" s="122" t="s">
        <v>435</v>
      </c>
      <c r="D104" s="122" t="str">
        <f ca="1">IF(Tabla2023[[#This Row],[FECHA DE TERMINACIÓN FINAL]]-TODAY()&gt;=15,"VIGENTE",IF(Tabla2023[[#This Row],[FECHA DE TERMINACIÓN FINAL]]-TODAY()&lt;0,"FINALIZADO",IF(Tabla2023[[#This Row],[FECHA DE TERMINACIÓN FINAL]]-TODAY()&lt;=15,"PROXIMO A VENCER")))</f>
        <v>FINALIZADO</v>
      </c>
      <c r="E104" s="93">
        <v>83522</v>
      </c>
      <c r="F104" s="38" t="s">
        <v>1306</v>
      </c>
      <c r="G104" s="38" t="s">
        <v>1307</v>
      </c>
      <c r="H104" s="37" t="s">
        <v>1308</v>
      </c>
      <c r="I104" s="46" t="s">
        <v>1309</v>
      </c>
      <c r="J104" s="38" t="s">
        <v>520</v>
      </c>
      <c r="K104" s="38">
        <v>16</v>
      </c>
      <c r="L104" s="45">
        <v>44938</v>
      </c>
      <c r="M104" s="38">
        <v>661</v>
      </c>
      <c r="N104" s="45">
        <v>44960</v>
      </c>
      <c r="O104" s="38" t="s">
        <v>125</v>
      </c>
      <c r="P104" s="37" t="s">
        <v>87</v>
      </c>
      <c r="Q104" s="37" t="s">
        <v>420</v>
      </c>
      <c r="R104" s="38">
        <v>1</v>
      </c>
      <c r="S104" s="151" t="s">
        <v>1310</v>
      </c>
      <c r="T104" s="38" t="s">
        <v>406</v>
      </c>
      <c r="U104" s="38" t="s">
        <v>471</v>
      </c>
      <c r="V104" s="38" t="s">
        <v>241</v>
      </c>
      <c r="W104" s="38"/>
      <c r="X104" s="38" t="s">
        <v>148</v>
      </c>
      <c r="Y104" s="54">
        <v>1010031951</v>
      </c>
      <c r="Z104" s="38">
        <v>1</v>
      </c>
      <c r="AA104" s="45">
        <v>34259</v>
      </c>
      <c r="AB104" s="44" t="s">
        <v>1311</v>
      </c>
      <c r="AC104" s="38">
        <v>3004192007</v>
      </c>
      <c r="AD104" s="37" t="s">
        <v>1312</v>
      </c>
      <c r="AE104" s="37" t="s">
        <v>683</v>
      </c>
      <c r="AF104" s="37">
        <v>1014225583</v>
      </c>
      <c r="AG104" s="37">
        <v>0</v>
      </c>
      <c r="AH104" s="37" t="s">
        <v>660</v>
      </c>
      <c r="AI104" s="37">
        <v>1020716280</v>
      </c>
      <c r="AJ104" s="38">
        <v>3</v>
      </c>
      <c r="AK104" s="45">
        <v>45097</v>
      </c>
      <c r="AL104" s="38" t="s">
        <v>410</v>
      </c>
      <c r="AM104" s="45">
        <v>44957</v>
      </c>
      <c r="AN104" s="45">
        <v>44957</v>
      </c>
      <c r="AO104" s="53">
        <v>24000000</v>
      </c>
      <c r="AP104" s="45">
        <v>44960</v>
      </c>
      <c r="AQ104" s="45">
        <v>45079</v>
      </c>
      <c r="AR104" s="38">
        <v>120</v>
      </c>
      <c r="AS104" s="38">
        <v>4</v>
      </c>
      <c r="AT104" s="80">
        <v>6000000</v>
      </c>
      <c r="AU104" s="38"/>
      <c r="AV104" s="38"/>
      <c r="AW104" s="38"/>
      <c r="AX104" s="38"/>
      <c r="AY104" s="38"/>
      <c r="AZ104" s="82"/>
      <c r="BA104" s="38"/>
      <c r="BB104" s="38"/>
      <c r="BC104" s="38"/>
      <c r="BD104" s="38"/>
      <c r="BE104" s="38"/>
      <c r="BF104" s="38"/>
      <c r="BG104" s="38"/>
      <c r="BH104" s="38"/>
      <c r="BI104" s="38"/>
      <c r="BJ104" s="38"/>
      <c r="BK104" s="38"/>
      <c r="BL104" s="38"/>
      <c r="BM104" s="38"/>
      <c r="BN104" s="38"/>
      <c r="BO104" s="38"/>
      <c r="BP104" s="38"/>
      <c r="BQ104" s="34">
        <f>Tabla2023[[#This Row],[DÍAS PRORROGA 1]]+Tabla2023[[#This Row],[DÍAS PRORROGA  2]]+Tabla2023[[#This Row],[DÍAS PRORROGA 3]]</f>
        <v>0</v>
      </c>
      <c r="BR104" s="68">
        <f>IF(Tabla2023[[#This Row],[ADICIÓN]]="NO",0,Tabla2023[[#This Row],[VALOR ADICIÓN 1]]+Tabla2023[[#This Row],[VALOR ADICIÓN 2]]+Tabla2023[[#This Row],[VALOR ADICIÓN 3]])</f>
        <v>0</v>
      </c>
      <c r="BS104" s="38"/>
      <c r="BT104" s="45">
        <v>45079</v>
      </c>
      <c r="BU104" s="49">
        <f>Tabla2023[[#This Row],[VALOR INICIAL DEL CONTRATO]]+Tabla2023[[#This Row],[VALOR ADICIÓN 1]]+Tabla2023[[#This Row],[VALOR ADICIÓN 2]]+Tabla2023[[#This Row],[VALOR ADICIÓN 3]]</f>
        <v>24000000</v>
      </c>
      <c r="BV10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04" s="33"/>
      <c r="BX104" s="34"/>
      <c r="BY104" s="34" t="s">
        <v>1313</v>
      </c>
      <c r="BZ104" s="34"/>
      <c r="CA104" s="38" t="s">
        <v>432</v>
      </c>
      <c r="CB104" s="41" t="s">
        <v>433</v>
      </c>
      <c r="CC104" s="41" t="s">
        <v>434</v>
      </c>
      <c r="CD104" s="34">
        <v>1696</v>
      </c>
      <c r="CE104" s="34"/>
      <c r="CF104" s="6"/>
    </row>
    <row r="105" spans="1:84" ht="51.75" customHeight="1" x14ac:dyDescent="0.2">
      <c r="A105" s="29">
        <v>2023</v>
      </c>
      <c r="B105" s="132" t="s">
        <v>1314</v>
      </c>
      <c r="C105" s="122" t="s">
        <v>435</v>
      </c>
      <c r="D105" s="122" t="str">
        <f ca="1">IF(Tabla2023[[#This Row],[FECHA DE TERMINACIÓN FINAL]]-TODAY()&gt;=15,"VIGENTE",IF(Tabla2023[[#This Row],[FECHA DE TERMINACIÓN FINAL]]-TODAY()&lt;0,"FINALIZADO",IF(Tabla2023[[#This Row],[FECHA DE TERMINACIÓN FINAL]]-TODAY()&lt;=15,"PROXIMO A VENCER")))</f>
        <v>FINALIZADO</v>
      </c>
      <c r="E105" s="93">
        <v>83284</v>
      </c>
      <c r="F105" s="38" t="s">
        <v>1315</v>
      </c>
      <c r="G105" s="38" t="s">
        <v>1316</v>
      </c>
      <c r="H105" s="37" t="s">
        <v>1317</v>
      </c>
      <c r="I105" s="46" t="s">
        <v>1318</v>
      </c>
      <c r="J105" s="38" t="s">
        <v>784</v>
      </c>
      <c r="K105" s="38">
        <v>89</v>
      </c>
      <c r="L105" s="45">
        <v>44942</v>
      </c>
      <c r="M105" s="38">
        <v>695</v>
      </c>
      <c r="N105" s="45">
        <v>44964</v>
      </c>
      <c r="O105" s="38" t="s">
        <v>125</v>
      </c>
      <c r="P105" s="37" t="s">
        <v>87</v>
      </c>
      <c r="Q105" s="37" t="s">
        <v>420</v>
      </c>
      <c r="R105" s="38">
        <v>1</v>
      </c>
      <c r="S105" s="151" t="s">
        <v>201</v>
      </c>
      <c r="T105" s="38" t="s">
        <v>406</v>
      </c>
      <c r="U105" s="38" t="s">
        <v>471</v>
      </c>
      <c r="V105" s="38" t="s">
        <v>512</v>
      </c>
      <c r="W105" s="38" t="s">
        <v>423</v>
      </c>
      <c r="X105" s="38" t="s">
        <v>148</v>
      </c>
      <c r="Y105" s="54">
        <v>1014296021</v>
      </c>
      <c r="Z105" s="38">
        <v>7</v>
      </c>
      <c r="AA105" s="45">
        <v>35851</v>
      </c>
      <c r="AB105" s="44" t="s">
        <v>1319</v>
      </c>
      <c r="AC105" s="38">
        <v>3212852159</v>
      </c>
      <c r="AD105" s="38" t="s">
        <v>1320</v>
      </c>
      <c r="AE105" s="37" t="s">
        <v>204</v>
      </c>
      <c r="AF105" s="37">
        <v>74374329</v>
      </c>
      <c r="AG105" s="37">
        <v>1</v>
      </c>
      <c r="AH105" s="37"/>
      <c r="AI105" s="38"/>
      <c r="AJ105" s="38"/>
      <c r="AK105" s="38"/>
      <c r="AL105" s="38" t="s">
        <v>410</v>
      </c>
      <c r="AM105" s="45">
        <v>44957</v>
      </c>
      <c r="AN105" s="45">
        <v>44957</v>
      </c>
      <c r="AO105" s="80">
        <v>33000000</v>
      </c>
      <c r="AP105" s="45">
        <v>44964</v>
      </c>
      <c r="AQ105" s="45">
        <v>45297</v>
      </c>
      <c r="AR105" s="38">
        <v>330</v>
      </c>
      <c r="AS105" s="38">
        <v>11</v>
      </c>
      <c r="AT105" s="80">
        <v>3000000</v>
      </c>
      <c r="AU105" s="38"/>
      <c r="AV105" s="38"/>
      <c r="AW105" s="38"/>
      <c r="AX105" s="38"/>
      <c r="AY105" s="38"/>
      <c r="AZ105" s="82"/>
      <c r="BA105" s="38"/>
      <c r="BB105" s="38"/>
      <c r="BC105" s="38"/>
      <c r="BD105" s="38"/>
      <c r="BE105" s="38"/>
      <c r="BF105" s="38"/>
      <c r="BG105" s="38"/>
      <c r="BH105" s="38"/>
      <c r="BI105" s="38"/>
      <c r="BJ105" s="38"/>
      <c r="BK105" s="38"/>
      <c r="BL105" s="38"/>
      <c r="BM105" s="38"/>
      <c r="BN105" s="38"/>
      <c r="BO105" s="38"/>
      <c r="BP105" s="38"/>
      <c r="BQ105" s="34">
        <f>Tabla2023[[#This Row],[DÍAS PRORROGA 1]]+Tabla2023[[#This Row],[DÍAS PRORROGA  2]]+Tabla2023[[#This Row],[DÍAS PRORROGA 3]]</f>
        <v>0</v>
      </c>
      <c r="BR105" s="68">
        <f>IF(Tabla2023[[#This Row],[ADICIÓN]]="NO",0,Tabla2023[[#This Row],[VALOR ADICIÓN 1]]+Tabla2023[[#This Row],[VALOR ADICIÓN 2]]+Tabla2023[[#This Row],[VALOR ADICIÓN 3]])</f>
        <v>0</v>
      </c>
      <c r="BS105" s="38"/>
      <c r="BT105" s="45">
        <v>45297</v>
      </c>
      <c r="BU105" s="49">
        <f>Tabla2023[[#This Row],[VALOR INICIAL DEL CONTRATO]]+Tabla2023[[#This Row],[VALOR ADICIÓN 1]]+Tabla2023[[#This Row],[VALOR ADICIÓN 2]]+Tabla2023[[#This Row],[VALOR ADICIÓN 3]]</f>
        <v>33000000</v>
      </c>
      <c r="BV10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05" s="33"/>
      <c r="BX105" s="34"/>
      <c r="BY105" s="34" t="s">
        <v>1321</v>
      </c>
      <c r="BZ105" s="34"/>
      <c r="CA105" s="38" t="s">
        <v>432</v>
      </c>
      <c r="CB105" s="41" t="s">
        <v>433</v>
      </c>
      <c r="CC105" s="41" t="s">
        <v>434</v>
      </c>
      <c r="CD105" s="34">
        <v>1696</v>
      </c>
      <c r="CE105" s="34" t="e" cm="1" vm="2">
        <f t="array" aca="1" ref="CE105" ca="1">VLOOKUP(H:H,[1]Hoja1!A169:B169,1,FALSE)</f>
        <v>#VALUE!</v>
      </c>
      <c r="CF105" s="16"/>
    </row>
    <row r="106" spans="1:84" ht="51.75" customHeight="1" x14ac:dyDescent="0.2">
      <c r="A106" s="29">
        <v>2023</v>
      </c>
      <c r="B106" s="132" t="s">
        <v>1322</v>
      </c>
      <c r="C106" s="122" t="s">
        <v>435</v>
      </c>
      <c r="D106" s="122" t="str">
        <f ca="1">IF(Tabla2023[[#This Row],[FECHA DE TERMINACIÓN FINAL]]-TODAY()&gt;=15,"VIGENTE",IF(Tabla2023[[#This Row],[FECHA DE TERMINACIÓN FINAL]]-TODAY()&lt;0,"FINALIZADO",IF(Tabla2023[[#This Row],[FECHA DE TERMINACIÓN FINAL]]-TODAY()&lt;=15,"PROXIMO A VENCER")))</f>
        <v>FINALIZADO</v>
      </c>
      <c r="E106" s="93">
        <v>83248</v>
      </c>
      <c r="F106" s="38" t="s">
        <v>1323</v>
      </c>
      <c r="G106" s="38" t="s">
        <v>1324</v>
      </c>
      <c r="H106" s="37" t="s">
        <v>1325</v>
      </c>
      <c r="I106" s="46" t="s">
        <v>1326</v>
      </c>
      <c r="J106" s="37" t="s">
        <v>457</v>
      </c>
      <c r="K106" s="38">
        <v>73</v>
      </c>
      <c r="L106" s="45">
        <v>44939</v>
      </c>
      <c r="M106" s="38">
        <v>669</v>
      </c>
      <c r="N106" s="45">
        <v>44963</v>
      </c>
      <c r="O106" s="38" t="s">
        <v>116</v>
      </c>
      <c r="P106" s="37" t="s">
        <v>87</v>
      </c>
      <c r="Q106" s="37" t="s">
        <v>420</v>
      </c>
      <c r="R106" s="38">
        <v>1</v>
      </c>
      <c r="S106" s="151" t="s">
        <v>191</v>
      </c>
      <c r="T106" s="38" t="s">
        <v>406</v>
      </c>
      <c r="U106" s="38" t="s">
        <v>471</v>
      </c>
      <c r="V106" s="38" t="s">
        <v>196</v>
      </c>
      <c r="W106" s="38" t="s">
        <v>423</v>
      </c>
      <c r="X106" s="38" t="s">
        <v>148</v>
      </c>
      <c r="Y106" s="54">
        <v>1013608971</v>
      </c>
      <c r="Z106" s="38">
        <v>6</v>
      </c>
      <c r="AA106" s="45">
        <v>32800</v>
      </c>
      <c r="AB106" s="44" t="s">
        <v>1327</v>
      </c>
      <c r="AC106" s="38">
        <v>3222546043</v>
      </c>
      <c r="AD106" s="37" t="s">
        <v>1328</v>
      </c>
      <c r="AE106" s="37" t="s">
        <v>1329</v>
      </c>
      <c r="AF106" s="37">
        <v>7180598</v>
      </c>
      <c r="AG106" s="37">
        <v>9</v>
      </c>
      <c r="AH106" s="37"/>
      <c r="AI106" s="38"/>
      <c r="AJ106" s="38"/>
      <c r="AK106" s="38"/>
      <c r="AL106" s="38" t="s">
        <v>410</v>
      </c>
      <c r="AM106" s="45">
        <v>44957</v>
      </c>
      <c r="AN106" s="45">
        <v>44957</v>
      </c>
      <c r="AO106" s="80">
        <v>33000000</v>
      </c>
      <c r="AP106" s="45">
        <v>44964</v>
      </c>
      <c r="AQ106" s="45">
        <v>45297</v>
      </c>
      <c r="AR106" s="38">
        <v>330</v>
      </c>
      <c r="AS106" s="38">
        <v>11</v>
      </c>
      <c r="AT106" s="80">
        <v>3000000</v>
      </c>
      <c r="AU106" s="38"/>
      <c r="AV106" s="38"/>
      <c r="AW106" s="38"/>
      <c r="AX106" s="38"/>
      <c r="AY106" s="38"/>
      <c r="AZ106" s="82"/>
      <c r="BA106" s="38"/>
      <c r="BB106" s="38"/>
      <c r="BC106" s="38"/>
      <c r="BD106" s="38"/>
      <c r="BE106" s="38"/>
      <c r="BF106" s="38"/>
      <c r="BG106" s="38"/>
      <c r="BH106" s="38"/>
      <c r="BI106" s="38"/>
      <c r="BJ106" s="38"/>
      <c r="BK106" s="38"/>
      <c r="BL106" s="38"/>
      <c r="BM106" s="38"/>
      <c r="BN106" s="38"/>
      <c r="BO106" s="38"/>
      <c r="BP106" s="38"/>
      <c r="BQ106" s="34">
        <f>Tabla2023[[#This Row],[DÍAS PRORROGA 1]]+Tabla2023[[#This Row],[DÍAS PRORROGA  2]]+Tabla2023[[#This Row],[DÍAS PRORROGA 3]]</f>
        <v>0</v>
      </c>
      <c r="BR106" s="68">
        <f>IF(Tabla2023[[#This Row],[ADICIÓN]]="NO",0,Tabla2023[[#This Row],[VALOR ADICIÓN 1]]+Tabla2023[[#This Row],[VALOR ADICIÓN 2]]+Tabla2023[[#This Row],[VALOR ADICIÓN 3]])</f>
        <v>0</v>
      </c>
      <c r="BS106" s="38"/>
      <c r="BT106" s="45">
        <v>45297</v>
      </c>
      <c r="BU106" s="49">
        <f>Tabla2023[[#This Row],[VALOR INICIAL DEL CONTRATO]]+Tabla2023[[#This Row],[VALOR ADICIÓN 1]]+Tabla2023[[#This Row],[VALOR ADICIÓN 2]]+Tabla2023[[#This Row],[VALOR ADICIÓN 3]]</f>
        <v>33000000</v>
      </c>
      <c r="BV10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06" s="33"/>
      <c r="BX106" s="34"/>
      <c r="BY106" s="34" t="s">
        <v>1330</v>
      </c>
      <c r="BZ106" s="34" t="s">
        <v>1331</v>
      </c>
      <c r="CA106" s="34"/>
      <c r="CB106" s="35"/>
      <c r="CC106" s="35"/>
      <c r="CD106" s="38">
        <v>1634</v>
      </c>
      <c r="CE106" s="34"/>
      <c r="CF106" s="16"/>
    </row>
    <row r="107" spans="1:84" ht="51.75" customHeight="1" x14ac:dyDescent="0.2">
      <c r="A107" s="29">
        <v>2023</v>
      </c>
      <c r="B107" s="131">
        <v>102</v>
      </c>
      <c r="C107" s="122" t="s">
        <v>435</v>
      </c>
      <c r="D107" s="122" t="str">
        <f ca="1">IF(Tabla2023[[#This Row],[FECHA DE TERMINACIÓN FINAL]]-TODAY()&gt;=15,"VIGENTE",IF(Tabla2023[[#This Row],[FECHA DE TERMINACIÓN FINAL]]-TODAY()&lt;0,"FINALIZADO",IF(Tabla2023[[#This Row],[FECHA DE TERMINACIÓN FINAL]]-TODAY()&lt;=15,"PROXIMO A VENCER")))</f>
        <v>FINALIZADO</v>
      </c>
      <c r="E107" s="93">
        <v>83248</v>
      </c>
      <c r="F107" s="38" t="s">
        <v>1323</v>
      </c>
      <c r="G107" s="38" t="s">
        <v>1332</v>
      </c>
      <c r="H107" s="37" t="s">
        <v>195</v>
      </c>
      <c r="I107" s="46" t="s">
        <v>1326</v>
      </c>
      <c r="J107" s="37" t="s">
        <v>457</v>
      </c>
      <c r="K107" s="38">
        <v>73</v>
      </c>
      <c r="L107" s="45">
        <v>44939</v>
      </c>
      <c r="M107" s="38">
        <v>675</v>
      </c>
      <c r="N107" s="45">
        <v>44963</v>
      </c>
      <c r="O107" s="38" t="s">
        <v>116</v>
      </c>
      <c r="P107" s="37" t="s">
        <v>87</v>
      </c>
      <c r="Q107" s="37" t="s">
        <v>420</v>
      </c>
      <c r="R107" s="38">
        <v>1</v>
      </c>
      <c r="S107" s="151" t="s">
        <v>191</v>
      </c>
      <c r="T107" s="38" t="s">
        <v>406</v>
      </c>
      <c r="U107" s="38" t="s">
        <v>471</v>
      </c>
      <c r="V107" s="38" t="s">
        <v>196</v>
      </c>
      <c r="W107" s="38" t="s">
        <v>423</v>
      </c>
      <c r="X107" s="38" t="s">
        <v>163</v>
      </c>
      <c r="Y107" s="54">
        <v>79519517</v>
      </c>
      <c r="Z107" s="38">
        <v>2</v>
      </c>
      <c r="AA107" s="45">
        <v>25649</v>
      </c>
      <c r="AB107" s="44" t="s">
        <v>1333</v>
      </c>
      <c r="AC107" s="38">
        <v>3144237326</v>
      </c>
      <c r="AD107" s="37" t="s">
        <v>1334</v>
      </c>
      <c r="AE107" s="37" t="s">
        <v>1329</v>
      </c>
      <c r="AF107" s="37">
        <v>7180598</v>
      </c>
      <c r="AG107" s="37">
        <v>9</v>
      </c>
      <c r="AH107" s="37"/>
      <c r="AI107" s="38"/>
      <c r="AJ107" s="38"/>
      <c r="AK107" s="38"/>
      <c r="AL107" s="38" t="s">
        <v>410</v>
      </c>
      <c r="AM107" s="45">
        <v>44957</v>
      </c>
      <c r="AN107" s="45">
        <v>44957</v>
      </c>
      <c r="AO107" s="80">
        <v>33000000</v>
      </c>
      <c r="AP107" s="45">
        <v>44966</v>
      </c>
      <c r="AQ107" s="45">
        <v>45299</v>
      </c>
      <c r="AR107" s="38">
        <v>330</v>
      </c>
      <c r="AS107" s="38">
        <v>11</v>
      </c>
      <c r="AT107" s="80">
        <v>3000000</v>
      </c>
      <c r="AU107" s="38"/>
      <c r="AV107" s="38"/>
      <c r="AW107" s="38">
        <v>1</v>
      </c>
      <c r="AX107" s="38">
        <v>1</v>
      </c>
      <c r="AY107" s="38"/>
      <c r="AZ107" s="82">
        <v>3000000</v>
      </c>
      <c r="BA107" s="38">
        <v>30</v>
      </c>
      <c r="BB107" s="38">
        <v>1214</v>
      </c>
      <c r="BC107" s="45">
        <v>45275</v>
      </c>
      <c r="BD107" s="38"/>
      <c r="BE107" s="38"/>
      <c r="BF107" s="38"/>
      <c r="BG107" s="38"/>
      <c r="BH107" s="38"/>
      <c r="BI107" s="38"/>
      <c r="BJ107" s="38"/>
      <c r="BK107" s="38"/>
      <c r="BL107" s="38"/>
      <c r="BM107" s="38"/>
      <c r="BN107" s="38"/>
      <c r="BO107" s="38"/>
      <c r="BP107" s="38"/>
      <c r="BQ107" s="34">
        <f>Tabla2023[[#This Row],[DÍAS PRORROGA 1]]+Tabla2023[[#This Row],[DÍAS PRORROGA  2]]+Tabla2023[[#This Row],[DÍAS PRORROGA 3]]</f>
        <v>30</v>
      </c>
      <c r="BR107" s="68">
        <f>IF(Tabla2023[[#This Row],[ADICIÓN]]="NO",0,Tabla2023[[#This Row],[VALOR ADICIÓN 1]]+Tabla2023[[#This Row],[VALOR ADICIÓN 2]]+Tabla2023[[#This Row],[VALOR ADICIÓN 3]])</f>
        <v>3000000</v>
      </c>
      <c r="BS107" s="38"/>
      <c r="BT107" s="45">
        <v>45330</v>
      </c>
      <c r="BU107" s="49">
        <f>Tabla2023[[#This Row],[VALOR INICIAL DEL CONTRATO]]+Tabla2023[[#This Row],[VALOR ADICIÓN 1]]+Tabla2023[[#This Row],[VALOR ADICIÓN 2]]+Tabla2023[[#This Row],[VALOR ADICIÓN 3]]</f>
        <v>36000000</v>
      </c>
      <c r="BV10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07" s="33"/>
      <c r="BX107" s="36" t="s">
        <v>1335</v>
      </c>
      <c r="BY107" s="34" t="s">
        <v>1330</v>
      </c>
      <c r="BZ107" s="34"/>
      <c r="CA107" s="34"/>
      <c r="CB107" s="35"/>
      <c r="CC107" s="35"/>
      <c r="CD107" s="38">
        <v>1634</v>
      </c>
      <c r="CE107" s="34"/>
      <c r="CF107" s="6"/>
    </row>
    <row r="108" spans="1:84" ht="51.75" customHeight="1" x14ac:dyDescent="0.2">
      <c r="A108" s="29">
        <v>2023</v>
      </c>
      <c r="B108" s="132" t="s">
        <v>1336</v>
      </c>
      <c r="C108" s="122" t="s">
        <v>612</v>
      </c>
      <c r="D108" s="122" t="str">
        <f ca="1">IF(Tabla2023[[#This Row],[FECHA DE TERMINACIÓN FINAL]]-TODAY()&gt;=15,"VIGENTE",IF(Tabla2023[[#This Row],[FECHA DE TERMINACIÓN FINAL]]-TODAY()&lt;0,"FINALIZADO",IF(Tabla2023[[#This Row],[FECHA DE TERMINACIÓN FINAL]]-TODAY()&lt;=15,"PROXIMO A VENCER")))</f>
        <v>FINALIZADO</v>
      </c>
      <c r="E108" s="93">
        <v>84193</v>
      </c>
      <c r="F108" s="38" t="s">
        <v>1337</v>
      </c>
      <c r="G108" s="38" t="s">
        <v>1338</v>
      </c>
      <c r="H108" s="37" t="s">
        <v>1339</v>
      </c>
      <c r="I108" s="46" t="s">
        <v>1340</v>
      </c>
      <c r="J108" s="37" t="s">
        <v>457</v>
      </c>
      <c r="K108" s="38">
        <v>62</v>
      </c>
      <c r="L108" s="45">
        <v>44939</v>
      </c>
      <c r="M108" s="38">
        <v>670</v>
      </c>
      <c r="N108" s="45">
        <v>44963</v>
      </c>
      <c r="O108" s="38" t="s">
        <v>347</v>
      </c>
      <c r="P108" s="37" t="s">
        <v>87</v>
      </c>
      <c r="Q108" s="37" t="s">
        <v>420</v>
      </c>
      <c r="R108" s="38">
        <v>1</v>
      </c>
      <c r="S108" s="151" t="s">
        <v>1341</v>
      </c>
      <c r="T108" s="38" t="s">
        <v>406</v>
      </c>
      <c r="U108" s="38" t="s">
        <v>906</v>
      </c>
      <c r="V108" s="38" t="s">
        <v>442</v>
      </c>
      <c r="W108" s="38"/>
      <c r="X108" s="38" t="s">
        <v>148</v>
      </c>
      <c r="Y108" s="54">
        <v>1001340804</v>
      </c>
      <c r="Z108" s="38">
        <v>8</v>
      </c>
      <c r="AA108" s="45">
        <v>36801</v>
      </c>
      <c r="AB108" s="44" t="s">
        <v>1342</v>
      </c>
      <c r="AC108" s="38">
        <v>3015635322</v>
      </c>
      <c r="AD108" s="37" t="s">
        <v>1343</v>
      </c>
      <c r="AE108" s="37" t="s">
        <v>1344</v>
      </c>
      <c r="AF108" s="37">
        <v>52008301</v>
      </c>
      <c r="AG108" s="37">
        <v>8</v>
      </c>
      <c r="AH108" s="37"/>
      <c r="AI108" s="38"/>
      <c r="AJ108" s="38"/>
      <c r="AK108" s="38"/>
      <c r="AL108" s="38" t="s">
        <v>410</v>
      </c>
      <c r="AM108" s="45">
        <v>44957</v>
      </c>
      <c r="AN108" s="45">
        <v>44957</v>
      </c>
      <c r="AO108" s="80">
        <v>18400000</v>
      </c>
      <c r="AP108" s="45">
        <v>44963</v>
      </c>
      <c r="AQ108" s="45">
        <v>45082</v>
      </c>
      <c r="AR108" s="38">
        <v>120</v>
      </c>
      <c r="AS108" s="38">
        <v>4</v>
      </c>
      <c r="AT108" s="80">
        <v>4600000</v>
      </c>
      <c r="AU108" s="38"/>
      <c r="AV108" s="38"/>
      <c r="AW108" s="38"/>
      <c r="AX108" s="38"/>
      <c r="AY108" s="38"/>
      <c r="AZ108" s="82"/>
      <c r="BA108" s="38"/>
      <c r="BB108" s="38"/>
      <c r="BC108" s="38"/>
      <c r="BD108" s="38"/>
      <c r="BE108" s="38"/>
      <c r="BF108" s="38"/>
      <c r="BG108" s="38"/>
      <c r="BH108" s="38"/>
      <c r="BI108" s="38"/>
      <c r="BJ108" s="38"/>
      <c r="BK108" s="38"/>
      <c r="BL108" s="38"/>
      <c r="BM108" s="38"/>
      <c r="BN108" s="38"/>
      <c r="BO108" s="38"/>
      <c r="BP108" s="38"/>
      <c r="BQ108" s="34">
        <f>Tabla2023[[#This Row],[DÍAS PRORROGA 1]]+Tabla2023[[#This Row],[DÍAS PRORROGA  2]]+Tabla2023[[#This Row],[DÍAS PRORROGA 3]]</f>
        <v>0</v>
      </c>
      <c r="BR108" s="68">
        <f>IF(Tabla2023[[#This Row],[ADICIÓN]]="NO",0,Tabla2023[[#This Row],[VALOR ADICIÓN 1]]+Tabla2023[[#This Row],[VALOR ADICIÓN 2]]+Tabla2023[[#This Row],[VALOR ADICIÓN 3]])</f>
        <v>0</v>
      </c>
      <c r="BS108" s="38"/>
      <c r="BT108" s="45">
        <v>45071</v>
      </c>
      <c r="BU108" s="49">
        <f>Tabla2023[[#This Row],[VALOR INICIAL DEL CONTRATO]]+Tabla2023[[#This Row],[VALOR ADICIÓN 1]]+Tabla2023[[#This Row],[VALOR ADICIÓN 2]]+Tabla2023[[#This Row],[VALOR ADICIÓN 3]]</f>
        <v>18400000</v>
      </c>
      <c r="BV10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08" s="33"/>
      <c r="BX108" s="36" t="s">
        <v>1345</v>
      </c>
      <c r="BY108" s="34" t="s">
        <v>1346</v>
      </c>
      <c r="BZ108" s="34"/>
      <c r="CA108" s="34"/>
      <c r="CB108" s="35"/>
      <c r="CC108" s="35"/>
      <c r="CD108" s="38">
        <v>1641</v>
      </c>
      <c r="CE108" s="34"/>
      <c r="CF108" s="6"/>
    </row>
    <row r="109" spans="1:84" ht="51.75" customHeight="1" x14ac:dyDescent="0.2">
      <c r="A109" s="29">
        <v>2023</v>
      </c>
      <c r="B109" s="132" t="s">
        <v>1347</v>
      </c>
      <c r="C109" s="122" t="s">
        <v>84</v>
      </c>
      <c r="D109" s="122" t="str">
        <f ca="1">IF(Tabla2023[[#This Row],[FECHA DE TERMINACIÓN FINAL]]-TODAY()&gt;=15,"VIGENTE",IF(Tabla2023[[#This Row],[FECHA DE TERMINACIÓN FINAL]]-TODAY()&lt;0,"FINALIZADO",IF(Tabla2023[[#This Row],[FECHA DE TERMINACIÓN FINAL]]-TODAY()&lt;=15,"PROXIMO A VENCER")))</f>
        <v>VIGENTE</v>
      </c>
      <c r="E109" s="93">
        <v>83254</v>
      </c>
      <c r="F109" s="38" t="s">
        <v>1348</v>
      </c>
      <c r="G109" s="38" t="s">
        <v>1349</v>
      </c>
      <c r="H109" s="37" t="s">
        <v>1350</v>
      </c>
      <c r="I109" s="46" t="s">
        <v>1351</v>
      </c>
      <c r="J109" s="38" t="s">
        <v>668</v>
      </c>
      <c r="K109" s="38">
        <v>83</v>
      </c>
      <c r="L109" s="45">
        <v>44942</v>
      </c>
      <c r="M109" s="38">
        <v>587</v>
      </c>
      <c r="N109" s="45">
        <v>44959</v>
      </c>
      <c r="O109" s="38" t="s">
        <v>143</v>
      </c>
      <c r="P109" s="37" t="s">
        <v>87</v>
      </c>
      <c r="Q109" s="37" t="s">
        <v>420</v>
      </c>
      <c r="R109" s="38">
        <v>1</v>
      </c>
      <c r="S109" s="151" t="s">
        <v>1055</v>
      </c>
      <c r="T109" s="38" t="s">
        <v>406</v>
      </c>
      <c r="U109" s="38" t="s">
        <v>906</v>
      </c>
      <c r="V109" s="38" t="s">
        <v>184</v>
      </c>
      <c r="W109" s="38" t="s">
        <v>213</v>
      </c>
      <c r="X109" s="38" t="s">
        <v>148</v>
      </c>
      <c r="Y109" s="54">
        <v>1010222109</v>
      </c>
      <c r="Z109" s="38">
        <v>4</v>
      </c>
      <c r="AA109" s="45">
        <v>34849</v>
      </c>
      <c r="AB109" s="44" t="s">
        <v>1352</v>
      </c>
      <c r="AC109" s="38">
        <v>4007319</v>
      </c>
      <c r="AD109" s="37" t="s">
        <v>1353</v>
      </c>
      <c r="AE109" s="37" t="s">
        <v>185</v>
      </c>
      <c r="AF109" s="37">
        <v>1024474457</v>
      </c>
      <c r="AG109" s="37">
        <v>4</v>
      </c>
      <c r="AH109" s="37" t="s">
        <v>1119</v>
      </c>
      <c r="AI109" s="37">
        <v>79486884</v>
      </c>
      <c r="AJ109" s="37">
        <v>7</v>
      </c>
      <c r="AK109" s="45">
        <v>45108</v>
      </c>
      <c r="AL109" s="38" t="s">
        <v>410</v>
      </c>
      <c r="AM109" s="45">
        <v>44957</v>
      </c>
      <c r="AN109" s="45">
        <v>44957</v>
      </c>
      <c r="AO109" s="80">
        <v>55000000</v>
      </c>
      <c r="AP109" s="45">
        <v>44959</v>
      </c>
      <c r="AQ109" s="45">
        <v>45292</v>
      </c>
      <c r="AR109" s="38">
        <v>330</v>
      </c>
      <c r="AS109" s="38">
        <v>11</v>
      </c>
      <c r="AT109" s="80">
        <v>5000000</v>
      </c>
      <c r="AU109" s="38"/>
      <c r="AV109" s="38"/>
      <c r="AW109" s="38">
        <v>1</v>
      </c>
      <c r="AX109" s="38">
        <v>1</v>
      </c>
      <c r="AY109" s="38"/>
      <c r="AZ109" s="82">
        <v>15000000</v>
      </c>
      <c r="BA109" s="38">
        <v>90</v>
      </c>
      <c r="BB109" s="38">
        <v>1203</v>
      </c>
      <c r="BC109" s="45">
        <v>45278</v>
      </c>
      <c r="BD109" s="38"/>
      <c r="BE109" s="38"/>
      <c r="BF109" s="38"/>
      <c r="BG109" s="38"/>
      <c r="BH109" s="38"/>
      <c r="BI109" s="38"/>
      <c r="BJ109" s="38"/>
      <c r="BK109" s="38"/>
      <c r="BL109" s="38"/>
      <c r="BM109" s="38"/>
      <c r="BN109" s="38"/>
      <c r="BO109" s="38"/>
      <c r="BP109" s="38"/>
      <c r="BQ109" s="34">
        <f>Tabla2023[[#This Row],[DÍAS PRORROGA 1]]+Tabla2023[[#This Row],[DÍAS PRORROGA  2]]+Tabla2023[[#This Row],[DÍAS PRORROGA 3]]</f>
        <v>90</v>
      </c>
      <c r="BR109" s="68">
        <f>IF(Tabla2023[[#This Row],[ADICIÓN]]="NO",0,Tabla2023[[#This Row],[VALOR ADICIÓN 1]]+Tabla2023[[#This Row],[VALOR ADICIÓN 2]]+Tabla2023[[#This Row],[VALOR ADICIÓN 3]])</f>
        <v>15000000</v>
      </c>
      <c r="BS109" s="38"/>
      <c r="BT109" s="45">
        <v>45383</v>
      </c>
      <c r="BU109" s="49">
        <f>Tabla2023[[#This Row],[VALOR INICIAL DEL CONTRATO]]+Tabla2023[[#This Row],[VALOR ADICIÓN 1]]+Tabla2023[[#This Row],[VALOR ADICIÓN 2]]+Tabla2023[[#This Row],[VALOR ADICIÓN 3]]</f>
        <v>70000000</v>
      </c>
      <c r="BV10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0.94339622641509435</v>
      </c>
      <c r="BW109" s="33"/>
      <c r="BX109" s="36" t="s">
        <v>1354</v>
      </c>
      <c r="BY109" s="34" t="s">
        <v>1355</v>
      </c>
      <c r="BZ109" s="34"/>
      <c r="CA109" s="34"/>
      <c r="CB109" s="35"/>
      <c r="CC109" s="35"/>
      <c r="CD109" s="38">
        <v>1688</v>
      </c>
      <c r="CE109" s="34"/>
      <c r="CF109" s="6"/>
    </row>
    <row r="110" spans="1:84" ht="51.75" customHeight="1" x14ac:dyDescent="0.2">
      <c r="A110" s="29">
        <v>2023</v>
      </c>
      <c r="B110" s="132" t="s">
        <v>1356</v>
      </c>
      <c r="C110" s="122" t="s">
        <v>435</v>
      </c>
      <c r="D110" s="122" t="str">
        <f ca="1">IF(Tabla2023[[#This Row],[FECHA DE TERMINACIÓN FINAL]]-TODAY()&gt;=15,"VIGENTE",IF(Tabla2023[[#This Row],[FECHA DE TERMINACIÓN FINAL]]-TODAY()&lt;0,"FINALIZADO",IF(Tabla2023[[#This Row],[FECHA DE TERMINACIÓN FINAL]]-TODAY()&lt;=15,"PROXIMO A VENCER")))</f>
        <v>FINALIZADO</v>
      </c>
      <c r="E110" s="93">
        <v>83380</v>
      </c>
      <c r="F110" s="38" t="s">
        <v>1357</v>
      </c>
      <c r="G110" s="38" t="s">
        <v>1358</v>
      </c>
      <c r="H110" s="37" t="s">
        <v>1359</v>
      </c>
      <c r="I110" s="46" t="s">
        <v>1360</v>
      </c>
      <c r="J110" s="38" t="s">
        <v>541</v>
      </c>
      <c r="K110" s="38">
        <v>31</v>
      </c>
      <c r="L110" s="45">
        <v>44938</v>
      </c>
      <c r="M110" s="38">
        <v>716</v>
      </c>
      <c r="N110" s="45">
        <v>44964</v>
      </c>
      <c r="O110" s="38" t="s">
        <v>116</v>
      </c>
      <c r="P110" s="37" t="s">
        <v>87</v>
      </c>
      <c r="Q110" s="37" t="s">
        <v>420</v>
      </c>
      <c r="R110" s="38">
        <v>1</v>
      </c>
      <c r="S110" s="151" t="s">
        <v>1361</v>
      </c>
      <c r="T110" s="38" t="s">
        <v>406</v>
      </c>
      <c r="U110" s="38" t="s">
        <v>471</v>
      </c>
      <c r="V110" s="38" t="s">
        <v>196</v>
      </c>
      <c r="W110" s="38" t="s">
        <v>423</v>
      </c>
      <c r="X110" s="38" t="s">
        <v>163</v>
      </c>
      <c r="Y110" s="54">
        <v>1032656480</v>
      </c>
      <c r="Z110" s="38">
        <v>5</v>
      </c>
      <c r="AA110" s="45">
        <v>34920</v>
      </c>
      <c r="AB110" s="46" t="s">
        <v>1362</v>
      </c>
      <c r="AC110" s="38">
        <v>3215936390</v>
      </c>
      <c r="AD110" s="37" t="s">
        <v>1363</v>
      </c>
      <c r="AE110" s="37" t="s">
        <v>1364</v>
      </c>
      <c r="AF110" s="37">
        <v>1073524239</v>
      </c>
      <c r="AG110" s="37">
        <v>9</v>
      </c>
      <c r="AH110" s="37" t="s">
        <v>499</v>
      </c>
      <c r="AI110" s="36">
        <v>1030568733</v>
      </c>
      <c r="AJ110" s="36">
        <v>9</v>
      </c>
      <c r="AK110" s="57">
        <v>45292</v>
      </c>
      <c r="AL110" s="38" t="s">
        <v>410</v>
      </c>
      <c r="AM110" s="45">
        <v>44957</v>
      </c>
      <c r="AN110" s="45">
        <v>44957</v>
      </c>
      <c r="AO110" s="80">
        <v>19800000</v>
      </c>
      <c r="AP110" s="45">
        <v>44964</v>
      </c>
      <c r="AQ110" s="45">
        <v>45297</v>
      </c>
      <c r="AR110" s="38">
        <v>330</v>
      </c>
      <c r="AS110" s="38">
        <v>11</v>
      </c>
      <c r="AT110" s="80">
        <v>1800000</v>
      </c>
      <c r="AU110" s="38"/>
      <c r="AV110" s="38"/>
      <c r="AW110" s="38">
        <v>1</v>
      </c>
      <c r="AX110" s="38">
        <v>1</v>
      </c>
      <c r="AY110" s="38"/>
      <c r="AZ110" s="82">
        <v>1800000</v>
      </c>
      <c r="BA110" s="38">
        <v>30</v>
      </c>
      <c r="BB110" s="38">
        <v>1250</v>
      </c>
      <c r="BC110" s="45">
        <v>45279</v>
      </c>
      <c r="BD110" s="38"/>
      <c r="BE110" s="38"/>
      <c r="BF110" s="38"/>
      <c r="BG110" s="38"/>
      <c r="BH110" s="38"/>
      <c r="BI110" s="38"/>
      <c r="BJ110" s="38"/>
      <c r="BK110" s="38"/>
      <c r="BL110" s="38"/>
      <c r="BM110" s="38"/>
      <c r="BN110" s="38"/>
      <c r="BO110" s="38"/>
      <c r="BP110" s="38"/>
      <c r="BQ110" s="34">
        <f>Tabla2023[[#This Row],[DÍAS PRORROGA 1]]+Tabla2023[[#This Row],[DÍAS PRORROGA  2]]+Tabla2023[[#This Row],[DÍAS PRORROGA 3]]</f>
        <v>30</v>
      </c>
      <c r="BR110" s="68">
        <f>IF(Tabla2023[[#This Row],[ADICIÓN]]="NO",0,Tabla2023[[#This Row],[VALOR ADICIÓN 1]]+Tabla2023[[#This Row],[VALOR ADICIÓN 2]]+Tabla2023[[#This Row],[VALOR ADICIÓN 3]])</f>
        <v>1800000</v>
      </c>
      <c r="BS110" s="38"/>
      <c r="BT110" s="45">
        <v>45328</v>
      </c>
      <c r="BU110" s="49">
        <f>Tabla2023[[#This Row],[VALOR INICIAL DEL CONTRATO]]+Tabla2023[[#This Row],[VALOR ADICIÓN 1]]+Tabla2023[[#This Row],[VALOR ADICIÓN 2]]+Tabla2023[[#This Row],[VALOR ADICIÓN 3]]</f>
        <v>21600000</v>
      </c>
      <c r="BV11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0" s="33"/>
      <c r="BX110" s="36" t="s">
        <v>1365</v>
      </c>
      <c r="BY110" s="34" t="s">
        <v>1366</v>
      </c>
      <c r="BZ110" s="34"/>
      <c r="CA110" s="34"/>
      <c r="CB110" s="35"/>
      <c r="CC110" s="35"/>
      <c r="CD110" s="38">
        <v>1634</v>
      </c>
      <c r="CE110" s="34"/>
      <c r="CF110" s="6"/>
    </row>
    <row r="111" spans="1:84" ht="51.75" customHeight="1" x14ac:dyDescent="0.2">
      <c r="A111" s="29">
        <v>2023</v>
      </c>
      <c r="B111" s="131">
        <v>100</v>
      </c>
      <c r="C111" s="122" t="s">
        <v>435</v>
      </c>
      <c r="D111" s="122" t="str">
        <f ca="1">IF(Tabla2023[[#This Row],[FECHA DE TERMINACIÓN FINAL]]-TODAY()&gt;=15,"VIGENTE",IF(Tabla2023[[#This Row],[FECHA DE TERMINACIÓN FINAL]]-TODAY()&lt;0,"FINALIZADO",IF(Tabla2023[[#This Row],[FECHA DE TERMINACIÓN FINAL]]-TODAY()&lt;=15,"PROXIMO A VENCER")))</f>
        <v>FINALIZADO</v>
      </c>
      <c r="E111" s="93">
        <v>83225</v>
      </c>
      <c r="F111" s="38" t="s">
        <v>1367</v>
      </c>
      <c r="G111" s="38" t="s">
        <v>1368</v>
      </c>
      <c r="H111" s="37" t="s">
        <v>1369</v>
      </c>
      <c r="I111" s="44" t="s">
        <v>1370</v>
      </c>
      <c r="J111" s="38" t="s">
        <v>784</v>
      </c>
      <c r="K111" s="38">
        <v>72</v>
      </c>
      <c r="L111" s="45">
        <v>44939</v>
      </c>
      <c r="M111" s="38">
        <v>694</v>
      </c>
      <c r="N111" s="45">
        <v>44964</v>
      </c>
      <c r="O111" s="38" t="s">
        <v>116</v>
      </c>
      <c r="P111" s="37" t="s">
        <v>87</v>
      </c>
      <c r="Q111" s="37" t="s">
        <v>420</v>
      </c>
      <c r="R111" s="38">
        <v>1</v>
      </c>
      <c r="S111" s="151" t="s">
        <v>1371</v>
      </c>
      <c r="T111" s="38" t="s">
        <v>406</v>
      </c>
      <c r="U111" s="38" t="s">
        <v>471</v>
      </c>
      <c r="V111" s="38" t="s">
        <v>196</v>
      </c>
      <c r="W111" s="38" t="s">
        <v>423</v>
      </c>
      <c r="X111" s="38" t="s">
        <v>148</v>
      </c>
      <c r="Y111" s="54">
        <v>1003688569</v>
      </c>
      <c r="Z111" s="38">
        <v>3</v>
      </c>
      <c r="AA111" s="45">
        <v>36974</v>
      </c>
      <c r="AB111" s="44" t="s">
        <v>1372</v>
      </c>
      <c r="AC111" s="38">
        <v>3026019504</v>
      </c>
      <c r="AD111" s="37" t="s">
        <v>1373</v>
      </c>
      <c r="AE111" s="37" t="s">
        <v>1223</v>
      </c>
      <c r="AF111" s="37">
        <v>79941233</v>
      </c>
      <c r="AG111" s="37">
        <v>4</v>
      </c>
      <c r="AH111" s="37"/>
      <c r="AI111" s="38"/>
      <c r="AJ111" s="38"/>
      <c r="AK111" s="38"/>
      <c r="AL111" s="38" t="s">
        <v>410</v>
      </c>
      <c r="AM111" s="45">
        <v>44957</v>
      </c>
      <c r="AN111" s="45">
        <v>44957</v>
      </c>
      <c r="AO111" s="80">
        <v>29700000</v>
      </c>
      <c r="AP111" s="45">
        <v>44964</v>
      </c>
      <c r="AQ111" s="45">
        <v>45297</v>
      </c>
      <c r="AR111" s="38">
        <v>330</v>
      </c>
      <c r="AS111" s="38">
        <v>11</v>
      </c>
      <c r="AT111" s="80">
        <v>2700000</v>
      </c>
      <c r="AU111" s="38"/>
      <c r="AV111" s="38"/>
      <c r="AW111" s="38">
        <v>1</v>
      </c>
      <c r="AX111" s="38">
        <v>1</v>
      </c>
      <c r="AY111" s="38"/>
      <c r="AZ111" s="82">
        <v>2700000</v>
      </c>
      <c r="BA111" s="38">
        <v>30</v>
      </c>
      <c r="BB111" s="38">
        <v>1285</v>
      </c>
      <c r="BC111" s="45">
        <v>45286</v>
      </c>
      <c r="BD111" s="38"/>
      <c r="BE111" s="38"/>
      <c r="BF111" s="38"/>
      <c r="BG111" s="38"/>
      <c r="BH111" s="38"/>
      <c r="BI111" s="38"/>
      <c r="BJ111" s="38"/>
      <c r="BK111" s="38"/>
      <c r="BL111" s="38"/>
      <c r="BM111" s="38"/>
      <c r="BN111" s="38"/>
      <c r="BO111" s="38"/>
      <c r="BP111" s="38"/>
      <c r="BQ111" s="34">
        <f>Tabla2023[[#This Row],[DÍAS PRORROGA 1]]+Tabla2023[[#This Row],[DÍAS PRORROGA  2]]+Tabla2023[[#This Row],[DÍAS PRORROGA 3]]</f>
        <v>30</v>
      </c>
      <c r="BR111" s="68">
        <f>IF(Tabla2023[[#This Row],[ADICIÓN]]="NO",0,Tabla2023[[#This Row],[VALOR ADICIÓN 1]]+Tabla2023[[#This Row],[VALOR ADICIÓN 2]]+Tabla2023[[#This Row],[VALOR ADICIÓN 3]])</f>
        <v>2700000</v>
      </c>
      <c r="BS111" s="38"/>
      <c r="BT111" s="45">
        <v>45328</v>
      </c>
      <c r="BU111" s="49">
        <f>Tabla2023[[#This Row],[VALOR INICIAL DEL CONTRATO]]+Tabla2023[[#This Row],[VALOR ADICIÓN 1]]+Tabla2023[[#This Row],[VALOR ADICIÓN 2]]+Tabla2023[[#This Row],[VALOR ADICIÓN 3]]</f>
        <v>32400000</v>
      </c>
      <c r="BV11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1" s="33"/>
      <c r="BX111" s="36" t="s">
        <v>1374</v>
      </c>
      <c r="BY111" s="34" t="s">
        <v>1375</v>
      </c>
      <c r="BZ111" s="34"/>
      <c r="CA111" s="34"/>
      <c r="CB111" s="35"/>
      <c r="CC111" s="35"/>
      <c r="CD111" s="38">
        <v>1634</v>
      </c>
      <c r="CE111" s="34"/>
      <c r="CF111" s="6"/>
    </row>
    <row r="112" spans="1:84" ht="51.75" customHeight="1" x14ac:dyDescent="0.2">
      <c r="A112" s="29">
        <v>2023</v>
      </c>
      <c r="B112" s="131">
        <v>101</v>
      </c>
      <c r="C112" s="122" t="s">
        <v>435</v>
      </c>
      <c r="D112" s="122" t="str">
        <f ca="1">IF(Tabla2023[[#This Row],[FECHA DE TERMINACIÓN FINAL]]-TODAY()&gt;=15,"VIGENTE",IF(Tabla2023[[#This Row],[FECHA DE TERMINACIÓN FINAL]]-TODAY()&lt;0,"FINALIZADO",IF(Tabla2023[[#This Row],[FECHA DE TERMINACIÓN FINAL]]-TODAY()&lt;=15,"PROXIMO A VENCER")))</f>
        <v>FINALIZADO</v>
      </c>
      <c r="E112" s="93">
        <v>83821</v>
      </c>
      <c r="F112" s="38" t="s">
        <v>1376</v>
      </c>
      <c r="G112" s="38" t="s">
        <v>1377</v>
      </c>
      <c r="H112" s="37" t="s">
        <v>1378</v>
      </c>
      <c r="I112" s="44" t="s">
        <v>1379</v>
      </c>
      <c r="J112" s="38" t="s">
        <v>784</v>
      </c>
      <c r="K112" s="38">
        <v>36</v>
      </c>
      <c r="L112" s="45">
        <v>44938</v>
      </c>
      <c r="M112" s="38">
        <v>725</v>
      </c>
      <c r="N112" s="45">
        <v>44965</v>
      </c>
      <c r="O112" s="38" t="s">
        <v>248</v>
      </c>
      <c r="P112" s="37" t="s">
        <v>87</v>
      </c>
      <c r="Q112" s="37" t="s">
        <v>420</v>
      </c>
      <c r="R112" s="38">
        <v>1</v>
      </c>
      <c r="S112" s="151" t="s">
        <v>1380</v>
      </c>
      <c r="T112" s="38" t="s">
        <v>406</v>
      </c>
      <c r="U112" s="38" t="s">
        <v>471</v>
      </c>
      <c r="V112" s="38" t="s">
        <v>442</v>
      </c>
      <c r="W112" s="38" t="s">
        <v>423</v>
      </c>
      <c r="X112" s="38" t="s">
        <v>163</v>
      </c>
      <c r="Y112" s="54">
        <v>1032465730</v>
      </c>
      <c r="Z112" s="38">
        <v>1</v>
      </c>
      <c r="AA112" s="45">
        <v>34519</v>
      </c>
      <c r="AB112" s="44" t="s">
        <v>358</v>
      </c>
      <c r="AC112" s="38">
        <v>8816870</v>
      </c>
      <c r="AD112" s="37" t="s">
        <v>359</v>
      </c>
      <c r="AE112" s="37" t="s">
        <v>582</v>
      </c>
      <c r="AF112" s="37" t="s">
        <v>443</v>
      </c>
      <c r="AG112" s="37">
        <v>1</v>
      </c>
      <c r="AH112" s="37"/>
      <c r="AI112" s="38"/>
      <c r="AJ112" s="38"/>
      <c r="AK112" s="38"/>
      <c r="AL112" s="38" t="s">
        <v>410</v>
      </c>
      <c r="AM112" s="45">
        <v>44957</v>
      </c>
      <c r="AN112" s="45">
        <v>44957</v>
      </c>
      <c r="AO112" s="80">
        <v>34100000</v>
      </c>
      <c r="AP112" s="45">
        <v>44965</v>
      </c>
      <c r="AQ112" s="45">
        <v>45298</v>
      </c>
      <c r="AR112" s="38">
        <v>330</v>
      </c>
      <c r="AS112" s="38">
        <v>11</v>
      </c>
      <c r="AT112" s="80">
        <v>3100000</v>
      </c>
      <c r="AU112" s="38"/>
      <c r="AV112" s="38"/>
      <c r="AW112" s="38"/>
      <c r="AX112" s="38"/>
      <c r="AY112" s="38"/>
      <c r="AZ112" s="82"/>
      <c r="BA112" s="38"/>
      <c r="BB112" s="38"/>
      <c r="BC112" s="38"/>
      <c r="BD112" s="38"/>
      <c r="BE112" s="38"/>
      <c r="BF112" s="38"/>
      <c r="BG112" s="38"/>
      <c r="BH112" s="38"/>
      <c r="BI112" s="38"/>
      <c r="BJ112" s="38"/>
      <c r="BK112" s="38"/>
      <c r="BL112" s="38"/>
      <c r="BM112" s="38"/>
      <c r="BN112" s="38"/>
      <c r="BO112" s="38"/>
      <c r="BP112" s="38"/>
      <c r="BQ112" s="34">
        <f>Tabla2023[[#This Row],[DÍAS PRORROGA 1]]+Tabla2023[[#This Row],[DÍAS PRORROGA  2]]+Tabla2023[[#This Row],[DÍAS PRORROGA 3]]</f>
        <v>0</v>
      </c>
      <c r="BR112" s="68">
        <f>IF(Tabla2023[[#This Row],[ADICIÓN]]="NO",0,Tabla2023[[#This Row],[VALOR ADICIÓN 1]]+Tabla2023[[#This Row],[VALOR ADICIÓN 2]]+Tabla2023[[#This Row],[VALOR ADICIÓN 3]])</f>
        <v>0</v>
      </c>
      <c r="BS112" s="38"/>
      <c r="BT112" s="45">
        <v>45298</v>
      </c>
      <c r="BU112" s="49">
        <f>Tabla2023[[#This Row],[VALOR INICIAL DEL CONTRATO]]+Tabla2023[[#This Row],[VALOR ADICIÓN 1]]+Tabla2023[[#This Row],[VALOR ADICIÓN 2]]+Tabla2023[[#This Row],[VALOR ADICIÓN 3]]</f>
        <v>34100000</v>
      </c>
      <c r="BV11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2" s="33"/>
      <c r="BX112" s="34"/>
      <c r="BY112" s="34" t="s">
        <v>1381</v>
      </c>
      <c r="BZ112" s="34"/>
      <c r="CA112" s="38">
        <v>20</v>
      </c>
      <c r="CB112" s="41" t="s">
        <v>450</v>
      </c>
      <c r="CC112" s="41" t="s">
        <v>451</v>
      </c>
      <c r="CD112" s="38">
        <v>1590</v>
      </c>
      <c r="CE112" s="34"/>
      <c r="CF112" s="6"/>
    </row>
    <row r="113" spans="1:84" ht="51.75" customHeight="1" x14ac:dyDescent="0.2">
      <c r="A113" s="29">
        <v>2023</v>
      </c>
      <c r="B113" s="131">
        <v>103</v>
      </c>
      <c r="C113" s="122" t="s">
        <v>435</v>
      </c>
      <c r="D113" s="122" t="str">
        <f ca="1">IF(Tabla2023[[#This Row],[FECHA DE TERMINACIÓN FINAL]]-TODAY()&gt;=15,"VIGENTE",IF(Tabla2023[[#This Row],[FECHA DE TERMINACIÓN FINAL]]-TODAY()&lt;0,"FINALIZADO",IF(Tabla2023[[#This Row],[FECHA DE TERMINACIÓN FINAL]]-TODAY()&lt;=15,"PROXIMO A VENCER")))</f>
        <v>FINALIZADO</v>
      </c>
      <c r="E113" s="93">
        <v>83604</v>
      </c>
      <c r="F113" s="38" t="s">
        <v>1382</v>
      </c>
      <c r="G113" s="38" t="s">
        <v>1383</v>
      </c>
      <c r="H113" s="37" t="s">
        <v>1384</v>
      </c>
      <c r="I113" s="46" t="s">
        <v>1385</v>
      </c>
      <c r="J113" s="37" t="s">
        <v>457</v>
      </c>
      <c r="K113" s="38">
        <v>49</v>
      </c>
      <c r="L113" s="45">
        <v>44938</v>
      </c>
      <c r="M113" s="38">
        <v>674</v>
      </c>
      <c r="N113" s="45">
        <v>44963</v>
      </c>
      <c r="O113" s="38" t="s">
        <v>125</v>
      </c>
      <c r="P113" s="37" t="s">
        <v>87</v>
      </c>
      <c r="Q113" s="37" t="s">
        <v>420</v>
      </c>
      <c r="R113" s="38">
        <v>1</v>
      </c>
      <c r="S113" s="151" t="s">
        <v>1386</v>
      </c>
      <c r="T113" s="38" t="s">
        <v>406</v>
      </c>
      <c r="U113" s="38" t="s">
        <v>471</v>
      </c>
      <c r="V113" s="38" t="s">
        <v>900</v>
      </c>
      <c r="W113" s="38" t="s">
        <v>213</v>
      </c>
      <c r="X113" s="38" t="s">
        <v>148</v>
      </c>
      <c r="Y113" s="54">
        <v>1022936744</v>
      </c>
      <c r="Z113" s="38">
        <v>1</v>
      </c>
      <c r="AA113" s="45">
        <v>32040</v>
      </c>
      <c r="AB113" s="44" t="s">
        <v>1387</v>
      </c>
      <c r="AC113" s="38">
        <v>4608132</v>
      </c>
      <c r="AD113" s="37" t="s">
        <v>1388</v>
      </c>
      <c r="AE113" s="37" t="s">
        <v>659</v>
      </c>
      <c r="AF113" s="37">
        <v>1014225583</v>
      </c>
      <c r="AG113" s="37">
        <v>0</v>
      </c>
      <c r="AH113" s="37"/>
      <c r="AI113" s="38"/>
      <c r="AJ113" s="38"/>
      <c r="AK113" s="38"/>
      <c r="AL113" s="38" t="s">
        <v>410</v>
      </c>
      <c r="AM113" s="45">
        <v>44957</v>
      </c>
      <c r="AN113" s="45">
        <v>44957</v>
      </c>
      <c r="AO113" s="80">
        <v>50600000</v>
      </c>
      <c r="AP113" s="45">
        <v>44963</v>
      </c>
      <c r="AQ113" s="45">
        <v>45296</v>
      </c>
      <c r="AR113" s="38">
        <v>330</v>
      </c>
      <c r="AS113" s="38">
        <v>11</v>
      </c>
      <c r="AT113" s="80">
        <v>4600000</v>
      </c>
      <c r="AU113" s="38"/>
      <c r="AV113" s="38"/>
      <c r="AW113" s="38"/>
      <c r="AX113" s="38"/>
      <c r="AY113" s="38"/>
      <c r="AZ113" s="82"/>
      <c r="BA113" s="38"/>
      <c r="BB113" s="38"/>
      <c r="BC113" s="38"/>
      <c r="BD113" s="38"/>
      <c r="BE113" s="38"/>
      <c r="BF113" s="38"/>
      <c r="BG113" s="38"/>
      <c r="BH113" s="38"/>
      <c r="BI113" s="38"/>
      <c r="BJ113" s="38"/>
      <c r="BK113" s="38"/>
      <c r="BL113" s="38"/>
      <c r="BM113" s="38"/>
      <c r="BN113" s="38"/>
      <c r="BO113" s="38"/>
      <c r="BP113" s="38"/>
      <c r="BQ113" s="34">
        <f>Tabla2023[[#This Row],[DÍAS PRORROGA 1]]+Tabla2023[[#This Row],[DÍAS PRORROGA  2]]+Tabla2023[[#This Row],[DÍAS PRORROGA 3]]</f>
        <v>0</v>
      </c>
      <c r="BR113" s="68">
        <f>IF(Tabla2023[[#This Row],[ADICIÓN]]="NO",0,Tabla2023[[#This Row],[VALOR ADICIÓN 1]]+Tabla2023[[#This Row],[VALOR ADICIÓN 2]]+Tabla2023[[#This Row],[VALOR ADICIÓN 3]])</f>
        <v>0</v>
      </c>
      <c r="BS113" s="38"/>
      <c r="BT113" s="45">
        <v>45296</v>
      </c>
      <c r="BU113" s="49">
        <f>Tabla2023[[#This Row],[VALOR INICIAL DEL CONTRATO]]+Tabla2023[[#This Row],[VALOR ADICIÓN 1]]+Tabla2023[[#This Row],[VALOR ADICIÓN 2]]+Tabla2023[[#This Row],[VALOR ADICIÓN 3]]</f>
        <v>50600000</v>
      </c>
      <c r="BV11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3" s="33"/>
      <c r="BX113" s="34"/>
      <c r="BY113" s="34" t="s">
        <v>1389</v>
      </c>
      <c r="BZ113" s="34"/>
      <c r="CA113" s="38" t="s">
        <v>432</v>
      </c>
      <c r="CB113" s="41" t="s">
        <v>433</v>
      </c>
      <c r="CC113" s="41" t="s">
        <v>434</v>
      </c>
      <c r="CD113" s="34">
        <v>1696</v>
      </c>
      <c r="CE113" s="34"/>
      <c r="CF113" s="6"/>
    </row>
    <row r="114" spans="1:84" ht="51.75" customHeight="1" x14ac:dyDescent="0.2">
      <c r="A114" s="29">
        <v>2023</v>
      </c>
      <c r="B114" s="131">
        <v>104</v>
      </c>
      <c r="C114" s="122" t="s">
        <v>435</v>
      </c>
      <c r="D114" s="122" t="str">
        <f ca="1">IF(Tabla2023[[#This Row],[FECHA DE TERMINACIÓN FINAL]]-TODAY()&gt;=15,"VIGENTE",IF(Tabla2023[[#This Row],[FECHA DE TERMINACIÓN FINAL]]-TODAY()&lt;0,"FINALIZADO",IF(Tabla2023[[#This Row],[FECHA DE TERMINACIÓN FINAL]]-TODAY()&lt;=15,"PROXIMO A VENCER")))</f>
        <v>FINALIZADO</v>
      </c>
      <c r="E114" s="93">
        <v>83360</v>
      </c>
      <c r="F114" s="38" t="s">
        <v>1390</v>
      </c>
      <c r="G114" s="38" t="s">
        <v>1391</v>
      </c>
      <c r="H114" s="37" t="s">
        <v>1392</v>
      </c>
      <c r="I114" s="46" t="s">
        <v>1393</v>
      </c>
      <c r="J114" s="37" t="s">
        <v>457</v>
      </c>
      <c r="K114" s="38">
        <v>28</v>
      </c>
      <c r="L114" s="45">
        <v>44938</v>
      </c>
      <c r="M114" s="38">
        <v>671</v>
      </c>
      <c r="N114" s="45">
        <v>44963</v>
      </c>
      <c r="O114" s="38" t="s">
        <v>125</v>
      </c>
      <c r="P114" s="37" t="s">
        <v>87</v>
      </c>
      <c r="Q114" s="37" t="s">
        <v>420</v>
      </c>
      <c r="R114" s="38">
        <v>1</v>
      </c>
      <c r="S114" s="151" t="s">
        <v>1394</v>
      </c>
      <c r="T114" s="38" t="s">
        <v>406</v>
      </c>
      <c r="U114" s="38" t="s">
        <v>906</v>
      </c>
      <c r="V114" s="38" t="s">
        <v>512</v>
      </c>
      <c r="W114" s="38" t="s">
        <v>423</v>
      </c>
      <c r="X114" s="38" t="s">
        <v>148</v>
      </c>
      <c r="Y114" s="37" t="s">
        <v>1395</v>
      </c>
      <c r="Z114" s="38">
        <v>6</v>
      </c>
      <c r="AA114" s="45">
        <v>36691</v>
      </c>
      <c r="AB114" s="59" t="s">
        <v>1396</v>
      </c>
      <c r="AC114" s="37" t="s">
        <v>1397</v>
      </c>
      <c r="AD114" s="37" t="s">
        <v>1398</v>
      </c>
      <c r="AE114" s="37" t="s">
        <v>1223</v>
      </c>
      <c r="AF114" s="37">
        <v>79941233</v>
      </c>
      <c r="AG114" s="37">
        <v>4</v>
      </c>
      <c r="AH114" s="37"/>
      <c r="AI114" s="38"/>
      <c r="AJ114" s="38"/>
      <c r="AK114" s="38"/>
      <c r="AL114" s="38" t="s">
        <v>410</v>
      </c>
      <c r="AM114" s="45">
        <v>44957</v>
      </c>
      <c r="AN114" s="45">
        <v>44957</v>
      </c>
      <c r="AO114" s="80">
        <v>16500000</v>
      </c>
      <c r="AP114" s="45">
        <v>44964</v>
      </c>
      <c r="AQ114" s="45">
        <v>45297</v>
      </c>
      <c r="AR114" s="38">
        <v>330</v>
      </c>
      <c r="AS114" s="38">
        <v>11</v>
      </c>
      <c r="AT114" s="80">
        <v>1500000</v>
      </c>
      <c r="AU114" s="38"/>
      <c r="AV114" s="38"/>
      <c r="AW114" s="38">
        <v>1</v>
      </c>
      <c r="AX114" s="38">
        <v>1</v>
      </c>
      <c r="AY114" s="38"/>
      <c r="AZ114" s="82">
        <v>1500000</v>
      </c>
      <c r="BA114" s="38">
        <v>30</v>
      </c>
      <c r="BB114" s="38">
        <v>1071</v>
      </c>
      <c r="BC114" s="45">
        <v>45250</v>
      </c>
      <c r="BD114" s="38"/>
      <c r="BE114" s="38"/>
      <c r="BF114" s="38"/>
      <c r="BG114" s="38"/>
      <c r="BH114" s="38"/>
      <c r="BI114" s="38"/>
      <c r="BJ114" s="38"/>
      <c r="BK114" s="38"/>
      <c r="BL114" s="38"/>
      <c r="BM114" s="38"/>
      <c r="BN114" s="38"/>
      <c r="BO114" s="38"/>
      <c r="BP114" s="38"/>
      <c r="BQ114" s="34">
        <f>Tabla2023[[#This Row],[DÍAS PRORROGA 1]]+Tabla2023[[#This Row],[DÍAS PRORROGA  2]]+Tabla2023[[#This Row],[DÍAS PRORROGA 3]]</f>
        <v>30</v>
      </c>
      <c r="BR114" s="68">
        <f>IF(Tabla2023[[#This Row],[ADICIÓN]]="NO",0,Tabla2023[[#This Row],[VALOR ADICIÓN 1]]+Tabla2023[[#This Row],[VALOR ADICIÓN 2]]+Tabla2023[[#This Row],[VALOR ADICIÓN 3]])</f>
        <v>1500000</v>
      </c>
      <c r="BS114" s="38"/>
      <c r="BT114" s="45">
        <v>45328</v>
      </c>
      <c r="BU114" s="49">
        <f>Tabla2023[[#This Row],[VALOR INICIAL DEL CONTRATO]]+Tabla2023[[#This Row],[VALOR ADICIÓN 1]]+Tabla2023[[#This Row],[VALOR ADICIÓN 2]]+Tabla2023[[#This Row],[VALOR ADICIÓN 3]]</f>
        <v>18000000</v>
      </c>
      <c r="BV11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4" s="33"/>
      <c r="BX114" s="36" t="s">
        <v>1399</v>
      </c>
      <c r="BY114" s="34" t="s">
        <v>1400</v>
      </c>
      <c r="BZ114" s="34"/>
      <c r="CA114" s="38" t="s">
        <v>432</v>
      </c>
      <c r="CB114" s="41" t="s">
        <v>433</v>
      </c>
      <c r="CC114" s="41" t="s">
        <v>434</v>
      </c>
      <c r="CD114" s="34">
        <v>1696</v>
      </c>
      <c r="CE114" s="34"/>
      <c r="CF114" s="6"/>
    </row>
    <row r="115" spans="1:84" ht="51.75" customHeight="1" x14ac:dyDescent="0.2">
      <c r="A115" s="29">
        <v>2023</v>
      </c>
      <c r="B115" s="131">
        <v>105</v>
      </c>
      <c r="C115" s="122" t="s">
        <v>435</v>
      </c>
      <c r="D115" s="122" t="str">
        <f ca="1">IF(Tabla2023[[#This Row],[FECHA DE TERMINACIÓN FINAL]]-TODAY()&gt;=15,"VIGENTE",IF(Tabla2023[[#This Row],[FECHA DE TERMINACIÓN FINAL]]-TODAY()&lt;0,"FINALIZADO",IF(Tabla2023[[#This Row],[FECHA DE TERMINACIÓN FINAL]]-TODAY()&lt;=15,"PROXIMO A VENCER")))</f>
        <v>FINALIZADO</v>
      </c>
      <c r="E115" s="93">
        <v>84011</v>
      </c>
      <c r="F115" s="38" t="s">
        <v>1401</v>
      </c>
      <c r="G115" s="38" t="s">
        <v>1402</v>
      </c>
      <c r="H115" s="38" t="s">
        <v>1403</v>
      </c>
      <c r="I115" s="46" t="s">
        <v>1404</v>
      </c>
      <c r="J115" s="38" t="s">
        <v>822</v>
      </c>
      <c r="K115" s="38">
        <v>40</v>
      </c>
      <c r="L115" s="45">
        <v>44938</v>
      </c>
      <c r="M115" s="38">
        <v>691</v>
      </c>
      <c r="N115" s="45">
        <v>44963</v>
      </c>
      <c r="O115" s="38" t="s">
        <v>187</v>
      </c>
      <c r="P115" s="37" t="s">
        <v>87</v>
      </c>
      <c r="Q115" s="37" t="s">
        <v>420</v>
      </c>
      <c r="R115" s="38">
        <v>1</v>
      </c>
      <c r="S115" s="151" t="s">
        <v>1405</v>
      </c>
      <c r="T115" s="38" t="s">
        <v>406</v>
      </c>
      <c r="U115" s="38" t="s">
        <v>906</v>
      </c>
      <c r="V115" s="38" t="s">
        <v>442</v>
      </c>
      <c r="W115" s="38" t="s">
        <v>423</v>
      </c>
      <c r="X115" s="38" t="s">
        <v>163</v>
      </c>
      <c r="Y115" s="54">
        <v>25742275</v>
      </c>
      <c r="Z115" s="38">
        <v>3</v>
      </c>
      <c r="AA115" s="45">
        <v>26438</v>
      </c>
      <c r="AB115" s="44" t="s">
        <v>1406</v>
      </c>
      <c r="AC115" s="38">
        <v>3227529351</v>
      </c>
      <c r="AD115" s="37" t="s">
        <v>1407</v>
      </c>
      <c r="AE115" s="37" t="s">
        <v>408</v>
      </c>
      <c r="AF115" s="37">
        <v>80161199</v>
      </c>
      <c r="AG115" s="37">
        <v>8</v>
      </c>
      <c r="AH115" s="37" t="s">
        <v>622</v>
      </c>
      <c r="AI115" s="37">
        <v>9770381</v>
      </c>
      <c r="AJ115" s="37">
        <v>7</v>
      </c>
      <c r="AK115" s="45">
        <v>45296</v>
      </c>
      <c r="AL115" s="38" t="s">
        <v>410</v>
      </c>
      <c r="AM115" s="45">
        <v>44957</v>
      </c>
      <c r="AN115" s="45">
        <v>44957</v>
      </c>
      <c r="AO115" s="80">
        <v>22000000</v>
      </c>
      <c r="AP115" s="45">
        <v>44963</v>
      </c>
      <c r="AQ115" s="45">
        <v>45296</v>
      </c>
      <c r="AR115" s="38">
        <v>330</v>
      </c>
      <c r="AS115" s="38">
        <v>11</v>
      </c>
      <c r="AT115" s="80">
        <v>2000000</v>
      </c>
      <c r="AU115" s="38"/>
      <c r="AV115" s="38"/>
      <c r="AW115" s="38">
        <v>1</v>
      </c>
      <c r="AX115" s="38">
        <v>1</v>
      </c>
      <c r="AY115" s="38"/>
      <c r="AZ115" s="82">
        <v>4000000</v>
      </c>
      <c r="BA115" s="38">
        <v>60</v>
      </c>
      <c r="BB115" s="38">
        <v>1143</v>
      </c>
      <c r="BC115" s="45">
        <v>45261</v>
      </c>
      <c r="BD115" s="38"/>
      <c r="BE115" s="38"/>
      <c r="BF115" s="38"/>
      <c r="BG115" s="38"/>
      <c r="BH115" s="38"/>
      <c r="BI115" s="38"/>
      <c r="BJ115" s="38"/>
      <c r="BK115" s="38"/>
      <c r="BL115" s="38"/>
      <c r="BM115" s="38"/>
      <c r="BN115" s="38"/>
      <c r="BO115" s="38"/>
      <c r="BP115" s="38"/>
      <c r="BQ115" s="34">
        <f>Tabla2023[[#This Row],[DÍAS PRORROGA 1]]+Tabla2023[[#This Row],[DÍAS PRORROGA  2]]+Tabla2023[[#This Row],[DÍAS PRORROGA 3]]</f>
        <v>60</v>
      </c>
      <c r="BR115" s="68">
        <f>IF(Tabla2023[[#This Row],[ADICIÓN]]="NO",0,Tabla2023[[#This Row],[VALOR ADICIÓN 1]]+Tabla2023[[#This Row],[VALOR ADICIÓN 2]]+Tabla2023[[#This Row],[VALOR ADICIÓN 3]])</f>
        <v>4000000</v>
      </c>
      <c r="BS115" s="38"/>
      <c r="BT115" s="45">
        <v>45356</v>
      </c>
      <c r="BU115" s="49">
        <f>Tabla2023[[#This Row],[VALOR INICIAL DEL CONTRATO]]+Tabla2023[[#This Row],[VALOR ADICIÓN 1]]+Tabla2023[[#This Row],[VALOR ADICIÓN 2]]+Tabla2023[[#This Row],[VALOR ADICIÓN 3]]</f>
        <v>26000000</v>
      </c>
      <c r="BV11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5" s="33"/>
      <c r="BX115" s="36" t="s">
        <v>1408</v>
      </c>
      <c r="BY115" s="34" t="s">
        <v>1409</v>
      </c>
      <c r="BZ115" s="34"/>
      <c r="CA115" s="34"/>
      <c r="CB115" s="35"/>
      <c r="CC115" s="35"/>
      <c r="CD115" s="38">
        <v>1633</v>
      </c>
      <c r="CE115" s="34"/>
      <c r="CF115" s="6"/>
    </row>
    <row r="116" spans="1:84" ht="51.75" customHeight="1" x14ac:dyDescent="0.2">
      <c r="A116" s="29">
        <v>2023</v>
      </c>
      <c r="B116" s="131">
        <v>106</v>
      </c>
      <c r="C116" s="122" t="s">
        <v>435</v>
      </c>
      <c r="D116" s="122" t="str">
        <f ca="1">IF(Tabla2023[[#This Row],[FECHA DE TERMINACIÓN FINAL]]-TODAY()&gt;=15,"VIGENTE",IF(Tabla2023[[#This Row],[FECHA DE TERMINACIÓN FINAL]]-TODAY()&lt;0,"FINALIZADO",IF(Tabla2023[[#This Row],[FECHA DE TERMINACIÓN FINAL]]-TODAY()&lt;=15,"PROXIMO A VENCER")))</f>
        <v>FINALIZADO</v>
      </c>
      <c r="E116" s="93">
        <v>83313</v>
      </c>
      <c r="F116" s="38" t="s">
        <v>1410</v>
      </c>
      <c r="G116" s="38" t="s">
        <v>1411</v>
      </c>
      <c r="H116" s="37" t="s">
        <v>1412</v>
      </c>
      <c r="I116" s="46" t="s">
        <v>1413</v>
      </c>
      <c r="J116" s="38" t="s">
        <v>557</v>
      </c>
      <c r="K116" s="38">
        <v>541</v>
      </c>
      <c r="L116" s="45">
        <v>44952</v>
      </c>
      <c r="M116" s="38">
        <v>659</v>
      </c>
      <c r="N116" s="45">
        <v>44960</v>
      </c>
      <c r="O116" s="38" t="s">
        <v>125</v>
      </c>
      <c r="P116" s="37" t="s">
        <v>87</v>
      </c>
      <c r="Q116" s="37" t="s">
        <v>420</v>
      </c>
      <c r="R116" s="38">
        <v>1</v>
      </c>
      <c r="S116" s="151" t="s">
        <v>158</v>
      </c>
      <c r="T116" s="38" t="s">
        <v>406</v>
      </c>
      <c r="U116" s="38" t="s">
        <v>906</v>
      </c>
      <c r="V116" s="38" t="s">
        <v>460</v>
      </c>
      <c r="W116" s="38" t="s">
        <v>213</v>
      </c>
      <c r="X116" s="38" t="s">
        <v>148</v>
      </c>
      <c r="Y116" s="37" t="s">
        <v>1414</v>
      </c>
      <c r="Z116" s="38">
        <v>5</v>
      </c>
      <c r="AA116" s="45">
        <v>27490</v>
      </c>
      <c r="AB116" s="44" t="s">
        <v>1415</v>
      </c>
      <c r="AC116" s="38">
        <v>6015167746</v>
      </c>
      <c r="AD116" s="37" t="s">
        <v>1416</v>
      </c>
      <c r="AE116" s="37" t="s">
        <v>151</v>
      </c>
      <c r="AF116" s="37">
        <v>1053344917</v>
      </c>
      <c r="AG116" s="37">
        <v>9</v>
      </c>
      <c r="AH116" s="34"/>
      <c r="AI116" s="34"/>
      <c r="AJ116" s="34"/>
      <c r="AK116" s="38"/>
      <c r="AL116" s="38" t="s">
        <v>410</v>
      </c>
      <c r="AM116" s="45">
        <v>44958</v>
      </c>
      <c r="AN116" s="45">
        <v>44958</v>
      </c>
      <c r="AO116" s="80">
        <v>60500000</v>
      </c>
      <c r="AP116" s="45">
        <v>44960</v>
      </c>
      <c r="AQ116" s="45">
        <v>45293</v>
      </c>
      <c r="AR116" s="38">
        <v>330</v>
      </c>
      <c r="AS116" s="38">
        <v>11</v>
      </c>
      <c r="AT116" s="80">
        <v>5500000</v>
      </c>
      <c r="AU116" s="38"/>
      <c r="AV116" s="38"/>
      <c r="AW116" s="38">
        <v>1</v>
      </c>
      <c r="AX116" s="38">
        <v>1</v>
      </c>
      <c r="AY116" s="38"/>
      <c r="AZ116" s="82">
        <v>5500000</v>
      </c>
      <c r="BA116" s="38">
        <v>30</v>
      </c>
      <c r="BB116" s="38">
        <v>1190</v>
      </c>
      <c r="BC116" s="45">
        <v>45275</v>
      </c>
      <c r="BD116" s="38"/>
      <c r="BE116" s="38"/>
      <c r="BF116" s="38"/>
      <c r="BG116" s="38"/>
      <c r="BH116" s="38"/>
      <c r="BI116" s="38"/>
      <c r="BJ116" s="38"/>
      <c r="BK116" s="38"/>
      <c r="BL116" s="38"/>
      <c r="BM116" s="38"/>
      <c r="BN116" s="38"/>
      <c r="BO116" s="38"/>
      <c r="BP116" s="38"/>
      <c r="BQ116" s="34">
        <f>Tabla2023[[#This Row],[DÍAS PRORROGA 1]]+Tabla2023[[#This Row],[DÍAS PRORROGA  2]]+Tabla2023[[#This Row],[DÍAS PRORROGA 3]]</f>
        <v>30</v>
      </c>
      <c r="BR116" s="68">
        <f>IF(Tabla2023[[#This Row],[ADICIÓN]]="NO",0,Tabla2023[[#This Row],[VALOR ADICIÓN 1]]+Tabla2023[[#This Row],[VALOR ADICIÓN 2]]+Tabla2023[[#This Row],[VALOR ADICIÓN 3]])</f>
        <v>5500000</v>
      </c>
      <c r="BS116" s="38"/>
      <c r="BT116" s="45">
        <v>45324</v>
      </c>
      <c r="BU116" s="49">
        <f>Tabla2023[[#This Row],[VALOR INICIAL DEL CONTRATO]]+Tabla2023[[#This Row],[VALOR ADICIÓN 1]]+Tabla2023[[#This Row],[VALOR ADICIÓN 2]]+Tabla2023[[#This Row],[VALOR ADICIÓN 3]]</f>
        <v>66000000</v>
      </c>
      <c r="BV11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6" s="33"/>
      <c r="BX116" s="36" t="s">
        <v>1417</v>
      </c>
      <c r="BY116" s="34" t="s">
        <v>1418</v>
      </c>
      <c r="BZ116" s="34"/>
      <c r="CA116" s="38" t="s">
        <v>432</v>
      </c>
      <c r="CB116" s="41" t="s">
        <v>433</v>
      </c>
      <c r="CC116" s="41" t="s">
        <v>434</v>
      </c>
      <c r="CD116" s="38">
        <v>1696</v>
      </c>
      <c r="CE116" s="34"/>
      <c r="CF116" s="6"/>
    </row>
    <row r="117" spans="1:84" ht="51.75" customHeight="1" x14ac:dyDescent="0.2">
      <c r="A117" s="29">
        <v>2023</v>
      </c>
      <c r="B117" s="131">
        <v>107</v>
      </c>
      <c r="C117" s="122" t="s">
        <v>435</v>
      </c>
      <c r="D117" s="122" t="str">
        <f ca="1">IF(Tabla2023[[#This Row],[FECHA DE TERMINACIÓN FINAL]]-TODAY()&gt;=15,"VIGENTE",IF(Tabla2023[[#This Row],[FECHA DE TERMINACIÓN FINAL]]-TODAY()&lt;0,"FINALIZADO",IF(Tabla2023[[#This Row],[FECHA DE TERMINACIÓN FINAL]]-TODAY()&lt;=15,"PROXIMO A VENCER")))</f>
        <v>FINALIZADO</v>
      </c>
      <c r="E117" s="93">
        <v>83313</v>
      </c>
      <c r="F117" s="38" t="s">
        <v>1410</v>
      </c>
      <c r="G117" s="38" t="s">
        <v>1419</v>
      </c>
      <c r="H117" s="37" t="s">
        <v>157</v>
      </c>
      <c r="I117" s="46" t="s">
        <v>1413</v>
      </c>
      <c r="J117" s="38" t="s">
        <v>557</v>
      </c>
      <c r="K117" s="38">
        <v>541</v>
      </c>
      <c r="L117" s="45">
        <v>44952</v>
      </c>
      <c r="M117" s="38">
        <v>660</v>
      </c>
      <c r="N117" s="45">
        <v>44960</v>
      </c>
      <c r="O117" s="38" t="s">
        <v>125</v>
      </c>
      <c r="P117" s="37" t="s">
        <v>87</v>
      </c>
      <c r="Q117" s="37" t="s">
        <v>420</v>
      </c>
      <c r="R117" s="38">
        <v>1</v>
      </c>
      <c r="S117" s="151" t="s">
        <v>158</v>
      </c>
      <c r="T117" s="38" t="s">
        <v>406</v>
      </c>
      <c r="U117" s="38" t="s">
        <v>471</v>
      </c>
      <c r="V117" s="38" t="s">
        <v>460</v>
      </c>
      <c r="W117" s="38" t="s">
        <v>213</v>
      </c>
      <c r="X117" s="38" t="s">
        <v>148</v>
      </c>
      <c r="Y117" s="54">
        <v>1053344353</v>
      </c>
      <c r="Z117" s="38">
        <v>5</v>
      </c>
      <c r="AA117" s="45">
        <v>34824</v>
      </c>
      <c r="AB117" s="44" t="s">
        <v>159</v>
      </c>
      <c r="AC117" s="38">
        <v>3118705341</v>
      </c>
      <c r="AD117" s="37" t="s">
        <v>160</v>
      </c>
      <c r="AE117" s="37" t="s">
        <v>151</v>
      </c>
      <c r="AF117" s="37">
        <v>1053344917</v>
      </c>
      <c r="AG117" s="37">
        <v>9</v>
      </c>
      <c r="AH117" s="37"/>
      <c r="AI117" s="38"/>
      <c r="AJ117" s="38"/>
      <c r="AK117" s="38"/>
      <c r="AL117" s="38" t="s">
        <v>410</v>
      </c>
      <c r="AM117" s="45">
        <v>44958</v>
      </c>
      <c r="AN117" s="45">
        <v>44958</v>
      </c>
      <c r="AO117" s="80">
        <v>60500000</v>
      </c>
      <c r="AP117" s="45">
        <v>44960</v>
      </c>
      <c r="AQ117" s="45">
        <v>45293</v>
      </c>
      <c r="AR117" s="38">
        <v>330</v>
      </c>
      <c r="AS117" s="38">
        <v>11</v>
      </c>
      <c r="AT117" s="80">
        <v>5500000</v>
      </c>
      <c r="AU117" s="38"/>
      <c r="AV117" s="38"/>
      <c r="AW117" s="38">
        <v>1</v>
      </c>
      <c r="AX117" s="38">
        <v>1</v>
      </c>
      <c r="AY117" s="38"/>
      <c r="AZ117" s="82">
        <v>5500000</v>
      </c>
      <c r="BA117" s="38">
        <v>30</v>
      </c>
      <c r="BB117" s="38">
        <v>1065</v>
      </c>
      <c r="BC117" s="45">
        <v>45246</v>
      </c>
      <c r="BD117" s="38"/>
      <c r="BE117" s="38"/>
      <c r="BF117" s="38"/>
      <c r="BG117" s="38"/>
      <c r="BH117" s="38"/>
      <c r="BI117" s="38"/>
      <c r="BJ117" s="38"/>
      <c r="BK117" s="38"/>
      <c r="BL117" s="38"/>
      <c r="BM117" s="38"/>
      <c r="BN117" s="38"/>
      <c r="BO117" s="38"/>
      <c r="BP117" s="38"/>
      <c r="BQ117" s="34">
        <f>Tabla2023[[#This Row],[DÍAS PRORROGA 1]]+Tabla2023[[#This Row],[DÍAS PRORROGA  2]]+Tabla2023[[#This Row],[DÍAS PRORROGA 3]]</f>
        <v>30</v>
      </c>
      <c r="BR117" s="68">
        <f>IF(Tabla2023[[#This Row],[ADICIÓN]]="NO",0,Tabla2023[[#This Row],[VALOR ADICIÓN 1]]+Tabla2023[[#This Row],[VALOR ADICIÓN 2]]+Tabla2023[[#This Row],[VALOR ADICIÓN 3]])</f>
        <v>5500000</v>
      </c>
      <c r="BS117" s="38"/>
      <c r="BT117" s="45">
        <v>45324</v>
      </c>
      <c r="BU117" s="49">
        <f>Tabla2023[[#This Row],[VALOR INICIAL DEL CONTRATO]]+Tabla2023[[#This Row],[VALOR ADICIÓN 1]]+Tabla2023[[#This Row],[VALOR ADICIÓN 2]]+Tabla2023[[#This Row],[VALOR ADICIÓN 3]]</f>
        <v>66000000</v>
      </c>
      <c r="BV11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7" s="33"/>
      <c r="BX117" s="34"/>
      <c r="BY117" s="34" t="s">
        <v>1418</v>
      </c>
      <c r="BZ117" s="34"/>
      <c r="CA117" s="38" t="s">
        <v>432</v>
      </c>
      <c r="CB117" s="41" t="s">
        <v>433</v>
      </c>
      <c r="CC117" s="41" t="s">
        <v>434</v>
      </c>
      <c r="CD117" s="34">
        <v>1696</v>
      </c>
      <c r="CE117" s="34"/>
      <c r="CF117" s="6"/>
    </row>
    <row r="118" spans="1:84" ht="51.75" customHeight="1" x14ac:dyDescent="0.2">
      <c r="A118" s="29">
        <v>2023</v>
      </c>
      <c r="B118" s="131">
        <v>108</v>
      </c>
      <c r="C118" s="122" t="s">
        <v>435</v>
      </c>
      <c r="D118" s="122" t="str">
        <f ca="1">IF(Tabla2023[[#This Row],[FECHA DE TERMINACIÓN FINAL]]-TODAY()&gt;=15,"VIGENTE",IF(Tabla2023[[#This Row],[FECHA DE TERMINACIÓN FINAL]]-TODAY()&lt;0,"FINALIZADO",IF(Tabla2023[[#This Row],[FECHA DE TERMINACIÓN FINAL]]-TODAY()&lt;=15,"PROXIMO A VENCER")))</f>
        <v>FINALIZADO</v>
      </c>
      <c r="E118" s="93">
        <v>83313</v>
      </c>
      <c r="F118" s="38" t="s">
        <v>1410</v>
      </c>
      <c r="G118" s="38" t="s">
        <v>1420</v>
      </c>
      <c r="H118" s="37" t="s">
        <v>1421</v>
      </c>
      <c r="I118" s="44" t="s">
        <v>1413</v>
      </c>
      <c r="J118" s="38" t="s">
        <v>557</v>
      </c>
      <c r="K118" s="38">
        <v>541</v>
      </c>
      <c r="L118" s="45">
        <v>44952</v>
      </c>
      <c r="M118" s="38">
        <v>699</v>
      </c>
      <c r="N118" s="45">
        <v>44964</v>
      </c>
      <c r="O118" s="38" t="s">
        <v>125</v>
      </c>
      <c r="P118" s="37" t="s">
        <v>87</v>
      </c>
      <c r="Q118" s="37" t="s">
        <v>420</v>
      </c>
      <c r="R118" s="38">
        <v>1</v>
      </c>
      <c r="S118" s="151" t="s">
        <v>1422</v>
      </c>
      <c r="T118" s="38" t="s">
        <v>406</v>
      </c>
      <c r="U118" s="38" t="s">
        <v>471</v>
      </c>
      <c r="V118" s="38" t="s">
        <v>460</v>
      </c>
      <c r="W118" s="38" t="s">
        <v>213</v>
      </c>
      <c r="X118" s="38" t="s">
        <v>148</v>
      </c>
      <c r="Y118" s="37" t="s">
        <v>1423</v>
      </c>
      <c r="Z118" s="38">
        <v>9</v>
      </c>
      <c r="AA118" s="45">
        <v>31080</v>
      </c>
      <c r="AB118" s="44" t="s">
        <v>1424</v>
      </c>
      <c r="AC118" s="38">
        <v>4532380</v>
      </c>
      <c r="AD118" s="37" t="s">
        <v>1425</v>
      </c>
      <c r="AE118" s="37" t="s">
        <v>151</v>
      </c>
      <c r="AF118" s="37">
        <v>1053344917</v>
      </c>
      <c r="AG118" s="37">
        <v>9</v>
      </c>
      <c r="AH118" s="37"/>
      <c r="AI118" s="38"/>
      <c r="AJ118" s="38"/>
      <c r="AK118" s="38"/>
      <c r="AL118" s="38" t="s">
        <v>410</v>
      </c>
      <c r="AM118" s="45">
        <v>44958</v>
      </c>
      <c r="AN118" s="45">
        <v>44958</v>
      </c>
      <c r="AO118" s="80">
        <v>60500000</v>
      </c>
      <c r="AP118" s="45">
        <v>44965</v>
      </c>
      <c r="AQ118" s="45">
        <v>45298</v>
      </c>
      <c r="AR118" s="38">
        <v>330</v>
      </c>
      <c r="AS118" s="38">
        <v>11</v>
      </c>
      <c r="AT118" s="80">
        <v>5500000</v>
      </c>
      <c r="AU118" s="38"/>
      <c r="AV118" s="38"/>
      <c r="AW118" s="38">
        <v>1</v>
      </c>
      <c r="AX118" s="38">
        <v>1</v>
      </c>
      <c r="AY118" s="38"/>
      <c r="AZ118" s="82">
        <v>5500000</v>
      </c>
      <c r="BA118" s="38">
        <v>30</v>
      </c>
      <c r="BB118" s="38">
        <v>1073</v>
      </c>
      <c r="BC118" s="45">
        <v>45250</v>
      </c>
      <c r="BD118" s="38"/>
      <c r="BE118" s="38"/>
      <c r="BF118" s="38"/>
      <c r="BG118" s="38"/>
      <c r="BH118" s="38"/>
      <c r="BI118" s="38"/>
      <c r="BJ118" s="38"/>
      <c r="BK118" s="38"/>
      <c r="BL118" s="38"/>
      <c r="BM118" s="38"/>
      <c r="BN118" s="38"/>
      <c r="BO118" s="38"/>
      <c r="BP118" s="38"/>
      <c r="BQ118" s="34">
        <f>Tabla2023[[#This Row],[DÍAS PRORROGA 1]]+Tabla2023[[#This Row],[DÍAS PRORROGA  2]]+Tabla2023[[#This Row],[DÍAS PRORROGA 3]]</f>
        <v>30</v>
      </c>
      <c r="BR118" s="68">
        <f>IF(Tabla2023[[#This Row],[ADICIÓN]]="NO",0,Tabla2023[[#This Row],[VALOR ADICIÓN 1]]+Tabla2023[[#This Row],[VALOR ADICIÓN 2]]+Tabla2023[[#This Row],[VALOR ADICIÓN 3]])</f>
        <v>5500000</v>
      </c>
      <c r="BS118" s="37" t="s">
        <v>1426</v>
      </c>
      <c r="BT118" s="45">
        <v>45343</v>
      </c>
      <c r="BU118" s="49">
        <f>Tabla2023[[#This Row],[VALOR INICIAL DEL CONTRATO]]+Tabla2023[[#This Row],[VALOR ADICIÓN 1]]+Tabla2023[[#This Row],[VALOR ADICIÓN 2]]+Tabla2023[[#This Row],[VALOR ADICIÓN 3]]</f>
        <v>66000000</v>
      </c>
      <c r="BV11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8" s="33"/>
      <c r="BX118" s="36" t="s">
        <v>1427</v>
      </c>
      <c r="BY118" s="36" t="s">
        <v>1418</v>
      </c>
      <c r="BZ118" s="34"/>
      <c r="CA118" s="38" t="s">
        <v>432</v>
      </c>
      <c r="CB118" s="41" t="s">
        <v>433</v>
      </c>
      <c r="CC118" s="41" t="s">
        <v>434</v>
      </c>
      <c r="CD118" s="34">
        <v>1696</v>
      </c>
      <c r="CE118" s="34"/>
      <c r="CF118" s="6"/>
    </row>
    <row r="119" spans="1:84" ht="51.75" customHeight="1" x14ac:dyDescent="0.2">
      <c r="A119" s="29">
        <v>2023</v>
      </c>
      <c r="B119" s="131">
        <v>109</v>
      </c>
      <c r="C119" s="122" t="s">
        <v>435</v>
      </c>
      <c r="D119" s="122" t="str">
        <f ca="1">IF(Tabla2023[[#This Row],[FECHA DE TERMINACIÓN FINAL]]-TODAY()&gt;=15,"VIGENTE",IF(Tabla2023[[#This Row],[FECHA DE TERMINACIÓN FINAL]]-TODAY()&lt;0,"FINALIZADO",IF(Tabla2023[[#This Row],[FECHA DE TERMINACIÓN FINAL]]-TODAY()&lt;=15,"PROXIMO A VENCER")))</f>
        <v>FINALIZADO</v>
      </c>
      <c r="E119" s="93">
        <v>83315</v>
      </c>
      <c r="F119" s="38" t="s">
        <v>1428</v>
      </c>
      <c r="G119" s="38" t="s">
        <v>1429</v>
      </c>
      <c r="H119" s="37" t="s">
        <v>1430</v>
      </c>
      <c r="I119" s="46" t="s">
        <v>1431</v>
      </c>
      <c r="J119" s="38" t="s">
        <v>520</v>
      </c>
      <c r="K119" s="38">
        <v>23</v>
      </c>
      <c r="L119" s="45">
        <v>44938</v>
      </c>
      <c r="M119" s="38">
        <v>711</v>
      </c>
      <c r="N119" s="45">
        <v>44964</v>
      </c>
      <c r="O119" s="38" t="s">
        <v>125</v>
      </c>
      <c r="P119" s="37" t="s">
        <v>87</v>
      </c>
      <c r="Q119" s="37" t="s">
        <v>420</v>
      </c>
      <c r="R119" s="38">
        <v>1</v>
      </c>
      <c r="S119" s="151" t="s">
        <v>1432</v>
      </c>
      <c r="T119" s="38" t="s">
        <v>406</v>
      </c>
      <c r="U119" s="38" t="s">
        <v>471</v>
      </c>
      <c r="V119" s="38" t="s">
        <v>460</v>
      </c>
      <c r="W119" s="38" t="s">
        <v>213</v>
      </c>
      <c r="X119" s="38" t="s">
        <v>148</v>
      </c>
      <c r="Y119" s="54">
        <v>1022379621</v>
      </c>
      <c r="Z119" s="38">
        <v>2</v>
      </c>
      <c r="AA119" s="45">
        <v>33899</v>
      </c>
      <c r="AB119" s="44" t="s">
        <v>1433</v>
      </c>
      <c r="AC119" s="38">
        <v>3204859142</v>
      </c>
      <c r="AD119" s="37" t="s">
        <v>1434</v>
      </c>
      <c r="AE119" s="37" t="s">
        <v>1135</v>
      </c>
      <c r="AF119" s="54">
        <v>1022344483</v>
      </c>
      <c r="AG119" s="38">
        <v>1</v>
      </c>
      <c r="AH119" s="37" t="s">
        <v>151</v>
      </c>
      <c r="AI119" s="37">
        <v>1053344917</v>
      </c>
      <c r="AJ119" s="38">
        <v>9</v>
      </c>
      <c r="AK119" s="45">
        <v>45078</v>
      </c>
      <c r="AL119" s="38" t="s">
        <v>410</v>
      </c>
      <c r="AM119" s="45">
        <v>44957</v>
      </c>
      <c r="AN119" s="45">
        <v>44957</v>
      </c>
      <c r="AO119" s="80">
        <v>55000000</v>
      </c>
      <c r="AP119" s="45">
        <v>44964</v>
      </c>
      <c r="AQ119" s="45">
        <v>45297</v>
      </c>
      <c r="AR119" s="38">
        <v>330</v>
      </c>
      <c r="AS119" s="38">
        <v>11</v>
      </c>
      <c r="AT119" s="80">
        <v>5000000</v>
      </c>
      <c r="AU119" s="38"/>
      <c r="AV119" s="38"/>
      <c r="AW119" s="38"/>
      <c r="AX119" s="38"/>
      <c r="AY119" s="38"/>
      <c r="AZ119" s="82"/>
      <c r="BA119" s="38"/>
      <c r="BB119" s="38"/>
      <c r="BC119" s="38"/>
      <c r="BD119" s="38"/>
      <c r="BE119" s="38"/>
      <c r="BF119" s="38"/>
      <c r="BG119" s="38"/>
      <c r="BH119" s="38"/>
      <c r="BI119" s="38"/>
      <c r="BJ119" s="38"/>
      <c r="BK119" s="38"/>
      <c r="BL119" s="38"/>
      <c r="BM119" s="38"/>
      <c r="BN119" s="38"/>
      <c r="BO119" s="38"/>
      <c r="BP119" s="38"/>
      <c r="BQ119" s="34">
        <f>Tabla2023[[#This Row],[DÍAS PRORROGA 1]]+Tabla2023[[#This Row],[DÍAS PRORROGA  2]]+Tabla2023[[#This Row],[DÍAS PRORROGA 3]]</f>
        <v>0</v>
      </c>
      <c r="BR119" s="68">
        <f>IF(Tabla2023[[#This Row],[ADICIÓN]]="NO",0,Tabla2023[[#This Row],[VALOR ADICIÓN 1]]+Tabla2023[[#This Row],[VALOR ADICIÓN 2]]+Tabla2023[[#This Row],[VALOR ADICIÓN 3]])</f>
        <v>0</v>
      </c>
      <c r="BS119" s="38"/>
      <c r="BT119" s="45">
        <v>45297</v>
      </c>
      <c r="BU119" s="49">
        <f>Tabla2023[[#This Row],[VALOR INICIAL DEL CONTRATO]]+Tabla2023[[#This Row],[VALOR ADICIÓN 1]]+Tabla2023[[#This Row],[VALOR ADICIÓN 2]]+Tabla2023[[#This Row],[VALOR ADICIÓN 3]]</f>
        <v>55000000</v>
      </c>
      <c r="BV11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19" s="33"/>
      <c r="BX119" s="34"/>
      <c r="BY119" s="34" t="s">
        <v>1435</v>
      </c>
      <c r="BZ119" s="34"/>
      <c r="CA119" s="38" t="s">
        <v>432</v>
      </c>
      <c r="CB119" s="41" t="s">
        <v>433</v>
      </c>
      <c r="CC119" s="41" t="s">
        <v>434</v>
      </c>
      <c r="CD119" s="34">
        <v>1696</v>
      </c>
      <c r="CE119" s="34"/>
      <c r="CF119" s="6"/>
    </row>
    <row r="120" spans="1:84" ht="51.75" customHeight="1" x14ac:dyDescent="0.2">
      <c r="A120" s="29">
        <v>2023</v>
      </c>
      <c r="B120" s="131">
        <v>111</v>
      </c>
      <c r="C120" s="122" t="s">
        <v>435</v>
      </c>
      <c r="D120" s="122" t="str">
        <f ca="1">IF(Tabla2023[[#This Row],[FECHA DE TERMINACIÓN FINAL]]-TODAY()&gt;=15,"VIGENTE",IF(Tabla2023[[#This Row],[FECHA DE TERMINACIÓN FINAL]]-TODAY()&lt;0,"FINALIZADO",IF(Tabla2023[[#This Row],[FECHA DE TERMINACIÓN FINAL]]-TODAY()&lt;=15,"PROXIMO A VENCER")))</f>
        <v>FINALIZADO</v>
      </c>
      <c r="E120" s="93">
        <v>85443</v>
      </c>
      <c r="F120" s="38" t="s">
        <v>1436</v>
      </c>
      <c r="G120" s="38" t="s">
        <v>1437</v>
      </c>
      <c r="H120" s="37" t="s">
        <v>1438</v>
      </c>
      <c r="I120" s="46" t="s">
        <v>1439</v>
      </c>
      <c r="J120" s="38" t="s">
        <v>520</v>
      </c>
      <c r="K120" s="38">
        <v>81</v>
      </c>
      <c r="L120" s="45">
        <v>44939</v>
      </c>
      <c r="M120" s="38">
        <v>712</v>
      </c>
      <c r="N120" s="45">
        <v>44964</v>
      </c>
      <c r="O120" s="38" t="s">
        <v>143</v>
      </c>
      <c r="P120" s="37" t="s">
        <v>87</v>
      </c>
      <c r="Q120" s="37" t="s">
        <v>420</v>
      </c>
      <c r="R120" s="38">
        <v>1</v>
      </c>
      <c r="S120" s="151" t="s">
        <v>1055</v>
      </c>
      <c r="T120" s="38" t="s">
        <v>406</v>
      </c>
      <c r="U120" s="38" t="s">
        <v>906</v>
      </c>
      <c r="V120" s="38" t="s">
        <v>184</v>
      </c>
      <c r="W120" s="38" t="s">
        <v>213</v>
      </c>
      <c r="X120" s="38" t="s">
        <v>148</v>
      </c>
      <c r="Y120" s="54">
        <v>1193047676</v>
      </c>
      <c r="Z120" s="38">
        <v>3</v>
      </c>
      <c r="AA120" s="45">
        <v>36235</v>
      </c>
      <c r="AB120" s="44" t="s">
        <v>1440</v>
      </c>
      <c r="AC120" s="38">
        <v>8040505</v>
      </c>
      <c r="AD120" s="37" t="s">
        <v>1441</v>
      </c>
      <c r="AE120" s="37" t="s">
        <v>519</v>
      </c>
      <c r="AF120" s="37">
        <v>1077860558</v>
      </c>
      <c r="AG120" s="37">
        <v>8</v>
      </c>
      <c r="AH120" s="37"/>
      <c r="AI120" s="38"/>
      <c r="AJ120" s="38"/>
      <c r="AK120" s="38"/>
      <c r="AL120" s="38" t="s">
        <v>410</v>
      </c>
      <c r="AM120" s="45">
        <v>44957</v>
      </c>
      <c r="AN120" s="45">
        <v>44957</v>
      </c>
      <c r="AO120" s="80">
        <v>50600000</v>
      </c>
      <c r="AP120" s="45">
        <v>44964</v>
      </c>
      <c r="AQ120" s="45">
        <v>45297</v>
      </c>
      <c r="AR120" s="38">
        <v>330</v>
      </c>
      <c r="AS120" s="38">
        <v>11</v>
      </c>
      <c r="AT120" s="80">
        <v>4600000</v>
      </c>
      <c r="AU120" s="38"/>
      <c r="AV120" s="38"/>
      <c r="AW120" s="38">
        <v>1</v>
      </c>
      <c r="AX120" s="38">
        <v>1</v>
      </c>
      <c r="AY120" s="38"/>
      <c r="AZ120" s="82">
        <v>9200000</v>
      </c>
      <c r="BA120" s="38">
        <v>60</v>
      </c>
      <c r="BB120" s="38">
        <v>1185</v>
      </c>
      <c r="BC120" s="45">
        <v>45278</v>
      </c>
      <c r="BD120" s="38"/>
      <c r="BE120" s="38"/>
      <c r="BF120" s="38"/>
      <c r="BG120" s="38"/>
      <c r="BH120" s="38"/>
      <c r="BI120" s="38"/>
      <c r="BJ120" s="38"/>
      <c r="BK120" s="38"/>
      <c r="BL120" s="38"/>
      <c r="BM120" s="38"/>
      <c r="BN120" s="38"/>
      <c r="BO120" s="38"/>
      <c r="BP120" s="38"/>
      <c r="BQ120" s="34">
        <f>Tabla2023[[#This Row],[DÍAS PRORROGA 1]]+Tabla2023[[#This Row],[DÍAS PRORROGA  2]]+Tabla2023[[#This Row],[DÍAS PRORROGA 3]]</f>
        <v>60</v>
      </c>
      <c r="BR120" s="68">
        <f>IF(Tabla2023[[#This Row],[ADICIÓN]]="NO",0,Tabla2023[[#This Row],[VALOR ADICIÓN 1]]+Tabla2023[[#This Row],[VALOR ADICIÓN 2]]+Tabla2023[[#This Row],[VALOR ADICIÓN 3]])</f>
        <v>9200000</v>
      </c>
      <c r="BS120" s="38"/>
      <c r="BT120" s="45">
        <v>45357</v>
      </c>
      <c r="BU120" s="49">
        <f>Tabla2023[[#This Row],[VALOR INICIAL DEL CONTRATO]]+Tabla2023[[#This Row],[VALOR ADICIÓN 1]]+Tabla2023[[#This Row],[VALOR ADICIÓN 2]]+Tabla2023[[#This Row],[VALOR ADICIÓN 3]]</f>
        <v>59800000</v>
      </c>
      <c r="BV12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0" s="33"/>
      <c r="BX120" s="36" t="s">
        <v>1442</v>
      </c>
      <c r="BY120" s="34" t="s">
        <v>1443</v>
      </c>
      <c r="BZ120" s="34"/>
      <c r="CA120" s="34"/>
      <c r="CB120" s="35"/>
      <c r="CC120" s="35"/>
      <c r="CD120" s="38">
        <v>1688</v>
      </c>
      <c r="CE120" s="34"/>
      <c r="CF120" s="6"/>
    </row>
    <row r="121" spans="1:84" ht="51.75" customHeight="1" x14ac:dyDescent="0.2">
      <c r="A121" s="29">
        <v>2023</v>
      </c>
      <c r="B121" s="131">
        <v>112</v>
      </c>
      <c r="C121" s="122" t="s">
        <v>435</v>
      </c>
      <c r="D121" s="122" t="str">
        <f ca="1">IF(Tabla2023[[#This Row],[FECHA DE TERMINACIÓN FINAL]]-TODAY()&gt;=15,"VIGENTE",IF(Tabla2023[[#This Row],[FECHA DE TERMINACIÓN FINAL]]-TODAY()&lt;0,"FINALIZADO",IF(Tabla2023[[#This Row],[FECHA DE TERMINACIÓN FINAL]]-TODAY()&lt;=15,"PROXIMO A VENCER")))</f>
        <v>FINALIZADO</v>
      </c>
      <c r="E121" s="93">
        <v>83211</v>
      </c>
      <c r="F121" s="38" t="s">
        <v>1444</v>
      </c>
      <c r="G121" s="38" t="s">
        <v>1445</v>
      </c>
      <c r="H121" s="37" t="s">
        <v>386</v>
      </c>
      <c r="I121" s="46" t="s">
        <v>1446</v>
      </c>
      <c r="J121" s="37" t="s">
        <v>418</v>
      </c>
      <c r="K121" s="38">
        <v>67</v>
      </c>
      <c r="L121" s="45">
        <v>44939</v>
      </c>
      <c r="M121" s="38">
        <v>588</v>
      </c>
      <c r="N121" s="45">
        <v>44959</v>
      </c>
      <c r="O121" s="38" t="s">
        <v>125</v>
      </c>
      <c r="P121" s="37" t="s">
        <v>87</v>
      </c>
      <c r="Q121" s="37" t="s">
        <v>420</v>
      </c>
      <c r="R121" s="38">
        <v>1</v>
      </c>
      <c r="S121" s="151" t="s">
        <v>1447</v>
      </c>
      <c r="T121" s="38" t="s">
        <v>406</v>
      </c>
      <c r="U121" s="38" t="s">
        <v>906</v>
      </c>
      <c r="V121" s="38" t="s">
        <v>900</v>
      </c>
      <c r="W121" s="38" t="s">
        <v>213</v>
      </c>
      <c r="X121" s="38" t="s">
        <v>148</v>
      </c>
      <c r="Y121" s="54">
        <v>39682218</v>
      </c>
      <c r="Z121" s="38">
        <v>6</v>
      </c>
      <c r="AA121" s="45">
        <v>22619</v>
      </c>
      <c r="AB121" s="44" t="s">
        <v>387</v>
      </c>
      <c r="AC121" s="38">
        <v>6325139</v>
      </c>
      <c r="AD121" s="37" t="s">
        <v>388</v>
      </c>
      <c r="AE121" s="37" t="s">
        <v>683</v>
      </c>
      <c r="AF121" s="37">
        <v>1014225583</v>
      </c>
      <c r="AG121" s="37">
        <v>0</v>
      </c>
      <c r="AH121" s="37"/>
      <c r="AI121" s="38"/>
      <c r="AJ121" s="38"/>
      <c r="AK121" s="38"/>
      <c r="AL121" s="38" t="s">
        <v>410</v>
      </c>
      <c r="AM121" s="45">
        <v>44957</v>
      </c>
      <c r="AN121" s="45">
        <v>44957</v>
      </c>
      <c r="AO121" s="80">
        <v>104500000</v>
      </c>
      <c r="AP121" s="45">
        <v>44959</v>
      </c>
      <c r="AQ121" s="45">
        <v>45292</v>
      </c>
      <c r="AR121" s="38">
        <v>330</v>
      </c>
      <c r="AS121" s="38">
        <v>11</v>
      </c>
      <c r="AT121" s="80">
        <v>9500000</v>
      </c>
      <c r="AU121" s="38"/>
      <c r="AV121" s="38"/>
      <c r="AW121" s="38">
        <v>1</v>
      </c>
      <c r="AX121" s="38">
        <v>1</v>
      </c>
      <c r="AY121" s="38"/>
      <c r="AZ121" s="82">
        <v>18683333</v>
      </c>
      <c r="BA121" s="38">
        <v>59</v>
      </c>
      <c r="BB121" s="38">
        <v>1120</v>
      </c>
      <c r="BC121" s="45">
        <v>45258</v>
      </c>
      <c r="BD121" s="38"/>
      <c r="BE121" s="38"/>
      <c r="BF121" s="38"/>
      <c r="BG121" s="38"/>
      <c r="BH121" s="38"/>
      <c r="BI121" s="38"/>
      <c r="BJ121" s="38"/>
      <c r="BK121" s="38"/>
      <c r="BL121" s="38"/>
      <c r="BM121" s="38"/>
      <c r="BN121" s="38"/>
      <c r="BO121" s="38"/>
      <c r="BP121" s="38"/>
      <c r="BQ121" s="34">
        <f>Tabla2023[[#This Row],[DÍAS PRORROGA 1]]+Tabla2023[[#This Row],[DÍAS PRORROGA  2]]+Tabla2023[[#This Row],[DÍAS PRORROGA 3]]</f>
        <v>59</v>
      </c>
      <c r="BR121" s="68">
        <f>IF(Tabla2023[[#This Row],[ADICIÓN]]="NO",0,Tabla2023[[#This Row],[VALOR ADICIÓN 1]]+Tabla2023[[#This Row],[VALOR ADICIÓN 2]]+Tabla2023[[#This Row],[VALOR ADICIÓN 3]])</f>
        <v>18683333</v>
      </c>
      <c r="BS121" s="38"/>
      <c r="BT121" s="45">
        <v>45351</v>
      </c>
      <c r="BU121" s="49">
        <f>Tabla2023[[#This Row],[VALOR INICIAL DEL CONTRATO]]+Tabla2023[[#This Row],[VALOR ADICIÓN 1]]+Tabla2023[[#This Row],[VALOR ADICIÓN 2]]+Tabla2023[[#This Row],[VALOR ADICIÓN 3]]</f>
        <v>123183333</v>
      </c>
      <c r="BV12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1" s="33"/>
      <c r="BX121" s="39" t="s">
        <v>1448</v>
      </c>
      <c r="BY121" s="34" t="s">
        <v>1449</v>
      </c>
      <c r="BZ121" s="34" t="s">
        <v>1450</v>
      </c>
      <c r="CA121" s="38" t="s">
        <v>432</v>
      </c>
      <c r="CB121" s="41" t="s">
        <v>433</v>
      </c>
      <c r="CC121" s="41" t="s">
        <v>434</v>
      </c>
      <c r="CD121" s="34">
        <v>1696</v>
      </c>
      <c r="CE121" s="34"/>
      <c r="CF121" s="6"/>
    </row>
    <row r="122" spans="1:84" ht="51.75" customHeight="1" x14ac:dyDescent="0.2">
      <c r="A122" s="29">
        <v>2023</v>
      </c>
      <c r="B122" s="131">
        <v>114</v>
      </c>
      <c r="C122" s="122" t="s">
        <v>435</v>
      </c>
      <c r="D122" s="122" t="str">
        <f ca="1">IF(Tabla2023[[#This Row],[FECHA DE TERMINACIÓN FINAL]]-TODAY()&gt;=15,"VIGENTE",IF(Tabla2023[[#This Row],[FECHA DE TERMINACIÓN FINAL]]-TODAY()&lt;0,"FINALIZADO",IF(Tabla2023[[#This Row],[FECHA DE TERMINACIÓN FINAL]]-TODAY()&lt;=15,"PROXIMO A VENCER")))</f>
        <v>FINALIZADO</v>
      </c>
      <c r="E122" s="93">
        <v>84220</v>
      </c>
      <c r="F122" s="38" t="s">
        <v>1451</v>
      </c>
      <c r="G122" s="38" t="s">
        <v>1452</v>
      </c>
      <c r="H122" s="37" t="s">
        <v>1453</v>
      </c>
      <c r="I122" s="44" t="s">
        <v>1454</v>
      </c>
      <c r="J122" s="38" t="s">
        <v>541</v>
      </c>
      <c r="K122" s="38">
        <v>65</v>
      </c>
      <c r="L122" s="45">
        <v>44939</v>
      </c>
      <c r="M122" s="38">
        <v>731</v>
      </c>
      <c r="N122" s="45">
        <v>44965</v>
      </c>
      <c r="O122" s="38" t="s">
        <v>125</v>
      </c>
      <c r="P122" s="37" t="s">
        <v>87</v>
      </c>
      <c r="Q122" s="37" t="s">
        <v>420</v>
      </c>
      <c r="R122" s="38">
        <v>1</v>
      </c>
      <c r="S122" s="151" t="s">
        <v>1455</v>
      </c>
      <c r="T122" s="38" t="s">
        <v>406</v>
      </c>
      <c r="U122" s="38" t="s">
        <v>471</v>
      </c>
      <c r="V122" s="38" t="s">
        <v>285</v>
      </c>
      <c r="W122" s="38" t="s">
        <v>213</v>
      </c>
      <c r="X122" s="38" t="s">
        <v>148</v>
      </c>
      <c r="Y122" s="54">
        <v>3096924</v>
      </c>
      <c r="Z122" s="38">
        <v>3</v>
      </c>
      <c r="AA122" s="45">
        <v>29527</v>
      </c>
      <c r="AB122" s="44" t="s">
        <v>1456</v>
      </c>
      <c r="AC122" s="38">
        <v>3213736964</v>
      </c>
      <c r="AD122" s="37" t="s">
        <v>1457</v>
      </c>
      <c r="AE122" s="37" t="s">
        <v>683</v>
      </c>
      <c r="AF122" s="37">
        <v>1014225583</v>
      </c>
      <c r="AG122" s="37">
        <v>0</v>
      </c>
      <c r="AH122" s="37"/>
      <c r="AI122" s="38"/>
      <c r="AJ122" s="38"/>
      <c r="AK122" s="38"/>
      <c r="AL122" s="38" t="s">
        <v>410</v>
      </c>
      <c r="AM122" s="45">
        <v>44957</v>
      </c>
      <c r="AN122" s="45">
        <v>44957</v>
      </c>
      <c r="AO122" s="80">
        <v>77000000</v>
      </c>
      <c r="AP122" s="45">
        <v>44965</v>
      </c>
      <c r="AQ122" s="45">
        <v>45298</v>
      </c>
      <c r="AR122" s="38">
        <v>330</v>
      </c>
      <c r="AS122" s="38">
        <v>11</v>
      </c>
      <c r="AT122" s="80">
        <v>7000000</v>
      </c>
      <c r="AU122" s="38"/>
      <c r="AV122" s="38"/>
      <c r="AW122" s="38"/>
      <c r="AX122" s="38"/>
      <c r="AY122" s="38"/>
      <c r="AZ122" s="82"/>
      <c r="BA122" s="38"/>
      <c r="BB122" s="38"/>
      <c r="BC122" s="38"/>
      <c r="BD122" s="38"/>
      <c r="BE122" s="38"/>
      <c r="BF122" s="38"/>
      <c r="BG122" s="38"/>
      <c r="BH122" s="38"/>
      <c r="BI122" s="38"/>
      <c r="BJ122" s="38"/>
      <c r="BK122" s="38"/>
      <c r="BL122" s="38"/>
      <c r="BM122" s="38"/>
      <c r="BN122" s="38"/>
      <c r="BO122" s="38"/>
      <c r="BP122" s="38"/>
      <c r="BQ122" s="34">
        <f>Tabla2023[[#This Row],[DÍAS PRORROGA 1]]+Tabla2023[[#This Row],[DÍAS PRORROGA  2]]+Tabla2023[[#This Row],[DÍAS PRORROGA 3]]</f>
        <v>0</v>
      </c>
      <c r="BR122" s="68">
        <f>IF(Tabla2023[[#This Row],[ADICIÓN]]="NO",0,Tabla2023[[#This Row],[VALOR ADICIÓN 1]]+Tabla2023[[#This Row],[VALOR ADICIÓN 2]]+Tabla2023[[#This Row],[VALOR ADICIÓN 3]])</f>
        <v>0</v>
      </c>
      <c r="BS122" s="38"/>
      <c r="BT122" s="45">
        <v>45298</v>
      </c>
      <c r="BU122" s="49">
        <f>Tabla2023[[#This Row],[VALOR INICIAL DEL CONTRATO]]+Tabla2023[[#This Row],[VALOR ADICIÓN 1]]+Tabla2023[[#This Row],[VALOR ADICIÓN 2]]+Tabla2023[[#This Row],[VALOR ADICIÓN 3]]</f>
        <v>77000000</v>
      </c>
      <c r="BV12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2" s="33"/>
      <c r="BX122" s="34"/>
      <c r="BY122" s="34" t="s">
        <v>1458</v>
      </c>
      <c r="BZ122" s="34"/>
      <c r="CA122" s="38" t="s">
        <v>432</v>
      </c>
      <c r="CB122" s="41" t="s">
        <v>433</v>
      </c>
      <c r="CC122" s="41" t="s">
        <v>434</v>
      </c>
      <c r="CD122" s="34">
        <v>1696</v>
      </c>
      <c r="CE122" s="34"/>
      <c r="CF122" s="6"/>
    </row>
    <row r="123" spans="1:84" s="12" customFormat="1" ht="51.75" customHeight="1" x14ac:dyDescent="0.2">
      <c r="A123" s="29">
        <v>2023</v>
      </c>
      <c r="B123" s="131">
        <v>116</v>
      </c>
      <c r="C123" s="122" t="s">
        <v>435</v>
      </c>
      <c r="D123" s="122" t="str">
        <f ca="1">IF(Tabla2023[[#This Row],[FECHA DE TERMINACIÓN FINAL]]-TODAY()&gt;=15,"VIGENTE",IF(Tabla2023[[#This Row],[FECHA DE TERMINACIÓN FINAL]]-TODAY()&lt;0,"FINALIZADO",IF(Tabla2023[[#This Row],[FECHA DE TERMINACIÓN FINAL]]-TODAY()&lt;=15,"PROXIMO A VENCER")))</f>
        <v>FINALIZADO</v>
      </c>
      <c r="E123" s="93">
        <v>84172</v>
      </c>
      <c r="F123" s="38" t="s">
        <v>1459</v>
      </c>
      <c r="G123" s="38" t="s">
        <v>1460</v>
      </c>
      <c r="H123" s="37" t="s">
        <v>1461</v>
      </c>
      <c r="I123" s="46" t="s">
        <v>1462</v>
      </c>
      <c r="J123" s="38" t="s">
        <v>470</v>
      </c>
      <c r="K123" s="38">
        <v>60</v>
      </c>
      <c r="L123" s="45">
        <v>44939</v>
      </c>
      <c r="M123" s="38">
        <v>668</v>
      </c>
      <c r="N123" s="45">
        <v>44963</v>
      </c>
      <c r="O123" s="38" t="s">
        <v>113</v>
      </c>
      <c r="P123" s="37" t="s">
        <v>87</v>
      </c>
      <c r="Q123" s="37" t="s">
        <v>420</v>
      </c>
      <c r="R123" s="38">
        <v>1</v>
      </c>
      <c r="S123" s="151" t="s">
        <v>1463</v>
      </c>
      <c r="T123" s="38" t="s">
        <v>406</v>
      </c>
      <c r="U123" s="38" t="s">
        <v>906</v>
      </c>
      <c r="V123" s="38" t="s">
        <v>442</v>
      </c>
      <c r="W123" s="38" t="s">
        <v>423</v>
      </c>
      <c r="X123" s="38" t="s">
        <v>163</v>
      </c>
      <c r="Y123" s="54">
        <v>1023009879</v>
      </c>
      <c r="Z123" s="38">
        <v>2</v>
      </c>
      <c r="AA123" s="45">
        <v>35076</v>
      </c>
      <c r="AB123" s="44" t="s">
        <v>1464</v>
      </c>
      <c r="AC123" s="38">
        <v>3229179397</v>
      </c>
      <c r="AD123" s="37" t="s">
        <v>1465</v>
      </c>
      <c r="AE123" s="37" t="s">
        <v>622</v>
      </c>
      <c r="AF123" s="37">
        <v>9770381</v>
      </c>
      <c r="AG123" s="37">
        <v>7</v>
      </c>
      <c r="AH123" s="37"/>
      <c r="AI123" s="38"/>
      <c r="AJ123" s="38"/>
      <c r="AK123" s="38"/>
      <c r="AL123" s="38" t="s">
        <v>410</v>
      </c>
      <c r="AM123" s="45">
        <v>44957</v>
      </c>
      <c r="AN123" s="45">
        <v>44957</v>
      </c>
      <c r="AO123" s="80">
        <v>29700000</v>
      </c>
      <c r="AP123" s="45">
        <v>44963</v>
      </c>
      <c r="AQ123" s="45">
        <v>45296</v>
      </c>
      <c r="AR123" s="38">
        <v>330</v>
      </c>
      <c r="AS123" s="38">
        <v>11</v>
      </c>
      <c r="AT123" s="80">
        <v>2700000</v>
      </c>
      <c r="AU123" s="38"/>
      <c r="AV123" s="38"/>
      <c r="AW123" s="38"/>
      <c r="AX123" s="38"/>
      <c r="AY123" s="38"/>
      <c r="AZ123" s="82"/>
      <c r="BA123" s="38"/>
      <c r="BB123" s="38"/>
      <c r="BC123" s="38"/>
      <c r="BD123" s="38"/>
      <c r="BE123" s="38"/>
      <c r="BF123" s="38"/>
      <c r="BG123" s="38"/>
      <c r="BH123" s="38"/>
      <c r="BI123" s="38"/>
      <c r="BJ123" s="38"/>
      <c r="BK123" s="38"/>
      <c r="BL123" s="38"/>
      <c r="BM123" s="38"/>
      <c r="BN123" s="38"/>
      <c r="BO123" s="38"/>
      <c r="BP123" s="38"/>
      <c r="BQ123" s="34">
        <f>Tabla2023[[#This Row],[DÍAS PRORROGA 1]]+Tabla2023[[#This Row],[DÍAS PRORROGA  2]]+Tabla2023[[#This Row],[DÍAS PRORROGA 3]]</f>
        <v>0</v>
      </c>
      <c r="BR123" s="68">
        <f>IF(Tabla2023[[#This Row],[ADICIÓN]]="NO",0,Tabla2023[[#This Row],[VALOR ADICIÓN 1]]+Tabla2023[[#This Row],[VALOR ADICIÓN 2]]+Tabla2023[[#This Row],[VALOR ADICIÓN 3]])</f>
        <v>0</v>
      </c>
      <c r="BS123" s="38"/>
      <c r="BT123" s="45">
        <v>45296</v>
      </c>
      <c r="BU123" s="49">
        <f>Tabla2023[[#This Row],[VALOR INICIAL DEL CONTRATO]]+Tabla2023[[#This Row],[VALOR ADICIÓN 1]]+Tabla2023[[#This Row],[VALOR ADICIÓN 2]]+Tabla2023[[#This Row],[VALOR ADICIÓN 3]]</f>
        <v>29700000</v>
      </c>
      <c r="BV12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3" s="33"/>
      <c r="BX123" s="34"/>
      <c r="BY123" s="34" t="s">
        <v>1466</v>
      </c>
      <c r="BZ123" s="34" t="s">
        <v>1467</v>
      </c>
      <c r="CA123" s="38">
        <v>18</v>
      </c>
      <c r="CB123" s="41" t="s">
        <v>687</v>
      </c>
      <c r="CC123" s="41" t="s">
        <v>551</v>
      </c>
      <c r="CD123" s="34">
        <v>1587</v>
      </c>
      <c r="CE123" s="34"/>
      <c r="CF123" s="6"/>
    </row>
    <row r="124" spans="1:84" ht="51.75" customHeight="1" x14ac:dyDescent="0.2">
      <c r="A124" s="29">
        <v>2023</v>
      </c>
      <c r="B124" s="131">
        <v>118</v>
      </c>
      <c r="C124" s="122" t="s">
        <v>435</v>
      </c>
      <c r="D124" s="122" t="str">
        <f ca="1">IF(Tabla2023[[#This Row],[FECHA DE TERMINACIÓN FINAL]]-TODAY()&gt;=15,"VIGENTE",IF(Tabla2023[[#This Row],[FECHA DE TERMINACIÓN FINAL]]-TODAY()&lt;0,"FINALIZADO",IF(Tabla2023[[#This Row],[FECHA DE TERMINACIÓN FINAL]]-TODAY()&lt;=15,"PROXIMO A VENCER")))</f>
        <v>FINALIZADO</v>
      </c>
      <c r="E124" s="93">
        <v>84147</v>
      </c>
      <c r="F124" s="38" t="s">
        <v>1468</v>
      </c>
      <c r="G124" s="38" t="s">
        <v>1469</v>
      </c>
      <c r="H124" s="37" t="s">
        <v>1470</v>
      </c>
      <c r="I124" s="46" t="s">
        <v>1471</v>
      </c>
      <c r="J124" s="38" t="s">
        <v>520</v>
      </c>
      <c r="K124" s="38">
        <v>57</v>
      </c>
      <c r="L124" s="45">
        <v>44939</v>
      </c>
      <c r="M124" s="38">
        <v>713</v>
      </c>
      <c r="N124" s="45">
        <v>44964</v>
      </c>
      <c r="O124" s="38" t="s">
        <v>187</v>
      </c>
      <c r="P124" s="37" t="s">
        <v>87</v>
      </c>
      <c r="Q124" s="37" t="s">
        <v>420</v>
      </c>
      <c r="R124" s="38">
        <v>1</v>
      </c>
      <c r="S124" s="151" t="s">
        <v>1472</v>
      </c>
      <c r="T124" s="38" t="s">
        <v>406</v>
      </c>
      <c r="U124" s="38" t="s">
        <v>906</v>
      </c>
      <c r="V124" s="38" t="s">
        <v>442</v>
      </c>
      <c r="W124" s="38"/>
      <c r="X124" s="38" t="s">
        <v>148</v>
      </c>
      <c r="Y124" s="54">
        <v>1023894409</v>
      </c>
      <c r="Z124" s="38">
        <v>9</v>
      </c>
      <c r="AA124" s="45">
        <v>32958</v>
      </c>
      <c r="AB124" s="44" t="s">
        <v>1473</v>
      </c>
      <c r="AC124" s="38">
        <v>3629054</v>
      </c>
      <c r="AD124" s="37" t="s">
        <v>1474</v>
      </c>
      <c r="AE124" s="37" t="s">
        <v>446</v>
      </c>
      <c r="AF124" s="37">
        <v>1013601002</v>
      </c>
      <c r="AG124" s="37">
        <v>2</v>
      </c>
      <c r="AH124" s="37"/>
      <c r="AI124" s="38"/>
      <c r="AJ124" s="38"/>
      <c r="AK124" s="38"/>
      <c r="AL124" s="38" t="s">
        <v>410</v>
      </c>
      <c r="AM124" s="45">
        <v>44957</v>
      </c>
      <c r="AN124" s="45">
        <v>44957</v>
      </c>
      <c r="AO124" s="80">
        <v>26000000</v>
      </c>
      <c r="AP124" s="45">
        <v>44964</v>
      </c>
      <c r="AQ124" s="45">
        <v>45083</v>
      </c>
      <c r="AR124" s="38">
        <v>120</v>
      </c>
      <c r="AS124" s="38">
        <v>4</v>
      </c>
      <c r="AT124" s="80">
        <v>6500000</v>
      </c>
      <c r="AU124" s="38"/>
      <c r="AV124" s="38"/>
      <c r="AW124" s="38"/>
      <c r="AX124" s="38"/>
      <c r="AY124" s="38"/>
      <c r="AZ124" s="82"/>
      <c r="BA124" s="38"/>
      <c r="BB124" s="38"/>
      <c r="BC124" s="38"/>
      <c r="BD124" s="38"/>
      <c r="BE124" s="38"/>
      <c r="BF124" s="38"/>
      <c r="BG124" s="38"/>
      <c r="BH124" s="38"/>
      <c r="BI124" s="38"/>
      <c r="BJ124" s="38"/>
      <c r="BK124" s="38"/>
      <c r="BL124" s="38"/>
      <c r="BM124" s="38"/>
      <c r="BN124" s="38"/>
      <c r="BO124" s="38"/>
      <c r="BP124" s="38"/>
      <c r="BQ124" s="34">
        <f>Tabla2023[[#This Row],[DÍAS PRORROGA 1]]+Tabla2023[[#This Row],[DÍAS PRORROGA  2]]+Tabla2023[[#This Row],[DÍAS PRORROGA 3]]</f>
        <v>0</v>
      </c>
      <c r="BR124" s="68">
        <f>IF(Tabla2023[[#This Row],[ADICIÓN]]="NO",0,Tabla2023[[#This Row],[VALOR ADICIÓN 1]]+Tabla2023[[#This Row],[VALOR ADICIÓN 2]]+Tabla2023[[#This Row],[VALOR ADICIÓN 3]])</f>
        <v>0</v>
      </c>
      <c r="BS124" s="38"/>
      <c r="BT124" s="45">
        <v>45083</v>
      </c>
      <c r="BU124" s="49">
        <f>Tabla2023[[#This Row],[VALOR INICIAL DEL CONTRATO]]+Tabla2023[[#This Row],[VALOR ADICIÓN 1]]+Tabla2023[[#This Row],[VALOR ADICIÓN 2]]+Tabla2023[[#This Row],[VALOR ADICIÓN 3]]</f>
        <v>26000000</v>
      </c>
      <c r="BV12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4" s="33"/>
      <c r="BX124" s="34"/>
      <c r="BY124" s="34" t="s">
        <v>1475</v>
      </c>
      <c r="BZ124" s="34"/>
      <c r="CA124" s="34"/>
      <c r="CB124" s="35"/>
      <c r="CC124" s="35"/>
      <c r="CD124" s="38">
        <v>1633</v>
      </c>
      <c r="CE124" s="34"/>
      <c r="CF124" s="6"/>
    </row>
    <row r="125" spans="1:84" ht="51.75" customHeight="1" x14ac:dyDescent="0.2">
      <c r="A125" s="29">
        <v>2023</v>
      </c>
      <c r="B125" s="131">
        <v>120</v>
      </c>
      <c r="C125" s="122" t="s">
        <v>1476</v>
      </c>
      <c r="D125" s="122" t="str">
        <f ca="1">IF(Tabla2023[[#This Row],[FECHA DE TERMINACIÓN FINAL]]-TODAY()&gt;=15,"VIGENTE",IF(Tabla2023[[#This Row],[FECHA DE TERMINACIÓN FINAL]]-TODAY()&lt;0,"FINALIZADO",IF(Tabla2023[[#This Row],[FECHA DE TERMINACIÓN FINAL]]-TODAY()&lt;=15,"PROXIMO A VENCER")))</f>
        <v>FINALIZADO</v>
      </c>
      <c r="E125" s="93">
        <v>84045</v>
      </c>
      <c r="F125" s="38" t="s">
        <v>1477</v>
      </c>
      <c r="G125" s="38" t="s">
        <v>1478</v>
      </c>
      <c r="H125" s="37" t="s">
        <v>1479</v>
      </c>
      <c r="I125" s="44" t="s">
        <v>1480</v>
      </c>
      <c r="J125" s="38" t="s">
        <v>520</v>
      </c>
      <c r="K125" s="38">
        <v>10</v>
      </c>
      <c r="L125" s="45">
        <v>44937</v>
      </c>
      <c r="M125" s="38">
        <v>589</v>
      </c>
      <c r="N125" s="45">
        <v>44959</v>
      </c>
      <c r="O125" s="38" t="s">
        <v>143</v>
      </c>
      <c r="P125" s="37" t="s">
        <v>87</v>
      </c>
      <c r="Q125" s="37" t="s">
        <v>420</v>
      </c>
      <c r="R125" s="38">
        <v>1</v>
      </c>
      <c r="S125" s="151" t="s">
        <v>1481</v>
      </c>
      <c r="T125" s="38" t="s">
        <v>406</v>
      </c>
      <c r="U125" s="38" t="s">
        <v>471</v>
      </c>
      <c r="V125" s="38" t="s">
        <v>184</v>
      </c>
      <c r="W125" s="38"/>
      <c r="X125" s="38" t="s">
        <v>148</v>
      </c>
      <c r="Y125" s="54">
        <v>1024474457</v>
      </c>
      <c r="Z125" s="38">
        <v>4</v>
      </c>
      <c r="AA125" s="45">
        <v>31972</v>
      </c>
      <c r="AB125" s="44" t="s">
        <v>1482</v>
      </c>
      <c r="AC125" s="38">
        <v>3112103978</v>
      </c>
      <c r="AD125" s="37" t="s">
        <v>1483</v>
      </c>
      <c r="AE125" s="37" t="s">
        <v>1119</v>
      </c>
      <c r="AF125" s="37">
        <v>79486884</v>
      </c>
      <c r="AG125" s="37">
        <v>7</v>
      </c>
      <c r="AH125" s="37"/>
      <c r="AI125" s="38"/>
      <c r="AJ125" s="38"/>
      <c r="AK125" s="38"/>
      <c r="AL125" s="38" t="s">
        <v>410</v>
      </c>
      <c r="AM125" s="45">
        <v>44958</v>
      </c>
      <c r="AN125" s="45">
        <v>44957</v>
      </c>
      <c r="AO125" s="80">
        <v>88000000</v>
      </c>
      <c r="AP125" s="45">
        <v>44960</v>
      </c>
      <c r="AQ125" s="45">
        <v>45293</v>
      </c>
      <c r="AR125" s="38">
        <v>330</v>
      </c>
      <c r="AS125" s="38">
        <v>11</v>
      </c>
      <c r="AT125" s="80">
        <v>8000000</v>
      </c>
      <c r="AU125" s="38"/>
      <c r="AV125" s="38"/>
      <c r="AW125" s="38"/>
      <c r="AX125" s="38"/>
      <c r="AY125" s="38"/>
      <c r="AZ125" s="82"/>
      <c r="BA125" s="38"/>
      <c r="BB125" s="38"/>
      <c r="BC125" s="38"/>
      <c r="BD125" s="38"/>
      <c r="BE125" s="38"/>
      <c r="BF125" s="38"/>
      <c r="BG125" s="38"/>
      <c r="BH125" s="38"/>
      <c r="BI125" s="38"/>
      <c r="BJ125" s="38"/>
      <c r="BK125" s="38"/>
      <c r="BL125" s="38"/>
      <c r="BM125" s="38"/>
      <c r="BN125" s="38"/>
      <c r="BO125" s="38"/>
      <c r="BP125" s="38"/>
      <c r="BQ125" s="34">
        <f>Tabla2023[[#This Row],[DÍAS PRORROGA 1]]+Tabla2023[[#This Row],[DÍAS PRORROGA  2]]+Tabla2023[[#This Row],[DÍAS PRORROGA 3]]</f>
        <v>0</v>
      </c>
      <c r="BR125" s="68">
        <f>IF(Tabla2023[[#This Row],[ADICIÓN]]="NO",0,Tabla2023[[#This Row],[VALOR ADICIÓN 1]]+Tabla2023[[#This Row],[VALOR ADICIÓN 2]]+Tabla2023[[#This Row],[VALOR ADICIÓN 3]])</f>
        <v>0</v>
      </c>
      <c r="BS125" s="38"/>
      <c r="BT125" s="45">
        <v>45070</v>
      </c>
      <c r="BU125" s="49">
        <f>Tabla2023[[#This Row],[VALOR INICIAL DEL CONTRATO]]+Tabla2023[[#This Row],[VALOR ADICIÓN 1]]+Tabla2023[[#This Row],[VALOR ADICIÓN 2]]+Tabla2023[[#This Row],[VALOR ADICIÓN 3]]</f>
        <v>88000000</v>
      </c>
      <c r="BV12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25" s="33"/>
      <c r="BX125" s="36" t="s">
        <v>1484</v>
      </c>
      <c r="BY125" s="34" t="s">
        <v>1485</v>
      </c>
      <c r="BZ125" s="34" t="s">
        <v>1486</v>
      </c>
      <c r="CA125" s="38">
        <v>49</v>
      </c>
      <c r="CB125" s="41" t="s">
        <v>955</v>
      </c>
      <c r="CC125" s="41" t="s">
        <v>956</v>
      </c>
      <c r="CD125" s="34">
        <v>1688</v>
      </c>
      <c r="CE125" s="34"/>
      <c r="CF125" s="16"/>
    </row>
    <row r="126" spans="1:84" ht="51.75" customHeight="1" x14ac:dyDescent="0.2">
      <c r="A126" s="29">
        <v>2023</v>
      </c>
      <c r="B126" s="131">
        <v>121</v>
      </c>
      <c r="C126" s="122" t="s">
        <v>435</v>
      </c>
      <c r="D126" s="122" t="str">
        <f ca="1">IF(Tabla2023[[#This Row],[FECHA DE TERMINACIÓN FINAL]]-TODAY()&gt;=15,"VIGENTE",IF(Tabla2023[[#This Row],[FECHA DE TERMINACIÓN FINAL]]-TODAY()&lt;0,"FINALIZADO",IF(Tabla2023[[#This Row],[FECHA DE TERMINACIÓN FINAL]]-TODAY()&lt;=15,"PROXIMO A VENCER")))</f>
        <v>FINALIZADO</v>
      </c>
      <c r="E126" s="93">
        <v>83213</v>
      </c>
      <c r="F126" s="38" t="s">
        <v>1487</v>
      </c>
      <c r="G126" s="38" t="s">
        <v>1488</v>
      </c>
      <c r="H126" s="37" t="s">
        <v>1489</v>
      </c>
      <c r="I126" s="46" t="s">
        <v>1490</v>
      </c>
      <c r="J126" s="37" t="s">
        <v>457</v>
      </c>
      <c r="K126" s="38">
        <v>68</v>
      </c>
      <c r="L126" s="45">
        <v>44939</v>
      </c>
      <c r="M126" s="38">
        <v>672</v>
      </c>
      <c r="N126" s="45">
        <v>44963</v>
      </c>
      <c r="O126" s="38" t="s">
        <v>125</v>
      </c>
      <c r="P126" s="37" t="s">
        <v>87</v>
      </c>
      <c r="Q126" s="37" t="s">
        <v>420</v>
      </c>
      <c r="R126" s="38">
        <v>1</v>
      </c>
      <c r="S126" s="151" t="s">
        <v>1491</v>
      </c>
      <c r="T126" s="38" t="s">
        <v>406</v>
      </c>
      <c r="U126" s="38" t="s">
        <v>906</v>
      </c>
      <c r="V126" s="38" t="s">
        <v>512</v>
      </c>
      <c r="W126" s="38" t="s">
        <v>423</v>
      </c>
      <c r="X126" s="38" t="s">
        <v>148</v>
      </c>
      <c r="Y126" s="54">
        <v>35353519</v>
      </c>
      <c r="Z126" s="38">
        <v>2</v>
      </c>
      <c r="AA126" s="45">
        <v>29870</v>
      </c>
      <c r="AB126" s="44" t="s">
        <v>1492</v>
      </c>
      <c r="AC126" s="38">
        <v>3214002770</v>
      </c>
      <c r="AD126" s="37" t="s">
        <v>1493</v>
      </c>
      <c r="AE126" s="37" t="s">
        <v>1223</v>
      </c>
      <c r="AF126" s="37">
        <v>79941233</v>
      </c>
      <c r="AG126" s="37">
        <v>4</v>
      </c>
      <c r="AH126" s="37"/>
      <c r="AI126" s="38"/>
      <c r="AJ126" s="38"/>
      <c r="AK126" s="38"/>
      <c r="AL126" s="38" t="s">
        <v>410</v>
      </c>
      <c r="AM126" s="45">
        <v>44957</v>
      </c>
      <c r="AN126" s="45">
        <v>44957</v>
      </c>
      <c r="AO126" s="80">
        <v>29700000</v>
      </c>
      <c r="AP126" s="45">
        <v>44963</v>
      </c>
      <c r="AQ126" s="45">
        <v>45296</v>
      </c>
      <c r="AR126" s="38">
        <v>330</v>
      </c>
      <c r="AS126" s="38">
        <v>11</v>
      </c>
      <c r="AT126" s="80">
        <v>2700000</v>
      </c>
      <c r="AU126" s="38"/>
      <c r="AV126" s="38"/>
      <c r="AW126" s="38">
        <v>1</v>
      </c>
      <c r="AX126" s="38">
        <v>1</v>
      </c>
      <c r="AY126" s="38"/>
      <c r="AZ126" s="82">
        <v>2700000</v>
      </c>
      <c r="BA126" s="38">
        <v>30</v>
      </c>
      <c r="BB126" s="38">
        <v>1058</v>
      </c>
      <c r="BC126" s="45">
        <v>45246</v>
      </c>
      <c r="BD126" s="38"/>
      <c r="BE126" s="38"/>
      <c r="BF126" s="38"/>
      <c r="BG126" s="38"/>
      <c r="BH126" s="38"/>
      <c r="BI126" s="38"/>
      <c r="BJ126" s="38"/>
      <c r="BK126" s="38"/>
      <c r="BL126" s="38"/>
      <c r="BM126" s="38"/>
      <c r="BN126" s="38"/>
      <c r="BO126" s="38"/>
      <c r="BP126" s="38"/>
      <c r="BQ126" s="34">
        <f>Tabla2023[[#This Row],[DÍAS PRORROGA 1]]+Tabla2023[[#This Row],[DÍAS PRORROGA  2]]+Tabla2023[[#This Row],[DÍAS PRORROGA 3]]</f>
        <v>30</v>
      </c>
      <c r="BR126" s="68">
        <f>IF(Tabla2023[[#This Row],[ADICIÓN]]="NO",0,Tabla2023[[#This Row],[VALOR ADICIÓN 1]]+Tabla2023[[#This Row],[VALOR ADICIÓN 2]]+Tabla2023[[#This Row],[VALOR ADICIÓN 3]])</f>
        <v>2700000</v>
      </c>
      <c r="BS126" s="38"/>
      <c r="BT126" s="45">
        <v>45327</v>
      </c>
      <c r="BU126" s="49">
        <f>Tabla2023[[#This Row],[VALOR INICIAL DEL CONTRATO]]+Tabla2023[[#This Row],[VALOR ADICIÓN 1]]+Tabla2023[[#This Row],[VALOR ADICIÓN 2]]+Tabla2023[[#This Row],[VALOR ADICIÓN 3]]</f>
        <v>32400000</v>
      </c>
      <c r="BV12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6" s="33"/>
      <c r="BX126" s="36" t="s">
        <v>1494</v>
      </c>
      <c r="BY126" s="34" t="s">
        <v>1495</v>
      </c>
      <c r="BZ126" s="34"/>
      <c r="CA126" s="38" t="s">
        <v>432</v>
      </c>
      <c r="CB126" s="41" t="s">
        <v>433</v>
      </c>
      <c r="CC126" s="41" t="s">
        <v>434</v>
      </c>
      <c r="CD126" s="34">
        <v>1696</v>
      </c>
      <c r="CE126" s="34"/>
      <c r="CF126" s="6"/>
    </row>
    <row r="127" spans="1:84" ht="51.75" customHeight="1" x14ac:dyDescent="0.2">
      <c r="A127" s="29">
        <v>2023</v>
      </c>
      <c r="B127" s="131">
        <v>122</v>
      </c>
      <c r="C127" s="122" t="s">
        <v>435</v>
      </c>
      <c r="D127" s="122" t="str">
        <f ca="1">IF(Tabla2023[[#This Row],[FECHA DE TERMINACIÓN FINAL]]-TODAY()&gt;=15,"VIGENTE",IF(Tabla2023[[#This Row],[FECHA DE TERMINACIÓN FINAL]]-TODAY()&lt;0,"FINALIZADO",IF(Tabla2023[[#This Row],[FECHA DE TERMINACIÓN FINAL]]-TODAY()&lt;=15,"PROXIMO A VENCER")))</f>
        <v>FINALIZADO</v>
      </c>
      <c r="E127" s="93">
        <v>83887</v>
      </c>
      <c r="F127" s="38" t="s">
        <v>1496</v>
      </c>
      <c r="G127" s="38" t="s">
        <v>1497</v>
      </c>
      <c r="H127" s="37" t="s">
        <v>1498</v>
      </c>
      <c r="I127" s="44" t="s">
        <v>1499</v>
      </c>
      <c r="J127" s="38" t="s">
        <v>668</v>
      </c>
      <c r="K127" s="38">
        <v>38</v>
      </c>
      <c r="L127" s="45">
        <v>44938</v>
      </c>
      <c r="M127" s="38">
        <v>686</v>
      </c>
      <c r="N127" s="45">
        <v>44963</v>
      </c>
      <c r="O127" s="38" t="s">
        <v>187</v>
      </c>
      <c r="P127" s="37" t="s">
        <v>87</v>
      </c>
      <c r="Q127" s="37" t="s">
        <v>420</v>
      </c>
      <c r="R127" s="38">
        <v>1</v>
      </c>
      <c r="S127" s="151" t="s">
        <v>1500</v>
      </c>
      <c r="T127" s="38" t="s">
        <v>406</v>
      </c>
      <c r="U127" s="38" t="s">
        <v>906</v>
      </c>
      <c r="V127" s="38" t="s">
        <v>442</v>
      </c>
      <c r="W127" s="38" t="s">
        <v>423</v>
      </c>
      <c r="X127" s="38" t="s">
        <v>163</v>
      </c>
      <c r="Y127" s="54">
        <v>1072774992</v>
      </c>
      <c r="Z127" s="38">
        <v>5</v>
      </c>
      <c r="AA127" s="45">
        <v>34406</v>
      </c>
      <c r="AB127" s="44" t="s">
        <v>1501</v>
      </c>
      <c r="AC127" s="38">
        <v>3217817219</v>
      </c>
      <c r="AD127" s="37" t="s">
        <v>1502</v>
      </c>
      <c r="AE127" s="37" t="s">
        <v>408</v>
      </c>
      <c r="AF127" s="37">
        <v>80161199</v>
      </c>
      <c r="AG127" s="37">
        <v>8</v>
      </c>
      <c r="AH127" s="37" t="s">
        <v>622</v>
      </c>
      <c r="AI127" s="37">
        <v>9770381</v>
      </c>
      <c r="AJ127" s="37">
        <v>7</v>
      </c>
      <c r="AK127" s="45">
        <v>45296</v>
      </c>
      <c r="AL127" s="38" t="s">
        <v>410</v>
      </c>
      <c r="AM127" s="45">
        <v>44957</v>
      </c>
      <c r="AN127" s="45">
        <v>44957</v>
      </c>
      <c r="AO127" s="80">
        <v>22000000</v>
      </c>
      <c r="AP127" s="45">
        <v>44963</v>
      </c>
      <c r="AQ127" s="45">
        <v>45296</v>
      </c>
      <c r="AR127" s="38">
        <v>330</v>
      </c>
      <c r="AS127" s="38">
        <v>11</v>
      </c>
      <c r="AT127" s="80">
        <v>2000000</v>
      </c>
      <c r="AU127" s="38"/>
      <c r="AV127" s="38"/>
      <c r="AW127" s="38">
        <v>1</v>
      </c>
      <c r="AX127" s="38">
        <v>1</v>
      </c>
      <c r="AY127" s="38"/>
      <c r="AZ127" s="82">
        <v>4000000</v>
      </c>
      <c r="BA127" s="38">
        <v>60</v>
      </c>
      <c r="BB127" s="38">
        <v>1144</v>
      </c>
      <c r="BC127" s="45">
        <v>45261</v>
      </c>
      <c r="BD127" s="38"/>
      <c r="BE127" s="38"/>
      <c r="BF127" s="38"/>
      <c r="BG127" s="38"/>
      <c r="BH127" s="38"/>
      <c r="BI127" s="38"/>
      <c r="BJ127" s="38"/>
      <c r="BK127" s="38"/>
      <c r="BL127" s="38"/>
      <c r="BM127" s="38"/>
      <c r="BN127" s="38"/>
      <c r="BO127" s="38"/>
      <c r="BP127" s="38"/>
      <c r="BQ127" s="34">
        <f>Tabla2023[[#This Row],[DÍAS PRORROGA 1]]+Tabla2023[[#This Row],[DÍAS PRORROGA  2]]+Tabla2023[[#This Row],[DÍAS PRORROGA 3]]</f>
        <v>60</v>
      </c>
      <c r="BR127" s="68">
        <f>IF(Tabla2023[[#This Row],[ADICIÓN]]="NO",0,Tabla2023[[#This Row],[VALOR ADICIÓN 1]]+Tabla2023[[#This Row],[VALOR ADICIÓN 2]]+Tabla2023[[#This Row],[VALOR ADICIÓN 3]])</f>
        <v>4000000</v>
      </c>
      <c r="BS127" s="38"/>
      <c r="BT127" s="45">
        <v>45356</v>
      </c>
      <c r="BU127" s="49">
        <f>Tabla2023[[#This Row],[VALOR INICIAL DEL CONTRATO]]+Tabla2023[[#This Row],[VALOR ADICIÓN 1]]+Tabla2023[[#This Row],[VALOR ADICIÓN 2]]+Tabla2023[[#This Row],[VALOR ADICIÓN 3]]</f>
        <v>26000000</v>
      </c>
      <c r="BV12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7" s="33"/>
      <c r="BX127" s="36" t="s">
        <v>1503</v>
      </c>
      <c r="BY127" s="34" t="s">
        <v>1504</v>
      </c>
      <c r="BZ127" s="34"/>
      <c r="CA127" s="34"/>
      <c r="CB127" s="35"/>
      <c r="CC127" s="35"/>
      <c r="CD127" s="38">
        <v>1633</v>
      </c>
      <c r="CE127" s="34"/>
      <c r="CF127" s="6"/>
    </row>
    <row r="128" spans="1:84" ht="51.75" customHeight="1" x14ac:dyDescent="0.2">
      <c r="A128" s="29">
        <v>2023</v>
      </c>
      <c r="B128" s="131">
        <v>123</v>
      </c>
      <c r="C128" s="122" t="s">
        <v>1476</v>
      </c>
      <c r="D128" s="122" t="str">
        <f ca="1">IF(Tabla2023[[#This Row],[FECHA DE TERMINACIÓN FINAL]]-TODAY()&gt;=15,"VIGENTE",IF(Tabla2023[[#This Row],[FECHA DE TERMINACIÓN FINAL]]-TODAY()&lt;0,"FINALIZADO",IF(Tabla2023[[#This Row],[FECHA DE TERMINACIÓN FINAL]]-TODAY()&lt;=15,"PROXIMO A VENCER")))</f>
        <v>FINALIZADO</v>
      </c>
      <c r="E128" s="93">
        <v>83214</v>
      </c>
      <c r="F128" s="38" t="s">
        <v>1505</v>
      </c>
      <c r="G128" s="38" t="s">
        <v>1506</v>
      </c>
      <c r="H128" s="37" t="s">
        <v>1507</v>
      </c>
      <c r="I128" s="44" t="s">
        <v>1508</v>
      </c>
      <c r="J128" s="38" t="s">
        <v>668</v>
      </c>
      <c r="K128" s="38">
        <v>69</v>
      </c>
      <c r="L128" s="45">
        <v>44939</v>
      </c>
      <c r="M128" s="38">
        <v>665</v>
      </c>
      <c r="N128" s="45">
        <v>44963</v>
      </c>
      <c r="O128" s="38" t="s">
        <v>125</v>
      </c>
      <c r="P128" s="37" t="s">
        <v>87</v>
      </c>
      <c r="Q128" s="37" t="s">
        <v>420</v>
      </c>
      <c r="R128" s="38">
        <v>1</v>
      </c>
      <c r="S128" s="151" t="s">
        <v>1509</v>
      </c>
      <c r="T128" s="38" t="s">
        <v>406</v>
      </c>
      <c r="U128" s="38" t="s">
        <v>471</v>
      </c>
      <c r="V128" s="38" t="s">
        <v>900</v>
      </c>
      <c r="W128" s="38" t="s">
        <v>213</v>
      </c>
      <c r="X128" s="38" t="s">
        <v>148</v>
      </c>
      <c r="Y128" s="54">
        <v>7180594</v>
      </c>
      <c r="Z128" s="38">
        <v>1</v>
      </c>
      <c r="AA128" s="45">
        <v>29286</v>
      </c>
      <c r="AB128" s="44" t="s">
        <v>1510</v>
      </c>
      <c r="AC128" s="38">
        <v>3138142990</v>
      </c>
      <c r="AD128" s="37" t="s">
        <v>1511</v>
      </c>
      <c r="AE128" s="37" t="s">
        <v>683</v>
      </c>
      <c r="AF128" s="37">
        <v>1014225583</v>
      </c>
      <c r="AG128" s="37">
        <v>0</v>
      </c>
      <c r="AH128" s="37"/>
      <c r="AI128" s="38"/>
      <c r="AJ128" s="38"/>
      <c r="AK128" s="38"/>
      <c r="AL128" s="38" t="s">
        <v>410</v>
      </c>
      <c r="AM128" s="45">
        <v>44970</v>
      </c>
      <c r="AN128" s="45">
        <v>44957</v>
      </c>
      <c r="AO128" s="80">
        <v>82500000</v>
      </c>
      <c r="AP128" s="45">
        <v>44971</v>
      </c>
      <c r="AQ128" s="45">
        <v>45304</v>
      </c>
      <c r="AR128" s="38">
        <v>330</v>
      </c>
      <c r="AS128" s="38">
        <v>11</v>
      </c>
      <c r="AT128" s="80">
        <v>7500000</v>
      </c>
      <c r="AU128" s="38"/>
      <c r="AV128" s="38"/>
      <c r="AW128" s="38">
        <v>1</v>
      </c>
      <c r="AX128" s="38">
        <v>1</v>
      </c>
      <c r="AY128" s="38"/>
      <c r="AZ128" s="82">
        <v>7500000</v>
      </c>
      <c r="BA128" s="38">
        <v>30</v>
      </c>
      <c r="BB128" s="38">
        <v>1100</v>
      </c>
      <c r="BC128" s="45">
        <v>45254</v>
      </c>
      <c r="BD128" s="38"/>
      <c r="BE128" s="38"/>
      <c r="BF128" s="38"/>
      <c r="BG128" s="38"/>
      <c r="BH128" s="38"/>
      <c r="BI128" s="38"/>
      <c r="BJ128" s="38"/>
      <c r="BK128" s="38"/>
      <c r="BL128" s="38"/>
      <c r="BM128" s="38"/>
      <c r="BN128" s="38"/>
      <c r="BO128" s="38"/>
      <c r="BP128" s="38"/>
      <c r="BQ128" s="34">
        <f>Tabla2023[[#This Row],[DÍAS PRORROGA 1]]+Tabla2023[[#This Row],[DÍAS PRORROGA  2]]+Tabla2023[[#This Row],[DÍAS PRORROGA 3]]</f>
        <v>30</v>
      </c>
      <c r="BR128" s="68">
        <f>IF(Tabla2023[[#This Row],[ADICIÓN]]="NO",0,Tabla2023[[#This Row],[VALOR ADICIÓN 1]]+Tabla2023[[#This Row],[VALOR ADICIÓN 2]]+Tabla2023[[#This Row],[VALOR ADICIÓN 3]])</f>
        <v>7500000</v>
      </c>
      <c r="BS128" s="38"/>
      <c r="BT128" s="45">
        <v>45306</v>
      </c>
      <c r="BU128" s="49">
        <f>Tabla2023[[#This Row],[VALOR INICIAL DEL CONTRATO]]+Tabla2023[[#This Row],[VALOR ADICIÓN 1]]+Tabla2023[[#This Row],[VALOR ADICIÓN 2]]+Tabla2023[[#This Row],[VALOR ADICIÓN 3]]</f>
        <v>90000000</v>
      </c>
      <c r="BV12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28" s="33"/>
      <c r="BX128" s="36" t="s">
        <v>1512</v>
      </c>
      <c r="BY128" s="34" t="s">
        <v>1513</v>
      </c>
      <c r="BZ128" s="34"/>
      <c r="CA128" s="38" t="s">
        <v>432</v>
      </c>
      <c r="CB128" s="41" t="s">
        <v>433</v>
      </c>
      <c r="CC128" s="41" t="s">
        <v>434</v>
      </c>
      <c r="CD128" s="34">
        <v>1696</v>
      </c>
      <c r="CE128" s="34"/>
      <c r="CF128" s="6"/>
    </row>
    <row r="129" spans="1:85" ht="51.75" customHeight="1" x14ac:dyDescent="0.2">
      <c r="A129" s="29">
        <v>2023</v>
      </c>
      <c r="B129" s="131">
        <v>125</v>
      </c>
      <c r="C129" s="122" t="s">
        <v>435</v>
      </c>
      <c r="D129" s="122" t="str">
        <f ca="1">IF(Tabla2023[[#This Row],[FECHA DE TERMINACIÓN FINAL]]-TODAY()&gt;=15,"VIGENTE",IF(Tabla2023[[#This Row],[FECHA DE TERMINACIÓN FINAL]]-TODAY()&lt;0,"FINALIZADO",IF(Tabla2023[[#This Row],[FECHA DE TERMINACIÓN FINAL]]-TODAY()&lt;=15,"PROXIMO A VENCER")))</f>
        <v>FINALIZADO</v>
      </c>
      <c r="E129" s="93">
        <v>83690</v>
      </c>
      <c r="F129" s="38" t="s">
        <v>1514</v>
      </c>
      <c r="G129" s="38" t="s">
        <v>1515</v>
      </c>
      <c r="H129" s="37" t="s">
        <v>162</v>
      </c>
      <c r="I129" s="44" t="s">
        <v>1516</v>
      </c>
      <c r="J129" s="37" t="s">
        <v>457</v>
      </c>
      <c r="K129" s="38">
        <v>22</v>
      </c>
      <c r="L129" s="45">
        <v>44938</v>
      </c>
      <c r="M129" s="38">
        <v>673</v>
      </c>
      <c r="N129" s="45">
        <v>44963</v>
      </c>
      <c r="O129" s="38" t="s">
        <v>125</v>
      </c>
      <c r="P129" s="37" t="s">
        <v>87</v>
      </c>
      <c r="Q129" s="37" t="s">
        <v>420</v>
      </c>
      <c r="R129" s="38">
        <v>1</v>
      </c>
      <c r="S129" s="151" t="s">
        <v>1517</v>
      </c>
      <c r="T129" s="38" t="s">
        <v>406</v>
      </c>
      <c r="U129" s="38" t="s">
        <v>471</v>
      </c>
      <c r="V129" s="38" t="s">
        <v>126</v>
      </c>
      <c r="W129" s="38" t="s">
        <v>423</v>
      </c>
      <c r="X129" s="38" t="s">
        <v>163</v>
      </c>
      <c r="Y129" s="54">
        <v>1033767652</v>
      </c>
      <c r="Z129" s="38">
        <v>5</v>
      </c>
      <c r="AA129" s="45">
        <v>34536</v>
      </c>
      <c r="AB129" s="44" t="s">
        <v>164</v>
      </c>
      <c r="AC129" s="38">
        <v>7714811</v>
      </c>
      <c r="AD129" s="37" t="s">
        <v>165</v>
      </c>
      <c r="AE129" s="37" t="s">
        <v>1288</v>
      </c>
      <c r="AF129" s="37">
        <v>3231906</v>
      </c>
      <c r="AG129" s="37">
        <v>1</v>
      </c>
      <c r="AH129" s="37"/>
      <c r="AI129" s="38"/>
      <c r="AJ129" s="38"/>
      <c r="AK129" s="38"/>
      <c r="AL129" s="38" t="s">
        <v>410</v>
      </c>
      <c r="AM129" s="45">
        <v>44957</v>
      </c>
      <c r="AN129" s="45">
        <v>44957</v>
      </c>
      <c r="AO129" s="80">
        <v>24200000</v>
      </c>
      <c r="AP129" s="45">
        <v>44963</v>
      </c>
      <c r="AQ129" s="45">
        <v>45296</v>
      </c>
      <c r="AR129" s="38">
        <v>330</v>
      </c>
      <c r="AS129" s="38">
        <v>11</v>
      </c>
      <c r="AT129" s="80">
        <v>2200000</v>
      </c>
      <c r="AU129" s="38"/>
      <c r="AV129" s="38"/>
      <c r="AW129" s="38"/>
      <c r="AX129" s="38"/>
      <c r="AY129" s="38"/>
      <c r="AZ129" s="82"/>
      <c r="BA129" s="38"/>
      <c r="BB129" s="38"/>
      <c r="BC129" s="38"/>
      <c r="BD129" s="38"/>
      <c r="BE129" s="38"/>
      <c r="BF129" s="38"/>
      <c r="BG129" s="38"/>
      <c r="BH129" s="38"/>
      <c r="BI129" s="38"/>
      <c r="BJ129" s="38"/>
      <c r="BK129" s="38"/>
      <c r="BL129" s="38"/>
      <c r="BM129" s="38"/>
      <c r="BN129" s="38"/>
      <c r="BO129" s="38"/>
      <c r="BP129" s="38"/>
      <c r="BQ129" s="34">
        <f>Tabla2023[[#This Row],[DÍAS PRORROGA 1]]+Tabla2023[[#This Row],[DÍAS PRORROGA  2]]+Tabla2023[[#This Row],[DÍAS PRORROGA 3]]</f>
        <v>0</v>
      </c>
      <c r="BR129" s="68">
        <f>IF(Tabla2023[[#This Row],[ADICIÓN]]="NO",0,Tabla2023[[#This Row],[VALOR ADICIÓN 1]]+Tabla2023[[#This Row],[VALOR ADICIÓN 2]]+Tabla2023[[#This Row],[VALOR ADICIÓN 3]])</f>
        <v>0</v>
      </c>
      <c r="BS129" s="38"/>
      <c r="BT129" s="45">
        <v>45296</v>
      </c>
      <c r="BU129" s="49">
        <f>Tabla2023[[#This Row],[VALOR INICIAL DEL CONTRATO]]+Tabla2023[[#This Row],[VALOR ADICIÓN 1]]+Tabla2023[[#This Row],[VALOR ADICIÓN 2]]+Tabla2023[[#This Row],[VALOR ADICIÓN 3]]</f>
        <v>24200000</v>
      </c>
      <c r="BV12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29" s="33"/>
      <c r="BX129" s="34"/>
      <c r="BY129" s="34" t="s">
        <v>1518</v>
      </c>
      <c r="BZ129" s="34"/>
      <c r="CA129" s="38" t="s">
        <v>432</v>
      </c>
      <c r="CB129" s="41" t="s">
        <v>433</v>
      </c>
      <c r="CC129" s="41" t="s">
        <v>434</v>
      </c>
      <c r="CD129" s="34">
        <v>1696</v>
      </c>
      <c r="CE129" s="34"/>
      <c r="CF129" s="6"/>
    </row>
    <row r="130" spans="1:85" ht="51.75" customHeight="1" x14ac:dyDescent="0.2">
      <c r="A130" s="29">
        <v>2023</v>
      </c>
      <c r="B130" s="131">
        <v>126</v>
      </c>
      <c r="C130" s="122" t="s">
        <v>435</v>
      </c>
      <c r="D130" s="122" t="str">
        <f ca="1">IF(Tabla2023[[#This Row],[FECHA DE TERMINACIÓN FINAL]]-TODAY()&gt;=15,"VIGENTE",IF(Tabla2023[[#This Row],[FECHA DE TERMINACIÓN FINAL]]-TODAY()&lt;0,"FINALIZADO",IF(Tabla2023[[#This Row],[FECHA DE TERMINACIÓN FINAL]]-TODAY()&lt;=15,"PROXIMO A VENCER")))</f>
        <v>FINALIZADO</v>
      </c>
      <c r="E130" s="93">
        <v>83685</v>
      </c>
      <c r="F130" s="38" t="s">
        <v>1519</v>
      </c>
      <c r="G130" s="38" t="s">
        <v>1520</v>
      </c>
      <c r="H130" s="37" t="s">
        <v>1521</v>
      </c>
      <c r="I130" s="46" t="s">
        <v>1522</v>
      </c>
      <c r="J130" s="37" t="s">
        <v>418</v>
      </c>
      <c r="K130" s="38">
        <v>21</v>
      </c>
      <c r="L130" s="45">
        <v>44938</v>
      </c>
      <c r="M130" s="38">
        <v>692</v>
      </c>
      <c r="N130" s="45">
        <v>44963</v>
      </c>
      <c r="O130" s="38" t="s">
        <v>125</v>
      </c>
      <c r="P130" s="37" t="s">
        <v>87</v>
      </c>
      <c r="Q130" s="37" t="s">
        <v>420</v>
      </c>
      <c r="R130" s="38">
        <v>1</v>
      </c>
      <c r="S130" s="151" t="s">
        <v>1523</v>
      </c>
      <c r="T130" s="38" t="s">
        <v>406</v>
      </c>
      <c r="U130" s="38" t="s">
        <v>906</v>
      </c>
      <c r="V130" s="38" t="s">
        <v>126</v>
      </c>
      <c r="W130" s="38" t="s">
        <v>423</v>
      </c>
      <c r="X130" s="38" t="s">
        <v>163</v>
      </c>
      <c r="Y130" s="54">
        <v>1016031740</v>
      </c>
      <c r="Z130" s="38">
        <v>4</v>
      </c>
      <c r="AA130" s="45">
        <v>33244</v>
      </c>
      <c r="AB130" s="44" t="s">
        <v>1524</v>
      </c>
      <c r="AC130" s="38">
        <v>3142922344</v>
      </c>
      <c r="AD130" s="37" t="s">
        <v>1525</v>
      </c>
      <c r="AE130" s="37" t="s">
        <v>1526</v>
      </c>
      <c r="AF130" s="37">
        <v>72161642</v>
      </c>
      <c r="AG130" s="37">
        <v>0</v>
      </c>
      <c r="AH130" s="37"/>
      <c r="AI130" s="38"/>
      <c r="AJ130" s="38"/>
      <c r="AK130" s="38"/>
      <c r="AL130" s="38" t="s">
        <v>410</v>
      </c>
      <c r="AM130" s="45">
        <v>44957</v>
      </c>
      <c r="AN130" s="45">
        <v>44957</v>
      </c>
      <c r="AO130" s="80">
        <v>29700000</v>
      </c>
      <c r="AP130" s="45">
        <v>44970</v>
      </c>
      <c r="AQ130" s="45">
        <v>45303</v>
      </c>
      <c r="AR130" s="38">
        <v>330</v>
      </c>
      <c r="AS130" s="38">
        <v>11</v>
      </c>
      <c r="AT130" s="80">
        <v>2700000</v>
      </c>
      <c r="AU130" s="38"/>
      <c r="AV130" s="38"/>
      <c r="AW130" s="38"/>
      <c r="AX130" s="38"/>
      <c r="AY130" s="38"/>
      <c r="AZ130" s="82"/>
      <c r="BA130" s="38"/>
      <c r="BB130" s="38"/>
      <c r="BC130" s="38"/>
      <c r="BD130" s="38"/>
      <c r="BE130" s="38"/>
      <c r="BF130" s="38"/>
      <c r="BG130" s="38"/>
      <c r="BH130" s="38"/>
      <c r="BI130" s="38"/>
      <c r="BJ130" s="38"/>
      <c r="BK130" s="38"/>
      <c r="BL130" s="38"/>
      <c r="BM130" s="38"/>
      <c r="BN130" s="38"/>
      <c r="BO130" s="38"/>
      <c r="BP130" s="38"/>
      <c r="BQ130" s="34">
        <f>Tabla2023[[#This Row],[DÍAS PRORROGA 1]]+Tabla2023[[#This Row],[DÍAS PRORROGA  2]]+Tabla2023[[#This Row],[DÍAS PRORROGA 3]]</f>
        <v>0</v>
      </c>
      <c r="BR130" s="68">
        <f>IF(Tabla2023[[#This Row],[ADICIÓN]]="NO",0,Tabla2023[[#This Row],[VALOR ADICIÓN 1]]+Tabla2023[[#This Row],[VALOR ADICIÓN 2]]+Tabla2023[[#This Row],[VALOR ADICIÓN 3]])</f>
        <v>0</v>
      </c>
      <c r="BS130" s="38"/>
      <c r="BT130" s="45">
        <v>45303</v>
      </c>
      <c r="BU130" s="49">
        <f>Tabla2023[[#This Row],[VALOR INICIAL DEL CONTRATO]]+Tabla2023[[#This Row],[VALOR ADICIÓN 1]]+Tabla2023[[#This Row],[VALOR ADICIÓN 2]]+Tabla2023[[#This Row],[VALOR ADICIÓN 3]]</f>
        <v>29700000</v>
      </c>
      <c r="BV13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0" s="33"/>
      <c r="BX130" s="34"/>
      <c r="BY130" s="34" t="s">
        <v>1527</v>
      </c>
      <c r="BZ130" s="34" t="s">
        <v>1528</v>
      </c>
      <c r="CA130" s="38" t="s">
        <v>432</v>
      </c>
      <c r="CB130" s="41" t="s">
        <v>433</v>
      </c>
      <c r="CC130" s="41" t="s">
        <v>434</v>
      </c>
      <c r="CD130" s="34">
        <v>1696</v>
      </c>
      <c r="CE130" s="34"/>
      <c r="CF130" s="6"/>
    </row>
    <row r="131" spans="1:85" ht="51.75" customHeight="1" x14ac:dyDescent="0.2">
      <c r="A131" s="29">
        <v>2023</v>
      </c>
      <c r="B131" s="131">
        <v>127</v>
      </c>
      <c r="C131" s="122" t="s">
        <v>435</v>
      </c>
      <c r="D131" s="122" t="str">
        <f ca="1">IF(Tabla2023[[#This Row],[FECHA DE TERMINACIÓN FINAL]]-TODAY()&gt;=15,"VIGENTE",IF(Tabla2023[[#This Row],[FECHA DE TERMINACIÓN FINAL]]-TODAY()&lt;0,"FINALIZADO",IF(Tabla2023[[#This Row],[FECHA DE TERMINACIÓN FINAL]]-TODAY()&lt;=15,"PROXIMO A VENCER")))</f>
        <v>FINALIZADO</v>
      </c>
      <c r="E131" s="93">
        <v>83491</v>
      </c>
      <c r="F131" s="38" t="s">
        <v>1529</v>
      </c>
      <c r="G131" s="38" t="s">
        <v>1530</v>
      </c>
      <c r="H131" s="37" t="s">
        <v>1531</v>
      </c>
      <c r="I131" s="44" t="s">
        <v>1532</v>
      </c>
      <c r="J131" s="38" t="s">
        <v>668</v>
      </c>
      <c r="K131" s="38">
        <v>15</v>
      </c>
      <c r="L131" s="45">
        <v>44938</v>
      </c>
      <c r="M131" s="38">
        <v>684</v>
      </c>
      <c r="N131" s="45">
        <v>44963</v>
      </c>
      <c r="O131" s="38" t="s">
        <v>125</v>
      </c>
      <c r="P131" s="37" t="s">
        <v>87</v>
      </c>
      <c r="Q131" s="37" t="s">
        <v>420</v>
      </c>
      <c r="R131" s="38">
        <v>1</v>
      </c>
      <c r="S131" s="151" t="s">
        <v>1533</v>
      </c>
      <c r="T131" s="38" t="s">
        <v>406</v>
      </c>
      <c r="U131" s="38" t="s">
        <v>906</v>
      </c>
      <c r="V131" s="38" t="s">
        <v>900</v>
      </c>
      <c r="W131" s="38" t="s">
        <v>213</v>
      </c>
      <c r="X131" s="38" t="s">
        <v>163</v>
      </c>
      <c r="Y131" s="38" t="s">
        <v>1534</v>
      </c>
      <c r="Z131" s="38">
        <v>5</v>
      </c>
      <c r="AA131" s="45">
        <v>28580</v>
      </c>
      <c r="AB131" s="44" t="s">
        <v>1535</v>
      </c>
      <c r="AC131" s="38">
        <v>3157943884</v>
      </c>
      <c r="AD131" s="37" t="s">
        <v>1536</v>
      </c>
      <c r="AE131" s="37" t="s">
        <v>683</v>
      </c>
      <c r="AF131" s="37">
        <v>1014225583</v>
      </c>
      <c r="AG131" s="37">
        <v>0</v>
      </c>
      <c r="AH131" s="37"/>
      <c r="AI131" s="37"/>
      <c r="AJ131" s="37"/>
      <c r="AK131" s="38"/>
      <c r="AL131" s="38" t="s">
        <v>410</v>
      </c>
      <c r="AM131" s="45">
        <v>44957</v>
      </c>
      <c r="AN131" s="45">
        <v>44957</v>
      </c>
      <c r="AO131" s="80">
        <v>50600000</v>
      </c>
      <c r="AP131" s="45">
        <v>44963</v>
      </c>
      <c r="AQ131" s="45">
        <v>45296</v>
      </c>
      <c r="AR131" s="38">
        <v>330</v>
      </c>
      <c r="AS131" s="38">
        <v>11</v>
      </c>
      <c r="AT131" s="80">
        <v>4600000</v>
      </c>
      <c r="AU131" s="38"/>
      <c r="AV131" s="38"/>
      <c r="AW131" s="38">
        <v>1</v>
      </c>
      <c r="AX131" s="38">
        <v>1</v>
      </c>
      <c r="AY131" s="38"/>
      <c r="AZ131" s="82">
        <v>9200000</v>
      </c>
      <c r="BA131" s="38">
        <v>60</v>
      </c>
      <c r="BB131" s="38">
        <v>1123</v>
      </c>
      <c r="BC131" s="45">
        <v>45258</v>
      </c>
      <c r="BD131" s="38"/>
      <c r="BE131" s="38"/>
      <c r="BF131" s="38"/>
      <c r="BG131" s="38"/>
      <c r="BH131" s="38"/>
      <c r="BI131" s="38"/>
      <c r="BJ131" s="38"/>
      <c r="BK131" s="38"/>
      <c r="BL131" s="38"/>
      <c r="BM131" s="38"/>
      <c r="BN131" s="38"/>
      <c r="BO131" s="38"/>
      <c r="BP131" s="38"/>
      <c r="BQ131" s="34">
        <f>Tabla2023[[#This Row],[DÍAS PRORROGA 1]]+Tabla2023[[#This Row],[DÍAS PRORROGA  2]]+Tabla2023[[#This Row],[DÍAS PRORROGA 3]]</f>
        <v>60</v>
      </c>
      <c r="BR131" s="68">
        <f>IF(Tabla2023[[#This Row],[ADICIÓN]]="NO",0,Tabla2023[[#This Row],[VALOR ADICIÓN 1]]+Tabla2023[[#This Row],[VALOR ADICIÓN 2]]+Tabla2023[[#This Row],[VALOR ADICIÓN 3]])</f>
        <v>9200000</v>
      </c>
      <c r="BS131" s="38"/>
      <c r="BT131" s="45">
        <v>45356</v>
      </c>
      <c r="BU131" s="49">
        <f>Tabla2023[[#This Row],[VALOR INICIAL DEL CONTRATO]]+Tabla2023[[#This Row],[VALOR ADICIÓN 1]]+Tabla2023[[#This Row],[VALOR ADICIÓN 2]]+Tabla2023[[#This Row],[VALOR ADICIÓN 3]]</f>
        <v>59800000</v>
      </c>
      <c r="BV13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1" s="33"/>
      <c r="BX131" s="36" t="s">
        <v>1537</v>
      </c>
      <c r="BY131" s="34" t="s">
        <v>1538</v>
      </c>
      <c r="BZ131" s="34"/>
      <c r="CA131" s="38" t="s">
        <v>432</v>
      </c>
      <c r="CB131" s="41" t="s">
        <v>433</v>
      </c>
      <c r="CC131" s="41" t="s">
        <v>434</v>
      </c>
      <c r="CD131" s="34">
        <v>1696</v>
      </c>
      <c r="CE131" s="34"/>
      <c r="CF131" s="6"/>
    </row>
    <row r="132" spans="1:85" ht="51.75" customHeight="1" x14ac:dyDescent="0.2">
      <c r="A132" s="29">
        <v>2023</v>
      </c>
      <c r="B132" s="131">
        <v>128</v>
      </c>
      <c r="C132" s="122" t="s">
        <v>84</v>
      </c>
      <c r="D132" s="122" t="str">
        <f ca="1">IF(Tabla2023[[#This Row],[FECHA DE TERMINACIÓN FINAL]]-TODAY()&gt;=15,"VIGENTE",IF(Tabla2023[[#This Row],[FECHA DE TERMINACIÓN FINAL]]-TODAY()&lt;0,"FINALIZADO",IF(Tabla2023[[#This Row],[FECHA DE TERMINACIÓN FINAL]]-TODAY()&lt;=15,"PROXIMO A VENCER")))</f>
        <v>VIGENTE</v>
      </c>
      <c r="E132" s="93">
        <v>83753</v>
      </c>
      <c r="F132" s="38" t="s">
        <v>1539</v>
      </c>
      <c r="G132" s="38" t="s">
        <v>1540</v>
      </c>
      <c r="H132" s="37" t="s">
        <v>1541</v>
      </c>
      <c r="I132" s="44" t="s">
        <v>1542</v>
      </c>
      <c r="J132" s="38" t="s">
        <v>557</v>
      </c>
      <c r="K132" s="38">
        <v>32</v>
      </c>
      <c r="L132" s="45">
        <v>44938</v>
      </c>
      <c r="M132" s="38">
        <v>750</v>
      </c>
      <c r="N132" s="45">
        <v>44971</v>
      </c>
      <c r="O132" s="38" t="s">
        <v>143</v>
      </c>
      <c r="P132" s="37" t="s">
        <v>87</v>
      </c>
      <c r="Q132" s="37" t="s">
        <v>420</v>
      </c>
      <c r="R132" s="38">
        <v>1</v>
      </c>
      <c r="S132" s="151" t="s">
        <v>1543</v>
      </c>
      <c r="T132" s="38" t="s">
        <v>406</v>
      </c>
      <c r="U132" s="38" t="s">
        <v>471</v>
      </c>
      <c r="V132" s="37" t="s">
        <v>1544</v>
      </c>
      <c r="W132" s="38" t="s">
        <v>423</v>
      </c>
      <c r="X132" s="38" t="s">
        <v>148</v>
      </c>
      <c r="Y132" s="38" t="s">
        <v>1545</v>
      </c>
      <c r="Z132" s="38">
        <v>2</v>
      </c>
      <c r="AA132" s="45">
        <v>31970</v>
      </c>
      <c r="AB132" s="44" t="s">
        <v>1546</v>
      </c>
      <c r="AC132" s="38">
        <v>3138618414</v>
      </c>
      <c r="AD132" s="37" t="s">
        <v>1547</v>
      </c>
      <c r="AE132" s="37" t="s">
        <v>1548</v>
      </c>
      <c r="AF132" s="37" t="s">
        <v>1549</v>
      </c>
      <c r="AG132" s="37">
        <v>1</v>
      </c>
      <c r="AH132" s="37" t="s">
        <v>1550</v>
      </c>
      <c r="AI132" s="37" t="s">
        <v>1551</v>
      </c>
      <c r="AJ132" s="34"/>
      <c r="AK132" s="60">
        <v>44989</v>
      </c>
      <c r="AL132" s="38" t="s">
        <v>410</v>
      </c>
      <c r="AM132" s="45">
        <v>44957</v>
      </c>
      <c r="AN132" s="45">
        <v>44957</v>
      </c>
      <c r="AO132" s="80">
        <v>29700000</v>
      </c>
      <c r="AP132" s="45">
        <v>44971</v>
      </c>
      <c r="AQ132" s="45">
        <v>45304</v>
      </c>
      <c r="AR132" s="38">
        <v>330</v>
      </c>
      <c r="AS132" s="38">
        <v>11</v>
      </c>
      <c r="AT132" s="80">
        <v>2700000</v>
      </c>
      <c r="AU132" s="38"/>
      <c r="AV132" s="38"/>
      <c r="AW132" s="38">
        <v>1</v>
      </c>
      <c r="AX132" s="38">
        <v>1</v>
      </c>
      <c r="AY132" s="38"/>
      <c r="AZ132" s="82">
        <v>8100000</v>
      </c>
      <c r="BA132" s="38">
        <v>90</v>
      </c>
      <c r="BB132" s="38">
        <v>1264</v>
      </c>
      <c r="BC132" s="45">
        <v>45280</v>
      </c>
      <c r="BD132" s="38"/>
      <c r="BE132" s="38"/>
      <c r="BF132" s="38"/>
      <c r="BG132" s="38"/>
      <c r="BH132" s="38"/>
      <c r="BI132" s="38"/>
      <c r="BJ132" s="38"/>
      <c r="BK132" s="38"/>
      <c r="BL132" s="38"/>
      <c r="BM132" s="38"/>
      <c r="BN132" s="38"/>
      <c r="BO132" s="38"/>
      <c r="BP132" s="38"/>
      <c r="BQ132" s="34">
        <f>Tabla2023[[#This Row],[DÍAS PRORROGA 1]]+Tabla2023[[#This Row],[DÍAS PRORROGA  2]]+Tabla2023[[#This Row],[DÍAS PRORROGA 3]]</f>
        <v>90</v>
      </c>
      <c r="BR132" s="68">
        <f>IF(Tabla2023[[#This Row],[ADICIÓN]]="NO",0,Tabla2023[[#This Row],[VALOR ADICIÓN 1]]+Tabla2023[[#This Row],[VALOR ADICIÓN 2]]+Tabla2023[[#This Row],[VALOR ADICIÓN 3]])</f>
        <v>8100000</v>
      </c>
      <c r="BS132" s="38"/>
      <c r="BT132" s="45">
        <v>45394</v>
      </c>
      <c r="BU132" s="49">
        <f>Tabla2023[[#This Row],[VALOR INICIAL DEL CONTRATO]]+Tabla2023[[#This Row],[VALOR ADICIÓN 1]]+Tabla2023[[#This Row],[VALOR ADICIÓN 2]]+Tabla2023[[#This Row],[VALOR ADICIÓN 3]]</f>
        <v>37800000</v>
      </c>
      <c r="BV13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0.91725768321513002</v>
      </c>
      <c r="BW132" s="33"/>
      <c r="BX132" s="36" t="s">
        <v>1552</v>
      </c>
      <c r="BY132" s="34" t="s">
        <v>1553</v>
      </c>
      <c r="BZ132" s="34"/>
      <c r="CA132" s="34"/>
      <c r="CB132" s="35"/>
      <c r="CC132" s="35"/>
      <c r="CD132" s="38">
        <v>1688</v>
      </c>
      <c r="CE132" s="34"/>
      <c r="CF132" s="6"/>
    </row>
    <row r="133" spans="1:85" ht="51.75" customHeight="1" x14ac:dyDescent="0.2">
      <c r="A133" s="29">
        <v>2023</v>
      </c>
      <c r="B133" s="131">
        <v>129</v>
      </c>
      <c r="C133" s="122" t="s">
        <v>435</v>
      </c>
      <c r="D133" s="122" t="str">
        <f ca="1">IF(Tabla2023[[#This Row],[FECHA DE TERMINACIÓN FINAL]]-TODAY()&gt;=15,"VIGENTE",IF(Tabla2023[[#This Row],[FECHA DE TERMINACIÓN FINAL]]-TODAY()&lt;0,"FINALIZADO",IF(Tabla2023[[#This Row],[FECHA DE TERMINACIÓN FINAL]]-TODAY()&lt;=15,"PROXIMO A VENCER")))</f>
        <v>FINALIZADO</v>
      </c>
      <c r="E133" s="93">
        <v>83536</v>
      </c>
      <c r="F133" s="38" t="s">
        <v>1554</v>
      </c>
      <c r="G133" s="38" t="s">
        <v>1555</v>
      </c>
      <c r="H133" s="37" t="s">
        <v>1556</v>
      </c>
      <c r="I133" s="44" t="s">
        <v>1557</v>
      </c>
      <c r="J133" s="38" t="s">
        <v>470</v>
      </c>
      <c r="K133" s="38">
        <v>552</v>
      </c>
      <c r="L133" s="45">
        <v>44952</v>
      </c>
      <c r="M133" s="38">
        <v>656</v>
      </c>
      <c r="N133" s="45">
        <v>44960</v>
      </c>
      <c r="O133" s="38" t="s">
        <v>169</v>
      </c>
      <c r="P133" s="37" t="s">
        <v>87</v>
      </c>
      <c r="Q133" s="37" t="s">
        <v>420</v>
      </c>
      <c r="R133" s="38">
        <v>1</v>
      </c>
      <c r="S133" s="151" t="s">
        <v>1558</v>
      </c>
      <c r="T133" s="38" t="s">
        <v>406</v>
      </c>
      <c r="U133" s="38" t="s">
        <v>906</v>
      </c>
      <c r="V133" s="38" t="s">
        <v>442</v>
      </c>
      <c r="W133" s="38" t="s">
        <v>213</v>
      </c>
      <c r="X133" s="38" t="s">
        <v>148</v>
      </c>
      <c r="Y133" s="54">
        <v>1014256316</v>
      </c>
      <c r="Z133" s="38">
        <v>3</v>
      </c>
      <c r="AA133" s="45">
        <v>34536</v>
      </c>
      <c r="AB133" s="44" t="s">
        <v>1559</v>
      </c>
      <c r="AC133" s="38">
        <v>3142928097</v>
      </c>
      <c r="AD133" s="37" t="s">
        <v>1560</v>
      </c>
      <c r="AE133" s="37" t="s">
        <v>659</v>
      </c>
      <c r="AF133" s="54">
        <v>1016046855</v>
      </c>
      <c r="AG133" s="38">
        <v>8</v>
      </c>
      <c r="AH133" s="37" t="s">
        <v>660</v>
      </c>
      <c r="AI133" s="37">
        <v>1020716280</v>
      </c>
      <c r="AJ133" s="37">
        <v>5</v>
      </c>
      <c r="AK133" s="38"/>
      <c r="AL133" s="38" t="s">
        <v>410</v>
      </c>
      <c r="AM133" s="45">
        <v>44958</v>
      </c>
      <c r="AN133" s="45">
        <v>44958</v>
      </c>
      <c r="AO133" s="80">
        <v>60500000</v>
      </c>
      <c r="AP133" s="45">
        <v>44963</v>
      </c>
      <c r="AQ133" s="45">
        <v>45296</v>
      </c>
      <c r="AR133" s="38">
        <v>330</v>
      </c>
      <c r="AS133" s="38">
        <v>11</v>
      </c>
      <c r="AT133" s="80">
        <v>5500000</v>
      </c>
      <c r="AU133" s="38"/>
      <c r="AV133" s="38"/>
      <c r="AW133" s="38">
        <v>1</v>
      </c>
      <c r="AX133" s="38">
        <v>1</v>
      </c>
      <c r="AY133" s="38"/>
      <c r="AZ133" s="82">
        <v>4950000</v>
      </c>
      <c r="BA133" s="38">
        <v>27</v>
      </c>
      <c r="BB133" s="38">
        <v>1230</v>
      </c>
      <c r="BC133" s="45">
        <v>45275</v>
      </c>
      <c r="BD133" s="38"/>
      <c r="BE133" s="38"/>
      <c r="BF133" s="38"/>
      <c r="BG133" s="38"/>
      <c r="BH133" s="38"/>
      <c r="BI133" s="38"/>
      <c r="BJ133" s="38"/>
      <c r="BK133" s="38"/>
      <c r="BL133" s="38"/>
      <c r="BM133" s="38"/>
      <c r="BN133" s="38"/>
      <c r="BO133" s="38"/>
      <c r="BP133" s="38"/>
      <c r="BQ133" s="34">
        <f>Tabla2023[[#This Row],[DÍAS PRORROGA 1]]+Tabla2023[[#This Row],[DÍAS PRORROGA  2]]+Tabla2023[[#This Row],[DÍAS PRORROGA 3]]</f>
        <v>27</v>
      </c>
      <c r="BR133" s="68">
        <f>IF(Tabla2023[[#This Row],[ADICIÓN]]="NO",0,Tabla2023[[#This Row],[VALOR ADICIÓN 1]]+Tabla2023[[#This Row],[VALOR ADICIÓN 2]]+Tabla2023[[#This Row],[VALOR ADICIÓN 3]])</f>
        <v>4950000</v>
      </c>
      <c r="BS133" s="38"/>
      <c r="BT133" s="45">
        <v>45323</v>
      </c>
      <c r="BU133" s="49">
        <f>Tabla2023[[#This Row],[VALOR INICIAL DEL CONTRATO]]+Tabla2023[[#This Row],[VALOR ADICIÓN 1]]+Tabla2023[[#This Row],[VALOR ADICIÓN 2]]+Tabla2023[[#This Row],[VALOR ADICIÓN 3]]</f>
        <v>65450000</v>
      </c>
      <c r="BV13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3" s="33"/>
      <c r="BX133" s="36" t="s">
        <v>1561</v>
      </c>
      <c r="BY133" s="36" t="s">
        <v>1562</v>
      </c>
      <c r="BZ133" s="34" t="s">
        <v>1563</v>
      </c>
      <c r="CA133" s="38">
        <v>6</v>
      </c>
      <c r="CB133" s="41" t="s">
        <v>550</v>
      </c>
      <c r="CC133" s="41" t="s">
        <v>551</v>
      </c>
      <c r="CD133" s="34">
        <v>1637</v>
      </c>
      <c r="CE133" s="34"/>
      <c r="CF133" s="6"/>
    </row>
    <row r="134" spans="1:85" ht="51.75" customHeight="1" x14ac:dyDescent="0.2">
      <c r="A134" s="29">
        <v>2023</v>
      </c>
      <c r="B134" s="131">
        <v>130</v>
      </c>
      <c r="C134" s="122" t="s">
        <v>435</v>
      </c>
      <c r="D134" s="122" t="str">
        <f ca="1">IF(Tabla2023[[#This Row],[FECHA DE TERMINACIÓN FINAL]]-TODAY()&gt;=15,"VIGENTE",IF(Tabla2023[[#This Row],[FECHA DE TERMINACIÓN FINAL]]-TODAY()&lt;0,"FINALIZADO",IF(Tabla2023[[#This Row],[FECHA DE TERMINACIÓN FINAL]]-TODAY()&lt;=15,"PROXIMO A VENCER")))</f>
        <v>FINALIZADO</v>
      </c>
      <c r="E134" s="93">
        <v>84053</v>
      </c>
      <c r="F134" s="38" t="s">
        <v>1564</v>
      </c>
      <c r="G134" s="38" t="s">
        <v>1565</v>
      </c>
      <c r="H134" s="37" t="s">
        <v>659</v>
      </c>
      <c r="I134" s="44" t="s">
        <v>1566</v>
      </c>
      <c r="J134" s="38" t="s">
        <v>668</v>
      </c>
      <c r="K134" s="38">
        <v>543</v>
      </c>
      <c r="L134" s="45">
        <v>44952</v>
      </c>
      <c r="M134" s="38">
        <v>658</v>
      </c>
      <c r="N134" s="45">
        <v>44960</v>
      </c>
      <c r="O134" s="38" t="s">
        <v>169</v>
      </c>
      <c r="P134" s="37" t="s">
        <v>87</v>
      </c>
      <c r="Q134" s="37" t="s">
        <v>420</v>
      </c>
      <c r="R134" s="38">
        <v>1</v>
      </c>
      <c r="S134" s="151" t="s">
        <v>1567</v>
      </c>
      <c r="T134" s="38" t="s">
        <v>406</v>
      </c>
      <c r="U134" s="38" t="s">
        <v>471</v>
      </c>
      <c r="V134" s="38" t="s">
        <v>900</v>
      </c>
      <c r="W134" s="38" t="s">
        <v>213</v>
      </c>
      <c r="X134" s="38" t="s">
        <v>148</v>
      </c>
      <c r="Y134" s="54">
        <v>1016046855</v>
      </c>
      <c r="Z134" s="38">
        <v>8</v>
      </c>
      <c r="AA134" s="45">
        <v>33794</v>
      </c>
      <c r="AB134" s="44" t="s">
        <v>1568</v>
      </c>
      <c r="AC134" s="38">
        <v>3019022</v>
      </c>
      <c r="AD134" s="37" t="s">
        <v>1569</v>
      </c>
      <c r="AE134" s="37" t="s">
        <v>683</v>
      </c>
      <c r="AF134" s="37">
        <v>1014225583</v>
      </c>
      <c r="AG134" s="37">
        <v>0</v>
      </c>
      <c r="AH134" s="37"/>
      <c r="AI134" s="38"/>
      <c r="AJ134" s="38"/>
      <c r="AK134" s="38"/>
      <c r="AL134" s="38" t="s">
        <v>410</v>
      </c>
      <c r="AM134" s="45">
        <v>44960</v>
      </c>
      <c r="AN134" s="45">
        <v>44960</v>
      </c>
      <c r="AO134" s="80">
        <v>88000000</v>
      </c>
      <c r="AP134" s="45">
        <v>44963</v>
      </c>
      <c r="AQ134" s="45">
        <v>45296</v>
      </c>
      <c r="AR134" s="38">
        <v>330</v>
      </c>
      <c r="AS134" s="38">
        <v>11</v>
      </c>
      <c r="AT134" s="80">
        <v>8000000</v>
      </c>
      <c r="AU134" s="38"/>
      <c r="AV134" s="38"/>
      <c r="AW134" s="38">
        <v>1</v>
      </c>
      <c r="AX134" s="38">
        <v>1</v>
      </c>
      <c r="AY134" s="38"/>
      <c r="AZ134" s="82">
        <v>16000000</v>
      </c>
      <c r="BA134" s="38">
        <v>60</v>
      </c>
      <c r="BB134" s="38">
        <v>1121</v>
      </c>
      <c r="BC134" s="45">
        <v>45258</v>
      </c>
      <c r="BD134" s="38"/>
      <c r="BE134" s="38"/>
      <c r="BF134" s="38"/>
      <c r="BG134" s="38"/>
      <c r="BH134" s="38"/>
      <c r="BI134" s="38"/>
      <c r="BJ134" s="38"/>
      <c r="BK134" s="38"/>
      <c r="BL134" s="38"/>
      <c r="BM134" s="38"/>
      <c r="BN134" s="38"/>
      <c r="BO134" s="38"/>
      <c r="BP134" s="38"/>
      <c r="BQ134" s="34">
        <f>Tabla2023[[#This Row],[DÍAS PRORROGA 1]]+Tabla2023[[#This Row],[DÍAS PRORROGA  2]]+Tabla2023[[#This Row],[DÍAS PRORROGA 3]]</f>
        <v>60</v>
      </c>
      <c r="BR134" s="68">
        <f>IF(Tabla2023[[#This Row],[ADICIÓN]]="NO",0,Tabla2023[[#This Row],[VALOR ADICIÓN 1]]+Tabla2023[[#This Row],[VALOR ADICIÓN 2]]+Tabla2023[[#This Row],[VALOR ADICIÓN 3]])</f>
        <v>16000000</v>
      </c>
      <c r="BS134" s="38"/>
      <c r="BT134" s="45">
        <v>45356</v>
      </c>
      <c r="BU134" s="49">
        <f>Tabla2023[[#This Row],[VALOR INICIAL DEL CONTRATO]]+Tabla2023[[#This Row],[VALOR ADICIÓN 1]]+Tabla2023[[#This Row],[VALOR ADICIÓN 2]]+Tabla2023[[#This Row],[VALOR ADICIÓN 3]]</f>
        <v>104000000</v>
      </c>
      <c r="BV13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4" s="33"/>
      <c r="BX134" s="36" t="s">
        <v>1570</v>
      </c>
      <c r="BY134" s="36" t="s">
        <v>1571</v>
      </c>
      <c r="BZ134" s="34"/>
      <c r="CA134" s="38">
        <v>6</v>
      </c>
      <c r="CB134" s="41" t="s">
        <v>550</v>
      </c>
      <c r="CC134" s="41" t="s">
        <v>551</v>
      </c>
      <c r="CD134" s="38">
        <v>1637</v>
      </c>
      <c r="CE134" s="34"/>
      <c r="CF134" s="6"/>
    </row>
    <row r="135" spans="1:85" ht="51.75" customHeight="1" x14ac:dyDescent="0.2">
      <c r="A135" s="29">
        <v>2023</v>
      </c>
      <c r="B135" s="131">
        <v>131</v>
      </c>
      <c r="C135" s="122" t="s">
        <v>1476</v>
      </c>
      <c r="D135" s="122" t="str">
        <f ca="1">IF(Tabla2023[[#This Row],[FECHA DE TERMINACIÓN FINAL]]-TODAY()&gt;=15,"VIGENTE",IF(Tabla2023[[#This Row],[FECHA DE TERMINACIÓN FINAL]]-TODAY()&lt;0,"FINALIZADO",IF(Tabla2023[[#This Row],[FECHA DE TERMINACIÓN FINAL]]-TODAY()&lt;=15,"PROXIMO A VENCER")))</f>
        <v>FINALIZADO</v>
      </c>
      <c r="E135" s="93">
        <v>84039</v>
      </c>
      <c r="F135" s="38" t="s">
        <v>1572</v>
      </c>
      <c r="G135" s="38" t="s">
        <v>1573</v>
      </c>
      <c r="H135" s="37" t="s">
        <v>1574</v>
      </c>
      <c r="I135" s="46" t="s">
        <v>1575</v>
      </c>
      <c r="J135" s="38" t="s">
        <v>470</v>
      </c>
      <c r="K135" s="38">
        <v>547</v>
      </c>
      <c r="L135" s="45">
        <v>44952</v>
      </c>
      <c r="M135" s="38">
        <v>590</v>
      </c>
      <c r="N135" s="45">
        <v>44959</v>
      </c>
      <c r="O135" s="38" t="s">
        <v>116</v>
      </c>
      <c r="P135" s="37" t="s">
        <v>87</v>
      </c>
      <c r="Q135" s="37" t="s">
        <v>420</v>
      </c>
      <c r="R135" s="38">
        <v>1</v>
      </c>
      <c r="S135" s="151" t="s">
        <v>117</v>
      </c>
      <c r="T135" s="38" t="s">
        <v>406</v>
      </c>
      <c r="U135" s="38" t="s">
        <v>471</v>
      </c>
      <c r="V135" s="38" t="s">
        <v>196</v>
      </c>
      <c r="W135" s="38" t="s">
        <v>213</v>
      </c>
      <c r="X135" s="38" t="s">
        <v>148</v>
      </c>
      <c r="Y135" s="54">
        <v>1030568733</v>
      </c>
      <c r="Z135" s="38">
        <v>9</v>
      </c>
      <c r="AA135" s="45">
        <v>32916</v>
      </c>
      <c r="AB135" s="44" t="s">
        <v>1576</v>
      </c>
      <c r="AC135" s="38">
        <v>2566727</v>
      </c>
      <c r="AD135" s="37" t="s">
        <v>1577</v>
      </c>
      <c r="AE135" s="37" t="s">
        <v>1119</v>
      </c>
      <c r="AF135" s="37">
        <v>79486884</v>
      </c>
      <c r="AG135" s="37">
        <v>7</v>
      </c>
      <c r="AH135" s="37"/>
      <c r="AI135" s="38"/>
      <c r="AJ135" s="38"/>
      <c r="AK135" s="38"/>
      <c r="AL135" s="38" t="s">
        <v>410</v>
      </c>
      <c r="AM135" s="45">
        <v>44958</v>
      </c>
      <c r="AN135" s="45">
        <v>44960</v>
      </c>
      <c r="AO135" s="80">
        <v>88000000</v>
      </c>
      <c r="AP135" s="45">
        <v>44960</v>
      </c>
      <c r="AQ135" s="45">
        <v>45293</v>
      </c>
      <c r="AR135" s="38">
        <v>330</v>
      </c>
      <c r="AS135" s="38">
        <v>11</v>
      </c>
      <c r="AT135" s="80">
        <v>8000000</v>
      </c>
      <c r="AU135" s="38"/>
      <c r="AV135" s="38"/>
      <c r="AW135" s="38">
        <v>1</v>
      </c>
      <c r="AX135" s="38">
        <v>1</v>
      </c>
      <c r="AY135" s="38"/>
      <c r="AZ135" s="82">
        <v>24000000</v>
      </c>
      <c r="BA135" s="38">
        <v>90</v>
      </c>
      <c r="BB135" s="38">
        <v>1130</v>
      </c>
      <c r="BC135" s="45">
        <v>45258</v>
      </c>
      <c r="BD135" s="38"/>
      <c r="BE135" s="38"/>
      <c r="BF135" s="38"/>
      <c r="BG135" s="38"/>
      <c r="BH135" s="38"/>
      <c r="BI135" s="38"/>
      <c r="BJ135" s="38"/>
      <c r="BK135" s="38"/>
      <c r="BL135" s="38"/>
      <c r="BM135" s="38"/>
      <c r="BN135" s="38"/>
      <c r="BO135" s="38"/>
      <c r="BP135" s="38"/>
      <c r="BQ135" s="34">
        <f>Tabla2023[[#This Row],[DÍAS PRORROGA 1]]+Tabla2023[[#This Row],[DÍAS PRORROGA  2]]+Tabla2023[[#This Row],[DÍAS PRORROGA 3]]</f>
        <v>90</v>
      </c>
      <c r="BR135" s="68">
        <f>IF(Tabla2023[[#This Row],[ADICIÓN]]="NO",0,Tabla2023[[#This Row],[VALOR ADICIÓN 1]]+Tabla2023[[#This Row],[VALOR ADICIÓN 2]]+Tabla2023[[#This Row],[VALOR ADICIÓN 3]])</f>
        <v>24000000</v>
      </c>
      <c r="BS135" s="38"/>
      <c r="BT135" s="45">
        <v>45308</v>
      </c>
      <c r="BU135" s="49">
        <f>Tabla2023[[#This Row],[VALOR INICIAL DEL CONTRATO]]+Tabla2023[[#This Row],[VALOR ADICIÓN 1]]+Tabla2023[[#This Row],[VALOR ADICIÓN 2]]+Tabla2023[[#This Row],[VALOR ADICIÓN 3]]</f>
        <v>112000000</v>
      </c>
      <c r="BV13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35" s="33"/>
      <c r="BX135" s="36" t="s">
        <v>1578</v>
      </c>
      <c r="BY135" s="34" t="s">
        <v>1579</v>
      </c>
      <c r="BZ135" s="34" t="s">
        <v>1580</v>
      </c>
      <c r="CA135" s="38">
        <v>23</v>
      </c>
      <c r="CB135" s="41" t="s">
        <v>1581</v>
      </c>
      <c r="CC135" s="35" t="s">
        <v>551</v>
      </c>
      <c r="CD135" s="34">
        <v>1634</v>
      </c>
      <c r="CE135" s="34"/>
      <c r="CF135" s="6"/>
    </row>
    <row r="136" spans="1:85" ht="51.75" customHeight="1" x14ac:dyDescent="0.2">
      <c r="A136" s="29">
        <v>2023</v>
      </c>
      <c r="B136" s="131">
        <v>132</v>
      </c>
      <c r="C136" s="122" t="s">
        <v>435</v>
      </c>
      <c r="D136" s="122" t="str">
        <f ca="1">IF(Tabla2023[[#This Row],[FECHA DE TERMINACIÓN FINAL]]-TODAY()&gt;=15,"VIGENTE",IF(Tabla2023[[#This Row],[FECHA DE TERMINACIÓN FINAL]]-TODAY()&lt;0,"FINALIZADO",IF(Tabla2023[[#This Row],[FECHA DE TERMINACIÓN FINAL]]-TODAY()&lt;=15,"PROXIMO A VENCER")))</f>
        <v>FINALIZADO</v>
      </c>
      <c r="E136" s="93">
        <v>83302</v>
      </c>
      <c r="F136" s="38" t="s">
        <v>1582</v>
      </c>
      <c r="G136" s="38" t="s">
        <v>1583</v>
      </c>
      <c r="H136" s="37" t="s">
        <v>1584</v>
      </c>
      <c r="I136" s="46" t="s">
        <v>1585</v>
      </c>
      <c r="J136" s="38" t="s">
        <v>668</v>
      </c>
      <c r="K136" s="38">
        <v>544</v>
      </c>
      <c r="L136" s="45">
        <v>44952</v>
      </c>
      <c r="M136" s="38">
        <v>662</v>
      </c>
      <c r="N136" s="45">
        <v>44960</v>
      </c>
      <c r="O136" s="34" t="s">
        <v>125</v>
      </c>
      <c r="P136" s="37" t="s">
        <v>87</v>
      </c>
      <c r="Q136" s="37" t="s">
        <v>420</v>
      </c>
      <c r="R136" s="38">
        <v>1</v>
      </c>
      <c r="S136" s="151" t="s">
        <v>175</v>
      </c>
      <c r="T136" s="38" t="s">
        <v>406</v>
      </c>
      <c r="U136" s="38" t="s">
        <v>471</v>
      </c>
      <c r="V136" s="38" t="s">
        <v>460</v>
      </c>
      <c r="W136" s="38" t="s">
        <v>213</v>
      </c>
      <c r="X136" s="38" t="s">
        <v>148</v>
      </c>
      <c r="Y136" s="54">
        <v>1010182337</v>
      </c>
      <c r="Z136" s="38">
        <v>4</v>
      </c>
      <c r="AA136" s="45">
        <v>32608</v>
      </c>
      <c r="AB136" s="44" t="s">
        <v>1586</v>
      </c>
      <c r="AC136" s="38">
        <v>3173673871</v>
      </c>
      <c r="AD136" s="37" t="s">
        <v>1587</v>
      </c>
      <c r="AE136" s="37" t="s">
        <v>151</v>
      </c>
      <c r="AF136" s="37">
        <v>1053344917</v>
      </c>
      <c r="AG136" s="37">
        <v>9</v>
      </c>
      <c r="AH136" s="38"/>
      <c r="AI136" s="38"/>
      <c r="AJ136" s="38"/>
      <c r="AK136" s="38"/>
      <c r="AL136" s="38" t="s">
        <v>410</v>
      </c>
      <c r="AM136" s="45">
        <v>44959</v>
      </c>
      <c r="AN136" s="45">
        <v>44959</v>
      </c>
      <c r="AO136" s="80">
        <v>55000000</v>
      </c>
      <c r="AP136" s="45">
        <v>44963</v>
      </c>
      <c r="AQ136" s="45">
        <v>45296</v>
      </c>
      <c r="AR136" s="38">
        <v>330</v>
      </c>
      <c r="AS136" s="38">
        <v>11</v>
      </c>
      <c r="AT136" s="80">
        <v>5000000</v>
      </c>
      <c r="AU136" s="38"/>
      <c r="AV136" s="38"/>
      <c r="AW136" s="38">
        <v>1</v>
      </c>
      <c r="AX136" s="38">
        <v>1</v>
      </c>
      <c r="AY136" s="38"/>
      <c r="AZ136" s="82">
        <v>4100000</v>
      </c>
      <c r="BA136" s="38">
        <v>26</v>
      </c>
      <c r="BB136" s="38">
        <v>1118</v>
      </c>
      <c r="BC136" s="45">
        <v>45258</v>
      </c>
      <c r="BD136" s="38"/>
      <c r="BE136" s="38"/>
      <c r="BF136" s="38"/>
      <c r="BG136" s="38"/>
      <c r="BH136" s="38"/>
      <c r="BI136" s="38"/>
      <c r="BJ136" s="38"/>
      <c r="BK136" s="38"/>
      <c r="BL136" s="38"/>
      <c r="BM136" s="38"/>
      <c r="BN136" s="38"/>
      <c r="BO136" s="38"/>
      <c r="BP136" s="38"/>
      <c r="BQ136" s="34">
        <f>Tabla2023[[#This Row],[DÍAS PRORROGA 1]]+Tabla2023[[#This Row],[DÍAS PRORROGA  2]]+Tabla2023[[#This Row],[DÍAS PRORROGA 3]]</f>
        <v>26</v>
      </c>
      <c r="BR136" s="68">
        <f>IF(Tabla2023[[#This Row],[ADICIÓN]]="NO",0,Tabla2023[[#This Row],[VALOR ADICIÓN 1]]+Tabla2023[[#This Row],[VALOR ADICIÓN 2]]+Tabla2023[[#This Row],[VALOR ADICIÓN 3]])</f>
        <v>4100000</v>
      </c>
      <c r="BS136" s="38"/>
      <c r="BT136" s="45">
        <v>45322</v>
      </c>
      <c r="BU136" s="49">
        <f>Tabla2023[[#This Row],[VALOR INICIAL DEL CONTRATO]]+Tabla2023[[#This Row],[VALOR ADICIÓN 1]]+Tabla2023[[#This Row],[VALOR ADICIÓN 2]]+Tabla2023[[#This Row],[VALOR ADICIÓN 3]]</f>
        <v>59100000</v>
      </c>
      <c r="BV13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6" s="33"/>
      <c r="BX136" s="36" t="s">
        <v>1588</v>
      </c>
      <c r="BY136" s="34" t="s">
        <v>1589</v>
      </c>
      <c r="BZ136" s="34"/>
      <c r="CA136" s="38" t="s">
        <v>432</v>
      </c>
      <c r="CB136" s="41" t="s">
        <v>433</v>
      </c>
      <c r="CC136" s="41" t="s">
        <v>434</v>
      </c>
      <c r="CD136" s="34">
        <v>1696</v>
      </c>
      <c r="CE136" s="34"/>
      <c r="CF136" s="6"/>
    </row>
    <row r="137" spans="1:85" s="18" customFormat="1" ht="51.75" customHeight="1" x14ac:dyDescent="0.2">
      <c r="A137" s="29">
        <v>2023</v>
      </c>
      <c r="B137" s="131">
        <v>133</v>
      </c>
      <c r="C137" s="122" t="s">
        <v>435</v>
      </c>
      <c r="D137" s="122" t="str">
        <f ca="1">IF(Tabla2023[[#This Row],[FECHA DE TERMINACIÓN FINAL]]-TODAY()&gt;=15,"VIGENTE",IF(Tabla2023[[#This Row],[FECHA DE TERMINACIÓN FINAL]]-TODAY()&lt;0,"FINALIZADO",IF(Tabla2023[[#This Row],[FECHA DE TERMINACIÓN FINAL]]-TODAY()&lt;=15,"PROXIMO A VENCER")))</f>
        <v>FINALIZADO</v>
      </c>
      <c r="E137" s="93">
        <v>87183</v>
      </c>
      <c r="F137" s="38" t="s">
        <v>1590</v>
      </c>
      <c r="G137" s="38" t="s">
        <v>1591</v>
      </c>
      <c r="H137" s="37" t="s">
        <v>1592</v>
      </c>
      <c r="I137" s="44" t="s">
        <v>1593</v>
      </c>
      <c r="J137" s="38" t="s">
        <v>470</v>
      </c>
      <c r="K137" s="38">
        <v>623</v>
      </c>
      <c r="L137" s="45">
        <v>44957</v>
      </c>
      <c r="M137" s="38">
        <v>657</v>
      </c>
      <c r="N137" s="45">
        <v>44960</v>
      </c>
      <c r="O137" s="38" t="s">
        <v>169</v>
      </c>
      <c r="P137" s="37" t="s">
        <v>87</v>
      </c>
      <c r="Q137" s="37" t="s">
        <v>420</v>
      </c>
      <c r="R137" s="38">
        <v>1</v>
      </c>
      <c r="S137" s="151" t="s">
        <v>1594</v>
      </c>
      <c r="T137" s="38" t="s">
        <v>406</v>
      </c>
      <c r="U137" s="38" t="s">
        <v>471</v>
      </c>
      <c r="V137" s="38" t="s">
        <v>241</v>
      </c>
      <c r="W137" s="38" t="s">
        <v>213</v>
      </c>
      <c r="X137" s="38" t="s">
        <v>148</v>
      </c>
      <c r="Y137" s="54" t="s">
        <v>1595</v>
      </c>
      <c r="Z137" s="38">
        <v>0</v>
      </c>
      <c r="AA137" s="45">
        <v>33845</v>
      </c>
      <c r="AB137" s="44" t="s">
        <v>1596</v>
      </c>
      <c r="AC137" s="38">
        <v>3212255556</v>
      </c>
      <c r="AD137" s="37" t="s">
        <v>1597</v>
      </c>
      <c r="AE137" s="37" t="s">
        <v>659</v>
      </c>
      <c r="AF137" s="54">
        <v>1016046855</v>
      </c>
      <c r="AG137" s="38">
        <v>8</v>
      </c>
      <c r="AH137" s="37" t="s">
        <v>660</v>
      </c>
      <c r="AI137" s="37">
        <v>1020716280</v>
      </c>
      <c r="AJ137" s="37">
        <v>5</v>
      </c>
      <c r="AK137" s="38"/>
      <c r="AL137" s="38" t="s">
        <v>410</v>
      </c>
      <c r="AM137" s="45">
        <v>44959</v>
      </c>
      <c r="AN137" s="45">
        <v>44959</v>
      </c>
      <c r="AO137" s="53">
        <v>55550000</v>
      </c>
      <c r="AP137" s="45">
        <v>44963</v>
      </c>
      <c r="AQ137" s="45">
        <v>45296</v>
      </c>
      <c r="AR137" s="38">
        <v>330</v>
      </c>
      <c r="AS137" s="38">
        <v>11</v>
      </c>
      <c r="AT137" s="80">
        <v>5050000</v>
      </c>
      <c r="AU137" s="38"/>
      <c r="AV137" s="38"/>
      <c r="AW137" s="38">
        <v>1</v>
      </c>
      <c r="AX137" s="38">
        <v>1</v>
      </c>
      <c r="AY137" s="38"/>
      <c r="AZ137" s="82">
        <v>10100000</v>
      </c>
      <c r="BA137" s="38">
        <v>60</v>
      </c>
      <c r="BB137" s="38">
        <v>1189</v>
      </c>
      <c r="BC137" s="45">
        <v>45275</v>
      </c>
      <c r="BD137" s="38"/>
      <c r="BE137" s="38"/>
      <c r="BF137" s="38"/>
      <c r="BG137" s="38"/>
      <c r="BH137" s="38"/>
      <c r="BI137" s="38"/>
      <c r="BJ137" s="38"/>
      <c r="BK137" s="38"/>
      <c r="BL137" s="38"/>
      <c r="BM137" s="38"/>
      <c r="BN137" s="38"/>
      <c r="BO137" s="38"/>
      <c r="BP137" s="38"/>
      <c r="BQ137" s="34">
        <f>Tabla2023[[#This Row],[DÍAS PRORROGA 1]]+Tabla2023[[#This Row],[DÍAS PRORROGA  2]]+Tabla2023[[#This Row],[DÍAS PRORROGA 3]]</f>
        <v>60</v>
      </c>
      <c r="BR137" s="68">
        <f>IF(Tabla2023[[#This Row],[ADICIÓN]]="NO",0,Tabla2023[[#This Row],[VALOR ADICIÓN 1]]+Tabla2023[[#This Row],[VALOR ADICIÓN 2]]+Tabla2023[[#This Row],[VALOR ADICIÓN 3]])</f>
        <v>10100000</v>
      </c>
      <c r="BS137" s="38"/>
      <c r="BT137" s="45">
        <v>45356</v>
      </c>
      <c r="BU137" s="49">
        <f>Tabla2023[[#This Row],[VALOR INICIAL DEL CONTRATO]]+Tabla2023[[#This Row],[VALOR ADICIÓN 1]]+Tabla2023[[#This Row],[VALOR ADICIÓN 2]]+Tabla2023[[#This Row],[VALOR ADICIÓN 3]]</f>
        <v>65650000</v>
      </c>
      <c r="BV13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7" s="33"/>
      <c r="BX137" s="36" t="s">
        <v>1598</v>
      </c>
      <c r="BY137" s="36" t="s">
        <v>1599</v>
      </c>
      <c r="BZ137" s="34" t="s">
        <v>1600</v>
      </c>
      <c r="CA137" s="38">
        <v>6</v>
      </c>
      <c r="CB137" s="41" t="s">
        <v>550</v>
      </c>
      <c r="CC137" s="41" t="s">
        <v>551</v>
      </c>
      <c r="CD137" s="34">
        <v>1637</v>
      </c>
      <c r="CE137" s="34"/>
      <c r="CF137" s="17"/>
    </row>
    <row r="138" spans="1:85" ht="51.75" customHeight="1" x14ac:dyDescent="0.2">
      <c r="A138" s="29">
        <v>2023</v>
      </c>
      <c r="B138" s="131">
        <v>134</v>
      </c>
      <c r="C138" s="122" t="s">
        <v>435</v>
      </c>
      <c r="D138" s="122" t="str">
        <f ca="1">IF(Tabla2023[[#This Row],[FECHA DE TERMINACIÓN FINAL]]-TODAY()&gt;=15,"VIGENTE",IF(Tabla2023[[#This Row],[FECHA DE TERMINACIÓN FINAL]]-TODAY()&lt;0,"FINALIZADO",IF(Tabla2023[[#This Row],[FECHA DE TERMINACIÓN FINAL]]-TODAY()&lt;=15,"PROXIMO A VENCER")))</f>
        <v>FINALIZADO</v>
      </c>
      <c r="E138" s="93">
        <v>85638</v>
      </c>
      <c r="F138" s="38" t="s">
        <v>1601</v>
      </c>
      <c r="G138" s="38" t="s">
        <v>1602</v>
      </c>
      <c r="H138" s="37" t="s">
        <v>131</v>
      </c>
      <c r="I138" s="44" t="s">
        <v>1603</v>
      </c>
      <c r="J138" s="38" t="s">
        <v>784</v>
      </c>
      <c r="K138" s="38">
        <v>121</v>
      </c>
      <c r="L138" s="45">
        <v>44943</v>
      </c>
      <c r="M138" s="38">
        <v>724</v>
      </c>
      <c r="N138" s="45">
        <v>44964</v>
      </c>
      <c r="O138" s="38" t="s">
        <v>125</v>
      </c>
      <c r="P138" s="37" t="s">
        <v>87</v>
      </c>
      <c r="Q138" s="37" t="s">
        <v>420</v>
      </c>
      <c r="R138" s="38">
        <v>1</v>
      </c>
      <c r="S138" s="151" t="s">
        <v>132</v>
      </c>
      <c r="T138" s="38" t="s">
        <v>406</v>
      </c>
      <c r="U138" s="38" t="s">
        <v>906</v>
      </c>
      <c r="V138" s="38" t="s">
        <v>703</v>
      </c>
      <c r="W138" s="38" t="s">
        <v>423</v>
      </c>
      <c r="X138" s="38" t="s">
        <v>163</v>
      </c>
      <c r="Y138" s="54">
        <v>1072661424</v>
      </c>
      <c r="Z138" s="38">
        <v>8</v>
      </c>
      <c r="AA138" s="45">
        <v>33444</v>
      </c>
      <c r="AB138" s="44" t="s">
        <v>133</v>
      </c>
      <c r="AC138" s="38">
        <v>3229129261</v>
      </c>
      <c r="AD138" s="37" t="s">
        <v>1604</v>
      </c>
      <c r="AE138" s="37" t="s">
        <v>105</v>
      </c>
      <c r="AF138" s="54">
        <v>79369745</v>
      </c>
      <c r="AG138" s="38"/>
      <c r="AH138" s="37" t="s">
        <v>204</v>
      </c>
      <c r="AI138" s="37">
        <v>74374329</v>
      </c>
      <c r="AJ138" s="37">
        <v>1</v>
      </c>
      <c r="AK138" s="45">
        <v>45119</v>
      </c>
      <c r="AL138" s="38" t="s">
        <v>410</v>
      </c>
      <c r="AM138" s="45">
        <v>44960</v>
      </c>
      <c r="AN138" s="45">
        <v>44960</v>
      </c>
      <c r="AO138" s="80">
        <v>34100000</v>
      </c>
      <c r="AP138" s="45">
        <v>44964</v>
      </c>
      <c r="AQ138" s="45">
        <v>45297</v>
      </c>
      <c r="AR138" s="38">
        <v>330</v>
      </c>
      <c r="AS138" s="38">
        <v>11</v>
      </c>
      <c r="AT138" s="80">
        <v>3100000</v>
      </c>
      <c r="AU138" s="38"/>
      <c r="AV138" s="38"/>
      <c r="AW138" s="38">
        <v>1</v>
      </c>
      <c r="AX138" s="38">
        <v>1</v>
      </c>
      <c r="AY138" s="38"/>
      <c r="AZ138" s="82">
        <v>2480000</v>
      </c>
      <c r="BA138" s="38">
        <v>24</v>
      </c>
      <c r="BB138" s="38">
        <v>1267</v>
      </c>
      <c r="BC138" s="45">
        <v>45280</v>
      </c>
      <c r="BD138" s="38"/>
      <c r="BE138" s="38"/>
      <c r="BF138" s="38"/>
      <c r="BG138" s="38"/>
      <c r="BH138" s="38"/>
      <c r="BI138" s="38"/>
      <c r="BJ138" s="38"/>
      <c r="BK138" s="38"/>
      <c r="BL138" s="38"/>
      <c r="BM138" s="38"/>
      <c r="BN138" s="38"/>
      <c r="BO138" s="38"/>
      <c r="BP138" s="38"/>
      <c r="BQ138" s="34">
        <f>Tabla2023[[#This Row],[DÍAS PRORROGA 1]]+Tabla2023[[#This Row],[DÍAS PRORROGA  2]]+Tabla2023[[#This Row],[DÍAS PRORROGA 3]]</f>
        <v>24</v>
      </c>
      <c r="BR138" s="68">
        <f>IF(Tabla2023[[#This Row],[ADICIÓN]]="NO",0,Tabla2023[[#This Row],[VALOR ADICIÓN 1]]+Tabla2023[[#This Row],[VALOR ADICIÓN 2]]+Tabla2023[[#This Row],[VALOR ADICIÓN 3]])</f>
        <v>2480000</v>
      </c>
      <c r="BS138" s="38"/>
      <c r="BT138" s="45">
        <v>45321</v>
      </c>
      <c r="BU138" s="49">
        <f>Tabla2023[[#This Row],[VALOR INICIAL DEL CONTRATO]]+Tabla2023[[#This Row],[VALOR ADICIÓN 1]]+Tabla2023[[#This Row],[VALOR ADICIÓN 2]]+Tabla2023[[#This Row],[VALOR ADICIÓN 3]]</f>
        <v>36580000</v>
      </c>
      <c r="BV13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8" s="33"/>
      <c r="BX138" s="39" t="s">
        <v>1605</v>
      </c>
      <c r="BY138" s="34" t="s">
        <v>1606</v>
      </c>
      <c r="BZ138" s="34"/>
      <c r="CA138" s="38" t="s">
        <v>432</v>
      </c>
      <c r="CB138" s="41" t="s">
        <v>433</v>
      </c>
      <c r="CC138" s="41" t="s">
        <v>434</v>
      </c>
      <c r="CD138" s="34">
        <v>1696</v>
      </c>
      <c r="CE138" s="34" t="e" cm="1">
        <v>#REF!</v>
      </c>
      <c r="CF138" s="6"/>
    </row>
    <row r="139" spans="1:85" ht="51.75" customHeight="1" x14ac:dyDescent="0.2">
      <c r="A139" s="29">
        <v>2023</v>
      </c>
      <c r="B139" s="131">
        <v>136</v>
      </c>
      <c r="C139" s="122" t="s">
        <v>435</v>
      </c>
      <c r="D139" s="122" t="str">
        <f ca="1">IF(Tabla2023[[#This Row],[FECHA DE TERMINACIÓN FINAL]]-TODAY()&gt;=15,"VIGENTE",IF(Tabla2023[[#This Row],[FECHA DE TERMINACIÓN FINAL]]-TODAY()&lt;0,"FINALIZADO",IF(Tabla2023[[#This Row],[FECHA DE TERMINACIÓN FINAL]]-TODAY()&lt;=15,"PROXIMO A VENCER")))</f>
        <v>FINALIZADO</v>
      </c>
      <c r="E139" s="93">
        <v>85002</v>
      </c>
      <c r="F139" s="38" t="s">
        <v>1607</v>
      </c>
      <c r="G139" s="38" t="s">
        <v>1608</v>
      </c>
      <c r="H139" s="37" t="s">
        <v>382</v>
      </c>
      <c r="I139" s="44" t="s">
        <v>1609</v>
      </c>
      <c r="J139" s="38" t="s">
        <v>898</v>
      </c>
      <c r="K139" s="38">
        <v>608</v>
      </c>
      <c r="L139" s="45">
        <v>44958</v>
      </c>
      <c r="M139" s="38">
        <v>718</v>
      </c>
      <c r="N139" s="45">
        <v>44964</v>
      </c>
      <c r="O139" s="38" t="s">
        <v>125</v>
      </c>
      <c r="P139" s="37" t="s">
        <v>87</v>
      </c>
      <c r="Q139" s="37" t="s">
        <v>420</v>
      </c>
      <c r="R139" s="38">
        <v>1</v>
      </c>
      <c r="S139" s="151" t="s">
        <v>1610</v>
      </c>
      <c r="T139" s="38" t="s">
        <v>406</v>
      </c>
      <c r="U139" s="38" t="s">
        <v>906</v>
      </c>
      <c r="V139" s="38" t="s">
        <v>241</v>
      </c>
      <c r="W139" s="38" t="s">
        <v>213</v>
      </c>
      <c r="X139" s="38" t="s">
        <v>148</v>
      </c>
      <c r="Y139" s="54">
        <v>37578805</v>
      </c>
      <c r="Z139" s="38">
        <v>8</v>
      </c>
      <c r="AA139" s="45">
        <v>30866</v>
      </c>
      <c r="AB139" s="44" t="s">
        <v>383</v>
      </c>
      <c r="AC139" s="38">
        <v>6373976</v>
      </c>
      <c r="AD139" s="37" t="s">
        <v>384</v>
      </c>
      <c r="AE139" s="37" t="s">
        <v>683</v>
      </c>
      <c r="AF139" s="37">
        <v>1014225583</v>
      </c>
      <c r="AG139" s="37">
        <v>0</v>
      </c>
      <c r="AH139" s="37" t="s">
        <v>660</v>
      </c>
      <c r="AI139" s="37">
        <v>1020716280</v>
      </c>
      <c r="AJ139" s="37">
        <v>5</v>
      </c>
      <c r="AK139" s="45">
        <v>45097</v>
      </c>
      <c r="AL139" s="38" t="s">
        <v>410</v>
      </c>
      <c r="AM139" s="45">
        <v>44960</v>
      </c>
      <c r="AN139" s="45">
        <v>44960</v>
      </c>
      <c r="AO139" s="53">
        <v>66000000</v>
      </c>
      <c r="AP139" s="45">
        <v>44965</v>
      </c>
      <c r="AQ139" s="45">
        <v>45298</v>
      </c>
      <c r="AR139" s="38">
        <v>330</v>
      </c>
      <c r="AS139" s="38">
        <v>11</v>
      </c>
      <c r="AT139" s="80">
        <v>6000000</v>
      </c>
      <c r="AU139" s="38"/>
      <c r="AV139" s="38"/>
      <c r="AW139" s="38"/>
      <c r="AX139" s="38"/>
      <c r="AY139" s="38"/>
      <c r="AZ139" s="82"/>
      <c r="BA139" s="38"/>
      <c r="BB139" s="38"/>
      <c r="BC139" s="38"/>
      <c r="BD139" s="38"/>
      <c r="BE139" s="38"/>
      <c r="BF139" s="38"/>
      <c r="BG139" s="38"/>
      <c r="BH139" s="38"/>
      <c r="BI139" s="38"/>
      <c r="BJ139" s="38"/>
      <c r="BK139" s="38"/>
      <c r="BL139" s="38"/>
      <c r="BM139" s="38"/>
      <c r="BN139" s="38"/>
      <c r="BO139" s="38"/>
      <c r="BP139" s="38"/>
      <c r="BQ139" s="34">
        <f>Tabla2023[[#This Row],[DÍAS PRORROGA 1]]+Tabla2023[[#This Row],[DÍAS PRORROGA  2]]+Tabla2023[[#This Row],[DÍAS PRORROGA 3]]</f>
        <v>0</v>
      </c>
      <c r="BR139" s="68">
        <f>IF(Tabla2023[[#This Row],[ADICIÓN]]="NO",0,Tabla2023[[#This Row],[VALOR ADICIÓN 1]]+Tabla2023[[#This Row],[VALOR ADICIÓN 2]]+Tabla2023[[#This Row],[VALOR ADICIÓN 3]])</f>
        <v>0</v>
      </c>
      <c r="BS139" s="38"/>
      <c r="BT139" s="45">
        <v>45298</v>
      </c>
      <c r="BU139" s="49">
        <f>Tabla2023[[#This Row],[VALOR INICIAL DEL CONTRATO]]+Tabla2023[[#This Row],[VALOR ADICIÓN 1]]+Tabla2023[[#This Row],[VALOR ADICIÓN 2]]+Tabla2023[[#This Row],[VALOR ADICIÓN 3]]</f>
        <v>66000000</v>
      </c>
      <c r="BV13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39" s="33"/>
      <c r="BX139" s="34"/>
      <c r="BY139" s="34" t="s">
        <v>1611</v>
      </c>
      <c r="BZ139" s="34"/>
      <c r="CA139" s="38" t="s">
        <v>432</v>
      </c>
      <c r="CB139" s="41" t="s">
        <v>433</v>
      </c>
      <c r="CC139" s="41" t="s">
        <v>434</v>
      </c>
      <c r="CD139" s="34">
        <v>1696</v>
      </c>
      <c r="CE139" s="34"/>
      <c r="CF139" s="6"/>
    </row>
    <row r="140" spans="1:85" s="12" customFormat="1" ht="51.75" customHeight="1" x14ac:dyDescent="0.2">
      <c r="A140" s="29">
        <v>2023</v>
      </c>
      <c r="B140" s="131">
        <v>140</v>
      </c>
      <c r="C140" s="122" t="s">
        <v>435</v>
      </c>
      <c r="D140" s="122" t="str">
        <f ca="1">IF(Tabla2023[[#This Row],[FECHA DE TERMINACIÓN FINAL]]-TODAY()&gt;=15,"VIGENTE",IF(Tabla2023[[#This Row],[FECHA DE TERMINACIÓN FINAL]]-TODAY()&lt;0,"FINALIZADO",IF(Tabla2023[[#This Row],[FECHA DE TERMINACIÓN FINAL]]-TODAY()&lt;=15,"PROXIMO A VENCER")))</f>
        <v>FINALIZADO</v>
      </c>
      <c r="E140" s="93">
        <v>85002</v>
      </c>
      <c r="F140" s="38" t="s">
        <v>1607</v>
      </c>
      <c r="G140" s="38" t="s">
        <v>1612</v>
      </c>
      <c r="H140" s="37" t="s">
        <v>240</v>
      </c>
      <c r="I140" s="149" t="s">
        <v>1609</v>
      </c>
      <c r="J140" s="38" t="s">
        <v>898</v>
      </c>
      <c r="K140" s="38">
        <v>608</v>
      </c>
      <c r="L140" s="45">
        <v>44958</v>
      </c>
      <c r="M140" s="38">
        <v>720</v>
      </c>
      <c r="N140" s="45">
        <v>44964</v>
      </c>
      <c r="O140" s="38" t="s">
        <v>125</v>
      </c>
      <c r="P140" s="37" t="s">
        <v>87</v>
      </c>
      <c r="Q140" s="37" t="s">
        <v>420</v>
      </c>
      <c r="R140" s="38">
        <v>1</v>
      </c>
      <c r="S140" s="151" t="s">
        <v>1610</v>
      </c>
      <c r="T140" s="38" t="s">
        <v>406</v>
      </c>
      <c r="U140" s="38" t="s">
        <v>471</v>
      </c>
      <c r="V140" s="38" t="s">
        <v>241</v>
      </c>
      <c r="W140" s="38" t="s">
        <v>213</v>
      </c>
      <c r="X140" s="38" t="s">
        <v>148</v>
      </c>
      <c r="Y140" s="54">
        <v>1073427048</v>
      </c>
      <c r="Z140" s="38">
        <v>3</v>
      </c>
      <c r="AA140" s="45">
        <v>33290</v>
      </c>
      <c r="AB140" s="44" t="s">
        <v>242</v>
      </c>
      <c r="AC140" s="38">
        <v>3173870264</v>
      </c>
      <c r="AD140" s="37" t="s">
        <v>243</v>
      </c>
      <c r="AE140" s="37" t="s">
        <v>683</v>
      </c>
      <c r="AF140" s="37">
        <v>1014225583</v>
      </c>
      <c r="AG140" s="37">
        <v>0</v>
      </c>
      <c r="AH140" s="37" t="s">
        <v>660</v>
      </c>
      <c r="AI140" s="37">
        <v>1020716280</v>
      </c>
      <c r="AJ140" s="37">
        <v>5</v>
      </c>
      <c r="AK140" s="45">
        <v>45097</v>
      </c>
      <c r="AL140" s="38" t="s">
        <v>410</v>
      </c>
      <c r="AM140" s="45">
        <v>44960</v>
      </c>
      <c r="AN140" s="45">
        <v>44960</v>
      </c>
      <c r="AO140" s="53">
        <v>66000000</v>
      </c>
      <c r="AP140" s="45">
        <v>44965</v>
      </c>
      <c r="AQ140" s="45">
        <v>45298</v>
      </c>
      <c r="AR140" s="38">
        <v>330</v>
      </c>
      <c r="AS140" s="38">
        <v>11</v>
      </c>
      <c r="AT140" s="80">
        <v>6000000</v>
      </c>
      <c r="AU140" s="38"/>
      <c r="AV140" s="38"/>
      <c r="AW140" s="38">
        <v>1</v>
      </c>
      <c r="AX140" s="38">
        <v>1</v>
      </c>
      <c r="AY140" s="38"/>
      <c r="AZ140" s="82">
        <v>4800000</v>
      </c>
      <c r="BA140" s="38">
        <v>24</v>
      </c>
      <c r="BB140" s="38">
        <v>1233</v>
      </c>
      <c r="BC140" s="45">
        <v>45275</v>
      </c>
      <c r="BD140" s="38"/>
      <c r="BE140" s="38"/>
      <c r="BF140" s="38"/>
      <c r="BG140" s="38"/>
      <c r="BH140" s="38"/>
      <c r="BI140" s="38"/>
      <c r="BJ140" s="38"/>
      <c r="BK140" s="38"/>
      <c r="BL140" s="38"/>
      <c r="BM140" s="38"/>
      <c r="BN140" s="38"/>
      <c r="BO140" s="38"/>
      <c r="BP140" s="38"/>
      <c r="BQ140" s="34">
        <f>Tabla2023[[#This Row],[DÍAS PRORROGA 1]]+Tabla2023[[#This Row],[DÍAS PRORROGA  2]]+Tabla2023[[#This Row],[DÍAS PRORROGA 3]]</f>
        <v>24</v>
      </c>
      <c r="BR140" s="68">
        <f>IF(Tabla2023[[#This Row],[ADICIÓN]]="NO",0,Tabla2023[[#This Row],[VALOR ADICIÓN 1]]+Tabla2023[[#This Row],[VALOR ADICIÓN 2]]+Tabla2023[[#This Row],[VALOR ADICIÓN 3]])</f>
        <v>4800000</v>
      </c>
      <c r="BS140" s="38"/>
      <c r="BT140" s="45">
        <v>45322</v>
      </c>
      <c r="BU140" s="49">
        <f>Tabla2023[[#This Row],[VALOR INICIAL DEL CONTRATO]]+Tabla2023[[#This Row],[VALOR ADICIÓN 1]]+Tabla2023[[#This Row],[VALOR ADICIÓN 2]]+Tabla2023[[#This Row],[VALOR ADICIÓN 3]]</f>
        <v>70800000</v>
      </c>
      <c r="BV14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0" s="33"/>
      <c r="BX140" s="36" t="s">
        <v>1613</v>
      </c>
      <c r="BY140" s="34" t="s">
        <v>1611</v>
      </c>
      <c r="BZ140" s="34"/>
      <c r="CA140" s="38" t="s">
        <v>432</v>
      </c>
      <c r="CB140" s="41" t="s">
        <v>433</v>
      </c>
      <c r="CC140" s="41" t="s">
        <v>434</v>
      </c>
      <c r="CD140" s="34">
        <v>1696</v>
      </c>
      <c r="CE140" s="34"/>
      <c r="CF140" s="6"/>
      <c r="CG140" s="12" t="s">
        <v>1614</v>
      </c>
    </row>
    <row r="141" spans="1:85" ht="51.75" customHeight="1" x14ac:dyDescent="0.2">
      <c r="A141" s="29">
        <v>2023</v>
      </c>
      <c r="B141" s="131">
        <v>137</v>
      </c>
      <c r="C141" s="122" t="s">
        <v>435</v>
      </c>
      <c r="D141" s="122" t="str">
        <f ca="1">IF(Tabla2023[[#This Row],[FECHA DE TERMINACIÓN FINAL]]-TODAY()&gt;=15,"VIGENTE",IF(Tabla2023[[#This Row],[FECHA DE TERMINACIÓN FINAL]]-TODAY()&lt;0,"FINALIZADO",IF(Tabla2023[[#This Row],[FECHA DE TERMINACIÓN FINAL]]-TODAY()&lt;=15,"PROXIMO A VENCER")))</f>
        <v>FINALIZADO</v>
      </c>
      <c r="E141" s="93">
        <v>83525</v>
      </c>
      <c r="F141" s="38" t="s">
        <v>1615</v>
      </c>
      <c r="G141" s="38" t="s">
        <v>1616</v>
      </c>
      <c r="H141" s="37" t="s">
        <v>1617</v>
      </c>
      <c r="I141" s="46" t="s">
        <v>1618</v>
      </c>
      <c r="J141" s="38" t="s">
        <v>541</v>
      </c>
      <c r="K141" s="38">
        <v>680</v>
      </c>
      <c r="L141" s="45">
        <v>44959</v>
      </c>
      <c r="M141" s="38">
        <v>665</v>
      </c>
      <c r="N141" s="45">
        <v>44960</v>
      </c>
      <c r="O141" s="38" t="s">
        <v>125</v>
      </c>
      <c r="P141" s="37" t="s">
        <v>87</v>
      </c>
      <c r="Q141" s="37" t="s">
        <v>420</v>
      </c>
      <c r="R141" s="38">
        <v>1</v>
      </c>
      <c r="S141" s="151" t="s">
        <v>1619</v>
      </c>
      <c r="T141" s="38" t="s">
        <v>406</v>
      </c>
      <c r="U141" s="38" t="s">
        <v>906</v>
      </c>
      <c r="V141" s="38" t="s">
        <v>241</v>
      </c>
      <c r="W141" s="38"/>
      <c r="X141" s="38" t="s">
        <v>148</v>
      </c>
      <c r="Y141" s="54">
        <v>1020716280</v>
      </c>
      <c r="Z141" s="38">
        <v>3</v>
      </c>
      <c r="AA141" s="45">
        <v>31556</v>
      </c>
      <c r="AB141" s="44" t="s">
        <v>1620</v>
      </c>
      <c r="AC141" s="38">
        <v>7502963</v>
      </c>
      <c r="AD141" s="37" t="s">
        <v>1621</v>
      </c>
      <c r="AE141" s="37" t="s">
        <v>683</v>
      </c>
      <c r="AF141" s="37">
        <v>1014225583</v>
      </c>
      <c r="AG141" s="37">
        <v>0</v>
      </c>
      <c r="AH141" s="37"/>
      <c r="AI141" s="38"/>
      <c r="AJ141" s="38"/>
      <c r="AK141" s="38"/>
      <c r="AL141" s="38" t="s">
        <v>410</v>
      </c>
      <c r="AM141" s="45">
        <v>44959</v>
      </c>
      <c r="AN141" s="45">
        <v>44960</v>
      </c>
      <c r="AO141" s="53">
        <v>28000000</v>
      </c>
      <c r="AP141" s="45">
        <v>44960</v>
      </c>
      <c r="AQ141" s="45">
        <v>45079</v>
      </c>
      <c r="AR141" s="38">
        <v>120</v>
      </c>
      <c r="AS141" s="38">
        <v>4</v>
      </c>
      <c r="AT141" s="80">
        <v>7000000</v>
      </c>
      <c r="AU141" s="38"/>
      <c r="AV141" s="38"/>
      <c r="AW141" s="38"/>
      <c r="AX141" s="38"/>
      <c r="AY141" s="38"/>
      <c r="AZ141" s="82"/>
      <c r="BA141" s="38"/>
      <c r="BB141" s="38"/>
      <c r="BC141" s="38"/>
      <c r="BD141" s="38"/>
      <c r="BE141" s="38"/>
      <c r="BF141" s="38"/>
      <c r="BG141" s="38"/>
      <c r="BH141" s="38"/>
      <c r="BI141" s="38"/>
      <c r="BJ141" s="38"/>
      <c r="BK141" s="38"/>
      <c r="BL141" s="38"/>
      <c r="BM141" s="38"/>
      <c r="BN141" s="38"/>
      <c r="BO141" s="38"/>
      <c r="BP141" s="38"/>
      <c r="BQ141" s="34">
        <f>Tabla2023[[#This Row],[DÍAS PRORROGA 1]]+Tabla2023[[#This Row],[DÍAS PRORROGA  2]]+Tabla2023[[#This Row],[DÍAS PRORROGA 3]]</f>
        <v>0</v>
      </c>
      <c r="BR141" s="68">
        <f>IF(Tabla2023[[#This Row],[ADICIÓN]]="NO",0,Tabla2023[[#This Row],[VALOR ADICIÓN 1]]+Tabla2023[[#This Row],[VALOR ADICIÓN 2]]+Tabla2023[[#This Row],[VALOR ADICIÓN 3]])</f>
        <v>0</v>
      </c>
      <c r="BS141" s="38"/>
      <c r="BT141" s="45">
        <v>45079</v>
      </c>
      <c r="BU141" s="49">
        <f>Tabla2023[[#This Row],[VALOR INICIAL DEL CONTRATO]]+Tabla2023[[#This Row],[VALOR ADICIÓN 1]]+Tabla2023[[#This Row],[VALOR ADICIÓN 2]]+Tabla2023[[#This Row],[VALOR ADICIÓN 3]]</f>
        <v>28000000</v>
      </c>
      <c r="BV14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1" s="33"/>
      <c r="BX141" s="34"/>
      <c r="BY141" s="34" t="s">
        <v>1622</v>
      </c>
      <c r="BZ141" s="34" t="s">
        <v>1623</v>
      </c>
      <c r="CA141" s="38" t="s">
        <v>432</v>
      </c>
      <c r="CB141" s="41" t="s">
        <v>433</v>
      </c>
      <c r="CC141" s="41" t="s">
        <v>434</v>
      </c>
      <c r="CD141" s="34">
        <v>1696</v>
      </c>
      <c r="CE141" s="34"/>
      <c r="CF141" s="6"/>
      <c r="CG141" s="7" t="s">
        <v>1624</v>
      </c>
    </row>
    <row r="142" spans="1:85" ht="51.75" customHeight="1" x14ac:dyDescent="0.2">
      <c r="A142" s="29">
        <v>2023</v>
      </c>
      <c r="B142" s="131">
        <v>138</v>
      </c>
      <c r="C142" s="122" t="s">
        <v>1476</v>
      </c>
      <c r="D142" s="122" t="str">
        <f ca="1">IF(Tabla2023[[#This Row],[FECHA DE TERMINACIÓN FINAL]]-TODAY()&gt;=15,"VIGENTE",IF(Tabla2023[[#This Row],[FECHA DE TERMINACIÓN FINAL]]-TODAY()&lt;0,"FINALIZADO",IF(Tabla2023[[#This Row],[FECHA DE TERMINACIÓN FINAL]]-TODAY()&lt;=15,"PROXIMO A VENCER")))</f>
        <v>FINALIZADO</v>
      </c>
      <c r="E142" s="93">
        <v>85233</v>
      </c>
      <c r="F142" s="38" t="s">
        <v>1625</v>
      </c>
      <c r="G142" s="38" t="s">
        <v>1626</v>
      </c>
      <c r="H142" s="37" t="s">
        <v>1627</v>
      </c>
      <c r="I142" s="46" t="s">
        <v>1628</v>
      </c>
      <c r="J142" s="37" t="s">
        <v>457</v>
      </c>
      <c r="K142" s="38">
        <v>110</v>
      </c>
      <c r="L142" s="45">
        <v>44943</v>
      </c>
      <c r="M142" s="38">
        <v>726</v>
      </c>
      <c r="N142" s="45">
        <v>44965</v>
      </c>
      <c r="O142" s="38" t="s">
        <v>342</v>
      </c>
      <c r="P142" s="37" t="s">
        <v>87</v>
      </c>
      <c r="Q142" s="37" t="s">
        <v>420</v>
      </c>
      <c r="R142" s="38">
        <v>1</v>
      </c>
      <c r="S142" s="151" t="s">
        <v>1629</v>
      </c>
      <c r="T142" s="38" t="s">
        <v>406</v>
      </c>
      <c r="U142" s="38" t="s">
        <v>471</v>
      </c>
      <c r="V142" s="38" t="s">
        <v>196</v>
      </c>
      <c r="W142" s="38"/>
      <c r="X142" s="38" t="s">
        <v>148</v>
      </c>
      <c r="Y142" s="54">
        <v>1032460893</v>
      </c>
      <c r="Z142" s="38">
        <v>0</v>
      </c>
      <c r="AA142" s="45">
        <v>34318</v>
      </c>
      <c r="AB142" s="44" t="s">
        <v>1630</v>
      </c>
      <c r="AC142" s="38">
        <v>3164769971</v>
      </c>
      <c r="AD142" s="37" t="s">
        <v>1631</v>
      </c>
      <c r="AE142" s="37" t="s">
        <v>1632</v>
      </c>
      <c r="AF142" s="37">
        <v>1073524239</v>
      </c>
      <c r="AG142" s="37">
        <v>9</v>
      </c>
      <c r="AH142" s="37"/>
      <c r="AI142" s="38"/>
      <c r="AJ142" s="38"/>
      <c r="AK142" s="38"/>
      <c r="AL142" s="38" t="s">
        <v>410</v>
      </c>
      <c r="AM142" s="45">
        <v>44959</v>
      </c>
      <c r="AN142" s="45">
        <v>44963</v>
      </c>
      <c r="AO142" s="80">
        <v>20000000</v>
      </c>
      <c r="AP142" s="45">
        <v>44966</v>
      </c>
      <c r="AQ142" s="45">
        <v>45085</v>
      </c>
      <c r="AR142" s="38">
        <v>120</v>
      </c>
      <c r="AS142" s="38">
        <v>4</v>
      </c>
      <c r="AT142" s="80">
        <v>5000000</v>
      </c>
      <c r="AU142" s="38"/>
      <c r="AV142" s="38"/>
      <c r="AW142" s="38"/>
      <c r="AX142" s="38"/>
      <c r="AY142" s="38"/>
      <c r="AZ142" s="82"/>
      <c r="BA142" s="38"/>
      <c r="BB142" s="38"/>
      <c r="BC142" s="38"/>
      <c r="BD142" s="38"/>
      <c r="BE142" s="38"/>
      <c r="BF142" s="38"/>
      <c r="BG142" s="38"/>
      <c r="BH142" s="38"/>
      <c r="BI142" s="38"/>
      <c r="BJ142" s="38"/>
      <c r="BK142" s="38"/>
      <c r="BL142" s="38"/>
      <c r="BM142" s="38"/>
      <c r="BN142" s="38"/>
      <c r="BO142" s="38"/>
      <c r="BP142" s="38"/>
      <c r="BQ142" s="34">
        <f>Tabla2023[[#This Row],[DÍAS PRORROGA 1]]+Tabla2023[[#This Row],[DÍAS PRORROGA  2]]+Tabla2023[[#This Row],[DÍAS PRORROGA 3]]</f>
        <v>0</v>
      </c>
      <c r="BR142" s="68">
        <f>IF(Tabla2023[[#This Row],[ADICIÓN]]="NO",0,Tabla2023[[#This Row],[VALOR ADICIÓN 1]]+Tabla2023[[#This Row],[VALOR ADICIÓN 2]]+Tabla2023[[#This Row],[VALOR ADICIÓN 3]])</f>
        <v>0</v>
      </c>
      <c r="BS142" s="38"/>
      <c r="BT142" s="45">
        <v>45063</v>
      </c>
      <c r="BU142" s="49">
        <f>Tabla2023[[#This Row],[VALOR INICIAL DEL CONTRATO]]+Tabla2023[[#This Row],[VALOR ADICIÓN 1]]+Tabla2023[[#This Row],[VALOR ADICIÓN 2]]+Tabla2023[[#This Row],[VALOR ADICIÓN 3]]</f>
        <v>20000000</v>
      </c>
      <c r="BV14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42" s="33"/>
      <c r="BX142" s="36" t="s">
        <v>1633</v>
      </c>
      <c r="BY142" s="34" t="s">
        <v>1634</v>
      </c>
      <c r="BZ142" s="34"/>
      <c r="CA142" s="34"/>
      <c r="CB142" s="35"/>
      <c r="CC142" s="35"/>
      <c r="CD142" s="38">
        <v>1651</v>
      </c>
      <c r="CE142" s="34"/>
      <c r="CF142" s="16"/>
    </row>
    <row r="143" spans="1:85" s="12" customFormat="1" ht="51.75" customHeight="1" x14ac:dyDescent="0.2">
      <c r="A143" s="29">
        <v>2023</v>
      </c>
      <c r="B143" s="131">
        <v>139</v>
      </c>
      <c r="C143" s="122" t="s">
        <v>435</v>
      </c>
      <c r="D143" s="122" t="str">
        <f ca="1">IF(Tabla2023[[#This Row],[FECHA DE TERMINACIÓN FINAL]]-TODAY()&gt;=15,"VIGENTE",IF(Tabla2023[[#This Row],[FECHA DE TERMINACIÓN FINAL]]-TODAY()&lt;0,"FINALIZADO",IF(Tabla2023[[#This Row],[FECHA DE TERMINACIÓN FINAL]]-TODAY()&lt;=15,"PROXIMO A VENCER")))</f>
        <v>FINALIZADO</v>
      </c>
      <c r="E143" s="93">
        <v>85444</v>
      </c>
      <c r="F143" s="38" t="s">
        <v>1635</v>
      </c>
      <c r="G143" s="38" t="s">
        <v>1636</v>
      </c>
      <c r="H143" s="37" t="s">
        <v>1637</v>
      </c>
      <c r="I143" s="46" t="s">
        <v>1638</v>
      </c>
      <c r="J143" s="38" t="s">
        <v>520</v>
      </c>
      <c r="K143" s="38">
        <v>82</v>
      </c>
      <c r="L143" s="45">
        <v>44939</v>
      </c>
      <c r="M143" s="38">
        <v>721</v>
      </c>
      <c r="N143" s="45">
        <v>44964</v>
      </c>
      <c r="O143" s="38" t="s">
        <v>116</v>
      </c>
      <c r="P143" s="37" t="s">
        <v>87</v>
      </c>
      <c r="Q143" s="37" t="s">
        <v>420</v>
      </c>
      <c r="R143" s="38">
        <v>1</v>
      </c>
      <c r="S143" s="151" t="s">
        <v>1639</v>
      </c>
      <c r="T143" s="38" t="s">
        <v>406</v>
      </c>
      <c r="U143" s="38" t="s">
        <v>906</v>
      </c>
      <c r="V143" s="38" t="s">
        <v>196</v>
      </c>
      <c r="W143" s="38"/>
      <c r="X143" s="38" t="s">
        <v>148</v>
      </c>
      <c r="Y143" s="54">
        <v>1018418402</v>
      </c>
      <c r="Z143" s="38">
        <v>1</v>
      </c>
      <c r="AA143" s="45">
        <v>32357</v>
      </c>
      <c r="AB143" s="44" t="s">
        <v>1640</v>
      </c>
      <c r="AC143" s="38">
        <v>3163361949</v>
      </c>
      <c r="AD143" s="37" t="s">
        <v>1641</v>
      </c>
      <c r="AE143" s="37" t="s">
        <v>499</v>
      </c>
      <c r="AF143" s="37">
        <v>1030568733</v>
      </c>
      <c r="AG143" s="37">
        <v>9</v>
      </c>
      <c r="AH143" s="37"/>
      <c r="AI143" s="38"/>
      <c r="AJ143" s="38"/>
      <c r="AK143" s="38"/>
      <c r="AL143" s="38" t="s">
        <v>410</v>
      </c>
      <c r="AM143" s="45">
        <v>44960</v>
      </c>
      <c r="AN143" s="45">
        <v>44960</v>
      </c>
      <c r="AO143" s="80">
        <v>13800000</v>
      </c>
      <c r="AP143" s="45">
        <v>44964</v>
      </c>
      <c r="AQ143" s="45">
        <v>45052</v>
      </c>
      <c r="AR143" s="38">
        <v>90</v>
      </c>
      <c r="AS143" s="38">
        <v>3</v>
      </c>
      <c r="AT143" s="80">
        <v>4600000</v>
      </c>
      <c r="AU143" s="38"/>
      <c r="AV143" s="38"/>
      <c r="AW143" s="38"/>
      <c r="AX143" s="38"/>
      <c r="AY143" s="38"/>
      <c r="AZ143" s="82"/>
      <c r="BA143" s="38"/>
      <c r="BB143" s="38"/>
      <c r="BC143" s="38"/>
      <c r="BD143" s="38"/>
      <c r="BE143" s="38"/>
      <c r="BF143" s="38"/>
      <c r="BG143" s="38"/>
      <c r="BH143" s="38"/>
      <c r="BI143" s="38"/>
      <c r="BJ143" s="38"/>
      <c r="BK143" s="38"/>
      <c r="BL143" s="38"/>
      <c r="BM143" s="38"/>
      <c r="BN143" s="38"/>
      <c r="BO143" s="38"/>
      <c r="BP143" s="38"/>
      <c r="BQ143" s="34">
        <f>Tabla2023[[#This Row],[DÍAS PRORROGA 1]]+Tabla2023[[#This Row],[DÍAS PRORROGA  2]]+Tabla2023[[#This Row],[DÍAS PRORROGA 3]]</f>
        <v>0</v>
      </c>
      <c r="BR143" s="68">
        <f>IF(Tabla2023[[#This Row],[ADICIÓN]]="NO",0,Tabla2023[[#This Row],[VALOR ADICIÓN 1]]+Tabla2023[[#This Row],[VALOR ADICIÓN 2]]+Tabla2023[[#This Row],[VALOR ADICIÓN 3]])</f>
        <v>0</v>
      </c>
      <c r="BS143" s="38"/>
      <c r="BT143" s="45">
        <v>45052</v>
      </c>
      <c r="BU143" s="49">
        <f>Tabla2023[[#This Row],[VALOR INICIAL DEL CONTRATO]]+Tabla2023[[#This Row],[VALOR ADICIÓN 1]]+Tabla2023[[#This Row],[VALOR ADICIÓN 2]]+Tabla2023[[#This Row],[VALOR ADICIÓN 3]]</f>
        <v>13800000</v>
      </c>
      <c r="BV14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3" s="33"/>
      <c r="BX143" s="34"/>
      <c r="BY143" s="34" t="s">
        <v>1642</v>
      </c>
      <c r="BZ143" s="34"/>
      <c r="CA143" s="34"/>
      <c r="CB143" s="35"/>
      <c r="CC143" s="35"/>
      <c r="CD143" s="38">
        <v>1634</v>
      </c>
      <c r="CE143" s="34"/>
      <c r="CF143" s="6"/>
    </row>
    <row r="144" spans="1:85" ht="51.75" customHeight="1" x14ac:dyDescent="0.2">
      <c r="A144" s="29">
        <v>2023</v>
      </c>
      <c r="B144" s="131">
        <v>141</v>
      </c>
      <c r="C144" s="122" t="s">
        <v>435</v>
      </c>
      <c r="D144" s="122" t="str">
        <f ca="1">IF(Tabla2023[[#This Row],[FECHA DE TERMINACIÓN FINAL]]-TODAY()&gt;=15,"VIGENTE",IF(Tabla2023[[#This Row],[FECHA DE TERMINACIÓN FINAL]]-TODAY()&lt;0,"FINALIZADO",IF(Tabla2023[[#This Row],[FECHA DE TERMINACIÓN FINAL]]-TODAY()&lt;=15,"PROXIMO A VENCER")))</f>
        <v>FINALIZADO</v>
      </c>
      <c r="E144" s="93">
        <v>85799</v>
      </c>
      <c r="F144" s="38" t="s">
        <v>1643</v>
      </c>
      <c r="G144" s="38" t="s">
        <v>1644</v>
      </c>
      <c r="H144" s="37" t="s">
        <v>1645</v>
      </c>
      <c r="I144" s="46" t="s">
        <v>1646</v>
      </c>
      <c r="J144" s="38" t="s">
        <v>898</v>
      </c>
      <c r="K144" s="38">
        <v>130</v>
      </c>
      <c r="L144" s="45">
        <v>44943</v>
      </c>
      <c r="M144" s="38">
        <v>723</v>
      </c>
      <c r="N144" s="45">
        <v>44964</v>
      </c>
      <c r="O144" s="38" t="s">
        <v>125</v>
      </c>
      <c r="P144" s="37" t="s">
        <v>87</v>
      </c>
      <c r="Q144" s="37" t="s">
        <v>420</v>
      </c>
      <c r="R144" s="38">
        <v>1</v>
      </c>
      <c r="S144" s="151" t="s">
        <v>1647</v>
      </c>
      <c r="T144" s="38" t="s">
        <v>406</v>
      </c>
      <c r="U144" s="38" t="s">
        <v>471</v>
      </c>
      <c r="V144" s="38" t="s">
        <v>126</v>
      </c>
      <c r="W144" s="38"/>
      <c r="X144" s="38" t="s">
        <v>148</v>
      </c>
      <c r="Y144" s="54">
        <v>19339243</v>
      </c>
      <c r="Z144" s="38">
        <v>9</v>
      </c>
      <c r="AA144" s="45">
        <v>20334</v>
      </c>
      <c r="AB144" s="44" t="s">
        <v>1648</v>
      </c>
      <c r="AC144" s="38">
        <v>4604336</v>
      </c>
      <c r="AD144" s="37" t="s">
        <v>1649</v>
      </c>
      <c r="AE144" s="37" t="s">
        <v>1650</v>
      </c>
      <c r="AF144" s="54">
        <v>79954722</v>
      </c>
      <c r="AG144" s="38">
        <v>0</v>
      </c>
      <c r="AH144" s="37" t="s">
        <v>737</v>
      </c>
      <c r="AI144" s="37">
        <v>79954722</v>
      </c>
      <c r="AJ144" s="37">
        <v>1</v>
      </c>
      <c r="AK144" s="45">
        <v>45033</v>
      </c>
      <c r="AL144" s="38" t="s">
        <v>410</v>
      </c>
      <c r="AM144" s="45">
        <v>44960</v>
      </c>
      <c r="AN144" s="45">
        <v>44960</v>
      </c>
      <c r="AO144" s="80">
        <v>15000000</v>
      </c>
      <c r="AP144" s="45">
        <v>44965</v>
      </c>
      <c r="AQ144" s="45">
        <v>45053</v>
      </c>
      <c r="AR144" s="38">
        <v>90</v>
      </c>
      <c r="AS144" s="38">
        <v>3</v>
      </c>
      <c r="AT144" s="80">
        <v>5000000</v>
      </c>
      <c r="AU144" s="38"/>
      <c r="AV144" s="38"/>
      <c r="AW144" s="38"/>
      <c r="AX144" s="38"/>
      <c r="AY144" s="38"/>
      <c r="AZ144" s="82"/>
      <c r="BA144" s="38"/>
      <c r="BB144" s="38"/>
      <c r="BC144" s="38"/>
      <c r="BD144" s="38"/>
      <c r="BE144" s="38"/>
      <c r="BF144" s="38"/>
      <c r="BG144" s="38"/>
      <c r="BH144" s="38"/>
      <c r="BI144" s="38"/>
      <c r="BJ144" s="38"/>
      <c r="BK144" s="38"/>
      <c r="BL144" s="38"/>
      <c r="BM144" s="38"/>
      <c r="BN144" s="38"/>
      <c r="BO144" s="38"/>
      <c r="BP144" s="38"/>
      <c r="BQ144" s="34">
        <f>Tabla2023[[#This Row],[DÍAS PRORROGA 1]]+Tabla2023[[#This Row],[DÍAS PRORROGA  2]]+Tabla2023[[#This Row],[DÍAS PRORROGA 3]]</f>
        <v>0</v>
      </c>
      <c r="BR144" s="68">
        <f>IF(Tabla2023[[#This Row],[ADICIÓN]]="NO",0,Tabla2023[[#This Row],[VALOR ADICIÓN 1]]+Tabla2023[[#This Row],[VALOR ADICIÓN 2]]+Tabla2023[[#This Row],[VALOR ADICIÓN 3]])</f>
        <v>0</v>
      </c>
      <c r="BS144" s="38"/>
      <c r="BT144" s="45">
        <v>45053</v>
      </c>
      <c r="BU144" s="49">
        <f>Tabla2023[[#This Row],[VALOR INICIAL DEL CONTRATO]]+Tabla2023[[#This Row],[VALOR ADICIÓN 1]]+Tabla2023[[#This Row],[VALOR ADICIÓN 2]]+Tabla2023[[#This Row],[VALOR ADICIÓN 3]]</f>
        <v>15000000</v>
      </c>
      <c r="BV14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4" s="33"/>
      <c r="BX144" s="34"/>
      <c r="BY144" s="34" t="s">
        <v>1651</v>
      </c>
      <c r="BZ144" s="34"/>
      <c r="CA144" s="38" t="s">
        <v>432</v>
      </c>
      <c r="CB144" s="41" t="s">
        <v>433</v>
      </c>
      <c r="CC144" s="41" t="s">
        <v>434</v>
      </c>
      <c r="CD144" s="34">
        <v>1696</v>
      </c>
      <c r="CE144" s="34"/>
      <c r="CF144" s="6"/>
    </row>
    <row r="145" spans="1:85" ht="51.75" customHeight="1" x14ac:dyDescent="0.2">
      <c r="A145" s="29">
        <v>2023</v>
      </c>
      <c r="B145" s="131">
        <v>143</v>
      </c>
      <c r="C145" s="122" t="s">
        <v>435</v>
      </c>
      <c r="D145" s="122" t="str">
        <f ca="1">IF(Tabla2023[[#This Row],[FECHA DE TERMINACIÓN FINAL]]-TODAY()&gt;=15,"VIGENTE",IF(Tabla2023[[#This Row],[FECHA DE TERMINACIÓN FINAL]]-TODAY()&lt;0,"FINALIZADO",IF(Tabla2023[[#This Row],[FECHA DE TERMINACIÓN FINAL]]-TODAY()&lt;=15,"PROXIMO A VENCER")))</f>
        <v>FINALIZADO</v>
      </c>
      <c r="E145" s="93">
        <v>85440</v>
      </c>
      <c r="F145" s="38" t="s">
        <v>1652</v>
      </c>
      <c r="G145" s="38" t="s">
        <v>1653</v>
      </c>
      <c r="H145" s="37" t="s">
        <v>1654</v>
      </c>
      <c r="I145" s="44" t="s">
        <v>1655</v>
      </c>
      <c r="J145" s="38" t="s">
        <v>520</v>
      </c>
      <c r="K145" s="38">
        <v>80</v>
      </c>
      <c r="L145" s="45">
        <v>44939</v>
      </c>
      <c r="M145" s="38">
        <v>817</v>
      </c>
      <c r="N145" s="45">
        <v>44980</v>
      </c>
      <c r="O145" s="38" t="s">
        <v>116</v>
      </c>
      <c r="P145" s="37" t="s">
        <v>87</v>
      </c>
      <c r="Q145" s="37" t="s">
        <v>420</v>
      </c>
      <c r="R145" s="38">
        <v>1</v>
      </c>
      <c r="S145" s="151" t="s">
        <v>1656</v>
      </c>
      <c r="T145" s="38" t="s">
        <v>406</v>
      </c>
      <c r="U145" s="38" t="s">
        <v>906</v>
      </c>
      <c r="V145" s="38" t="s">
        <v>494</v>
      </c>
      <c r="W145" s="38" t="s">
        <v>423</v>
      </c>
      <c r="X145" s="38" t="s">
        <v>163</v>
      </c>
      <c r="Y145" s="54">
        <v>1001170050</v>
      </c>
      <c r="Z145" s="38">
        <v>1</v>
      </c>
      <c r="AA145" s="45">
        <v>37291</v>
      </c>
      <c r="AB145" s="44" t="s">
        <v>1657</v>
      </c>
      <c r="AC145" s="38">
        <v>3103216472</v>
      </c>
      <c r="AD145" s="37" t="s">
        <v>1658</v>
      </c>
      <c r="AE145" s="37" t="s">
        <v>193</v>
      </c>
      <c r="AF145" s="37">
        <v>7180598</v>
      </c>
      <c r="AG145" s="37">
        <v>9</v>
      </c>
      <c r="AH145" s="37" t="s">
        <v>1659</v>
      </c>
      <c r="AI145" s="37" t="s">
        <v>1660</v>
      </c>
      <c r="AJ145" s="37" t="s">
        <v>1661</v>
      </c>
      <c r="AK145" s="45">
        <v>45017</v>
      </c>
      <c r="AL145" s="38" t="s">
        <v>410</v>
      </c>
      <c r="AM145" s="45">
        <v>44963</v>
      </c>
      <c r="AN145" s="45">
        <v>44963</v>
      </c>
      <c r="AO145" s="80">
        <v>22000000</v>
      </c>
      <c r="AP145" s="45">
        <v>44980</v>
      </c>
      <c r="AQ145" s="45">
        <v>45313</v>
      </c>
      <c r="AR145" s="38">
        <v>330</v>
      </c>
      <c r="AS145" s="38">
        <v>11</v>
      </c>
      <c r="AT145" s="80">
        <v>2000000</v>
      </c>
      <c r="AU145" s="38"/>
      <c r="AV145" s="38"/>
      <c r="AW145" s="38"/>
      <c r="AX145" s="38"/>
      <c r="AY145" s="38"/>
      <c r="AZ145" s="82"/>
      <c r="BA145" s="38"/>
      <c r="BB145" s="38"/>
      <c r="BC145" s="38"/>
      <c r="BD145" s="38"/>
      <c r="BE145" s="38"/>
      <c r="BF145" s="38"/>
      <c r="BG145" s="38"/>
      <c r="BH145" s="38"/>
      <c r="BI145" s="38"/>
      <c r="BJ145" s="38"/>
      <c r="BK145" s="38"/>
      <c r="BL145" s="38"/>
      <c r="BM145" s="38"/>
      <c r="BN145" s="38"/>
      <c r="BO145" s="38"/>
      <c r="BP145" s="38"/>
      <c r="BQ145" s="34">
        <f>Tabla2023[[#This Row],[DÍAS PRORROGA 1]]+Tabla2023[[#This Row],[DÍAS PRORROGA  2]]+Tabla2023[[#This Row],[DÍAS PRORROGA 3]]</f>
        <v>0</v>
      </c>
      <c r="BR145" s="68">
        <f>IF(Tabla2023[[#This Row],[ADICIÓN]]="NO",0,Tabla2023[[#This Row],[VALOR ADICIÓN 1]]+Tabla2023[[#This Row],[VALOR ADICIÓN 2]]+Tabla2023[[#This Row],[VALOR ADICIÓN 3]])</f>
        <v>0</v>
      </c>
      <c r="BS145" s="38"/>
      <c r="BT145" s="45">
        <v>45345</v>
      </c>
      <c r="BU145" s="49">
        <f>Tabla2023[[#This Row],[VALOR INICIAL DEL CONTRATO]]+Tabla2023[[#This Row],[VALOR ADICIÓN 1]]+Tabla2023[[#This Row],[VALOR ADICIÓN 2]]+Tabla2023[[#This Row],[VALOR ADICIÓN 3]]</f>
        <v>22000000</v>
      </c>
      <c r="BV14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5" s="33"/>
      <c r="BX145" s="37" t="s">
        <v>1662</v>
      </c>
      <c r="BY145" s="34" t="s">
        <v>1663</v>
      </c>
      <c r="BZ145" s="34"/>
      <c r="CA145" s="34"/>
      <c r="CB145" s="35"/>
      <c r="CC145" s="35"/>
      <c r="CD145" s="36">
        <v>1634</v>
      </c>
      <c r="CE145" s="34"/>
      <c r="CF145" s="16"/>
    </row>
    <row r="146" spans="1:85" ht="51.75" customHeight="1" x14ac:dyDescent="0.2">
      <c r="A146" s="29">
        <v>2023</v>
      </c>
      <c r="B146" s="131">
        <v>144</v>
      </c>
      <c r="C146" s="122" t="s">
        <v>435</v>
      </c>
      <c r="D146" s="122" t="str">
        <f ca="1">IF(Tabla2023[[#This Row],[FECHA DE TERMINACIÓN FINAL]]-TODAY()&gt;=15,"VIGENTE",IF(Tabla2023[[#This Row],[FECHA DE TERMINACIÓN FINAL]]-TODAY()&lt;0,"FINALIZADO",IF(Tabla2023[[#This Row],[FECHA DE TERMINACIÓN FINAL]]-TODAY()&lt;=15,"PROXIMO A VENCER")))</f>
        <v>FINALIZADO</v>
      </c>
      <c r="E146" s="93">
        <v>83239</v>
      </c>
      <c r="F146" s="38" t="s">
        <v>1664</v>
      </c>
      <c r="G146" s="38" t="s">
        <v>1665</v>
      </c>
      <c r="H146" s="37" t="s">
        <v>1666</v>
      </c>
      <c r="I146" s="46" t="s">
        <v>1667</v>
      </c>
      <c r="J146" s="38" t="s">
        <v>470</v>
      </c>
      <c r="K146" s="38">
        <v>684</v>
      </c>
      <c r="L146" s="45">
        <v>44959</v>
      </c>
      <c r="M146" s="38">
        <v>727</v>
      </c>
      <c r="N146" s="45">
        <v>44965</v>
      </c>
      <c r="O146" s="38" t="s">
        <v>1668</v>
      </c>
      <c r="P146" s="37" t="s">
        <v>87</v>
      </c>
      <c r="Q146" s="37" t="s">
        <v>420</v>
      </c>
      <c r="R146" s="38">
        <v>1</v>
      </c>
      <c r="S146" s="151" t="s">
        <v>1669</v>
      </c>
      <c r="T146" s="38" t="s">
        <v>406</v>
      </c>
      <c r="U146" s="38" t="s">
        <v>906</v>
      </c>
      <c r="V146" s="38" t="s">
        <v>196</v>
      </c>
      <c r="W146" s="38" t="s">
        <v>213</v>
      </c>
      <c r="X146" s="38" t="s">
        <v>148</v>
      </c>
      <c r="Y146" s="54">
        <v>1136886950</v>
      </c>
      <c r="Z146" s="38">
        <v>9</v>
      </c>
      <c r="AA146" s="45">
        <v>34762</v>
      </c>
      <c r="AB146" s="44" t="s">
        <v>1670</v>
      </c>
      <c r="AC146" s="38">
        <v>4702451</v>
      </c>
      <c r="AD146" s="37" t="s">
        <v>1671</v>
      </c>
      <c r="AE146" s="37" t="s">
        <v>498</v>
      </c>
      <c r="AF146" s="37">
        <v>1019088970</v>
      </c>
      <c r="AG146" s="37">
        <v>8</v>
      </c>
      <c r="AH146" s="37" t="s">
        <v>499</v>
      </c>
      <c r="AI146" s="37">
        <v>1030568733</v>
      </c>
      <c r="AJ146" s="37">
        <v>9</v>
      </c>
      <c r="AK146" s="45">
        <v>45292</v>
      </c>
      <c r="AL146" s="38" t="s">
        <v>410</v>
      </c>
      <c r="AM146" s="45">
        <v>44963</v>
      </c>
      <c r="AN146" s="45">
        <v>44963</v>
      </c>
      <c r="AO146" s="80">
        <v>60500000</v>
      </c>
      <c r="AP146" s="45">
        <v>44965</v>
      </c>
      <c r="AQ146" s="45">
        <v>45298</v>
      </c>
      <c r="AR146" s="38">
        <v>330</v>
      </c>
      <c r="AS146" s="38">
        <v>11</v>
      </c>
      <c r="AT146" s="80">
        <v>5500000</v>
      </c>
      <c r="AU146" s="38"/>
      <c r="AV146" s="38"/>
      <c r="AW146" s="38">
        <v>1</v>
      </c>
      <c r="AX146" s="38">
        <v>1</v>
      </c>
      <c r="AY146" s="38"/>
      <c r="AZ146" s="82">
        <v>5500000</v>
      </c>
      <c r="BA146" s="38">
        <v>30</v>
      </c>
      <c r="BB146" s="38">
        <v>1219</v>
      </c>
      <c r="BC146" s="45">
        <v>45275</v>
      </c>
      <c r="BD146" s="38"/>
      <c r="BE146" s="38"/>
      <c r="BF146" s="38"/>
      <c r="BG146" s="38"/>
      <c r="BH146" s="38"/>
      <c r="BI146" s="38"/>
      <c r="BJ146" s="38"/>
      <c r="BK146" s="38"/>
      <c r="BL146" s="38"/>
      <c r="BM146" s="38"/>
      <c r="BN146" s="38"/>
      <c r="BO146" s="38"/>
      <c r="BP146" s="38"/>
      <c r="BQ146" s="34">
        <f>Tabla2023[[#This Row],[DÍAS PRORROGA 1]]+Tabla2023[[#This Row],[DÍAS PRORROGA  2]]+Tabla2023[[#This Row],[DÍAS PRORROGA 3]]</f>
        <v>30</v>
      </c>
      <c r="BR146" s="68">
        <f>IF(Tabla2023[[#This Row],[ADICIÓN]]="NO",0,Tabla2023[[#This Row],[VALOR ADICIÓN 1]]+Tabla2023[[#This Row],[VALOR ADICIÓN 2]]+Tabla2023[[#This Row],[VALOR ADICIÓN 3]])</f>
        <v>5500000</v>
      </c>
      <c r="BS146" s="38"/>
      <c r="BT146" s="45">
        <v>45329</v>
      </c>
      <c r="BU146" s="49">
        <f>Tabla2023[[#This Row],[VALOR INICIAL DEL CONTRATO]]+Tabla2023[[#This Row],[VALOR ADICIÓN 1]]+Tabla2023[[#This Row],[VALOR ADICIÓN 2]]+Tabla2023[[#This Row],[VALOR ADICIÓN 3]]</f>
        <v>66000000</v>
      </c>
      <c r="BV14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6" s="33"/>
      <c r="BX146" s="36" t="s">
        <v>1672</v>
      </c>
      <c r="BY146" s="34" t="s">
        <v>1673</v>
      </c>
      <c r="BZ146" s="34" t="s">
        <v>1674</v>
      </c>
      <c r="CA146" s="38">
        <v>38</v>
      </c>
      <c r="CB146" s="41" t="s">
        <v>504</v>
      </c>
      <c r="CC146" s="41" t="s">
        <v>505</v>
      </c>
      <c r="CD146" s="34">
        <v>1669</v>
      </c>
      <c r="CE146" s="34"/>
      <c r="CF146" s="6"/>
    </row>
    <row r="147" spans="1:85" ht="51.75" customHeight="1" x14ac:dyDescent="0.2">
      <c r="A147" s="29">
        <v>2023</v>
      </c>
      <c r="B147" s="131">
        <v>145</v>
      </c>
      <c r="C147" s="122" t="s">
        <v>435</v>
      </c>
      <c r="D147" s="122" t="str">
        <f ca="1">IF(Tabla2023[[#This Row],[FECHA DE TERMINACIÓN FINAL]]-TODAY()&gt;=15,"VIGENTE",IF(Tabla2023[[#This Row],[FECHA DE TERMINACIÓN FINAL]]-TODAY()&lt;0,"FINALIZADO",IF(Tabla2023[[#This Row],[FECHA DE TERMINACIÓN FINAL]]-TODAY()&lt;=15,"PROXIMO A VENCER")))</f>
        <v>FINALIZADO</v>
      </c>
      <c r="E147" s="93">
        <v>85664</v>
      </c>
      <c r="F147" s="38" t="s">
        <v>1675</v>
      </c>
      <c r="G147" s="38" t="s">
        <v>1676</v>
      </c>
      <c r="H147" s="37" t="s">
        <v>1677</v>
      </c>
      <c r="I147" s="44" t="s">
        <v>1678</v>
      </c>
      <c r="J147" s="38" t="s">
        <v>822</v>
      </c>
      <c r="K147" s="38">
        <v>124</v>
      </c>
      <c r="L147" s="45">
        <v>44943</v>
      </c>
      <c r="M147" s="38">
        <v>755</v>
      </c>
      <c r="N147" s="45">
        <v>44971</v>
      </c>
      <c r="O147" s="38" t="s">
        <v>143</v>
      </c>
      <c r="P147" s="37" t="s">
        <v>87</v>
      </c>
      <c r="Q147" s="37" t="s">
        <v>420</v>
      </c>
      <c r="R147" s="38">
        <v>1</v>
      </c>
      <c r="S147" s="151" t="s">
        <v>1679</v>
      </c>
      <c r="T147" s="38" t="s">
        <v>406</v>
      </c>
      <c r="U147" s="38" t="s">
        <v>906</v>
      </c>
      <c r="V147" s="38" t="s">
        <v>218</v>
      </c>
      <c r="W147" s="38" t="s">
        <v>423</v>
      </c>
      <c r="X147" s="38" t="s">
        <v>163</v>
      </c>
      <c r="Y147" s="54">
        <v>1022969793</v>
      </c>
      <c r="Z147" s="38">
        <v>2</v>
      </c>
      <c r="AA147" s="45">
        <v>33375</v>
      </c>
      <c r="AB147" s="44" t="s">
        <v>1680</v>
      </c>
      <c r="AC147" s="38">
        <v>3114479259</v>
      </c>
      <c r="AD147" s="37" t="s">
        <v>1681</v>
      </c>
      <c r="AE147" s="37" t="s">
        <v>371</v>
      </c>
      <c r="AF147" s="37">
        <v>52211430</v>
      </c>
      <c r="AG147" s="37">
        <v>9</v>
      </c>
      <c r="AH147" s="37"/>
      <c r="AI147" s="38"/>
      <c r="AJ147" s="38"/>
      <c r="AK147" s="38"/>
      <c r="AL147" s="38" t="s">
        <v>410</v>
      </c>
      <c r="AM147" s="45">
        <v>44964</v>
      </c>
      <c r="AN147" s="45">
        <v>44964</v>
      </c>
      <c r="AO147" s="80">
        <v>44000000</v>
      </c>
      <c r="AP147" s="45">
        <v>44971</v>
      </c>
      <c r="AQ147" s="45">
        <v>45304</v>
      </c>
      <c r="AR147" s="38">
        <v>330</v>
      </c>
      <c r="AS147" s="38">
        <v>11</v>
      </c>
      <c r="AT147" s="80">
        <v>4000000</v>
      </c>
      <c r="AU147" s="38"/>
      <c r="AV147" s="38"/>
      <c r="AW147" s="38"/>
      <c r="AX147" s="38"/>
      <c r="AY147" s="38"/>
      <c r="AZ147" s="82"/>
      <c r="BA147" s="38"/>
      <c r="BB147" s="38"/>
      <c r="BC147" s="38"/>
      <c r="BD147" s="38"/>
      <c r="BE147" s="38"/>
      <c r="BF147" s="38"/>
      <c r="BG147" s="38"/>
      <c r="BH147" s="38"/>
      <c r="BI147" s="38"/>
      <c r="BJ147" s="38"/>
      <c r="BK147" s="38"/>
      <c r="BL147" s="38"/>
      <c r="BM147" s="38"/>
      <c r="BN147" s="38"/>
      <c r="BO147" s="38"/>
      <c r="BP147" s="38"/>
      <c r="BQ147" s="34">
        <f>Tabla2023[[#This Row],[DÍAS PRORROGA 1]]+Tabla2023[[#This Row],[DÍAS PRORROGA  2]]+Tabla2023[[#This Row],[DÍAS PRORROGA 3]]</f>
        <v>0</v>
      </c>
      <c r="BR147" s="68">
        <f>IF(Tabla2023[[#This Row],[ADICIÓN]]="NO",0,Tabla2023[[#This Row],[VALOR ADICIÓN 1]]+Tabla2023[[#This Row],[VALOR ADICIÓN 2]]+Tabla2023[[#This Row],[VALOR ADICIÓN 3]])</f>
        <v>0</v>
      </c>
      <c r="BS147" s="38"/>
      <c r="BT147" s="45">
        <v>45304</v>
      </c>
      <c r="BU147" s="49">
        <f>Tabla2023[[#This Row],[VALOR INICIAL DEL CONTRATO]]+Tabla2023[[#This Row],[VALOR ADICIÓN 1]]+Tabla2023[[#This Row],[VALOR ADICIÓN 2]]+Tabla2023[[#This Row],[VALOR ADICIÓN 3]]</f>
        <v>44000000</v>
      </c>
      <c r="BV14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7" s="33"/>
      <c r="BX147" s="34"/>
      <c r="BY147" s="34" t="s">
        <v>1682</v>
      </c>
      <c r="BZ147" s="34"/>
      <c r="CA147" s="34"/>
      <c r="CB147" s="35"/>
      <c r="CC147" s="35"/>
      <c r="CD147" s="38">
        <v>1688</v>
      </c>
      <c r="CE147" s="34"/>
      <c r="CF147" s="6"/>
    </row>
    <row r="148" spans="1:85" s="19" customFormat="1" ht="51.75" customHeight="1" x14ac:dyDescent="0.2">
      <c r="A148" s="29">
        <v>2023</v>
      </c>
      <c r="B148" s="131">
        <v>146</v>
      </c>
      <c r="C148" s="122" t="s">
        <v>435</v>
      </c>
      <c r="D148" s="122" t="str">
        <f ca="1">IF(Tabla2023[[#This Row],[FECHA DE TERMINACIÓN FINAL]]-TODAY()&gt;=15,"VIGENTE",IF(Tabla2023[[#This Row],[FECHA DE TERMINACIÓN FINAL]]-TODAY()&lt;0,"FINALIZADO",IF(Tabla2023[[#This Row],[FECHA DE TERMINACIÓN FINAL]]-TODAY()&lt;=15,"PROXIMO A VENCER")))</f>
        <v>FINALIZADO</v>
      </c>
      <c r="E148" s="93">
        <v>85279</v>
      </c>
      <c r="F148" s="38" t="s">
        <v>1683</v>
      </c>
      <c r="G148" s="38" t="s">
        <v>1684</v>
      </c>
      <c r="H148" s="37" t="s">
        <v>1685</v>
      </c>
      <c r="I148" s="46" t="s">
        <v>1686</v>
      </c>
      <c r="J148" s="38" t="s">
        <v>557</v>
      </c>
      <c r="K148" s="38">
        <v>119</v>
      </c>
      <c r="L148" s="45">
        <v>44943</v>
      </c>
      <c r="M148" s="38">
        <v>753</v>
      </c>
      <c r="N148" s="45">
        <v>44971</v>
      </c>
      <c r="O148" s="38" t="s">
        <v>125</v>
      </c>
      <c r="P148" s="37" t="s">
        <v>87</v>
      </c>
      <c r="Q148" s="37" t="s">
        <v>420</v>
      </c>
      <c r="R148" s="38">
        <v>1</v>
      </c>
      <c r="S148" s="151" t="s">
        <v>1687</v>
      </c>
      <c r="T148" s="38" t="s">
        <v>406</v>
      </c>
      <c r="U148" s="38" t="s">
        <v>471</v>
      </c>
      <c r="V148" s="38" t="s">
        <v>126</v>
      </c>
      <c r="W148" s="38" t="s">
        <v>423</v>
      </c>
      <c r="X148" s="38" t="s">
        <v>163</v>
      </c>
      <c r="Y148" s="54">
        <v>1069743456</v>
      </c>
      <c r="Z148" s="38">
        <v>5</v>
      </c>
      <c r="AA148" s="45">
        <v>34098</v>
      </c>
      <c r="AB148" s="44" t="s">
        <v>1688</v>
      </c>
      <c r="AC148" s="38">
        <v>3219166241</v>
      </c>
      <c r="AD148" s="37" t="s">
        <v>1689</v>
      </c>
      <c r="AE148" s="37" t="s">
        <v>1526</v>
      </c>
      <c r="AF148" s="37">
        <v>72161642</v>
      </c>
      <c r="AG148" s="37">
        <v>0</v>
      </c>
      <c r="AH148" s="37"/>
      <c r="AI148" s="38"/>
      <c r="AJ148" s="38"/>
      <c r="AK148" s="38"/>
      <c r="AL148" s="38" t="s">
        <v>410</v>
      </c>
      <c r="AM148" s="45">
        <v>44965</v>
      </c>
      <c r="AN148" s="45">
        <v>44965</v>
      </c>
      <c r="AO148" s="80">
        <v>24200000</v>
      </c>
      <c r="AP148" s="45">
        <v>44977</v>
      </c>
      <c r="AQ148" s="45">
        <v>45310</v>
      </c>
      <c r="AR148" s="38">
        <v>330</v>
      </c>
      <c r="AS148" s="38">
        <v>11</v>
      </c>
      <c r="AT148" s="80">
        <v>2200000</v>
      </c>
      <c r="AU148" s="38"/>
      <c r="AV148" s="38"/>
      <c r="AW148" s="38"/>
      <c r="AX148" s="38"/>
      <c r="AY148" s="38"/>
      <c r="AZ148" s="82"/>
      <c r="BA148" s="38"/>
      <c r="BB148" s="38"/>
      <c r="BC148" s="38"/>
      <c r="BD148" s="38"/>
      <c r="BE148" s="38"/>
      <c r="BF148" s="38"/>
      <c r="BG148" s="38"/>
      <c r="BH148" s="38"/>
      <c r="BI148" s="38"/>
      <c r="BJ148" s="38"/>
      <c r="BK148" s="38"/>
      <c r="BL148" s="38"/>
      <c r="BM148" s="38"/>
      <c r="BN148" s="38"/>
      <c r="BO148" s="38"/>
      <c r="BP148" s="38"/>
      <c r="BQ148" s="34">
        <f>Tabla2023[[#This Row],[DÍAS PRORROGA 1]]+Tabla2023[[#This Row],[DÍAS PRORROGA  2]]+Tabla2023[[#This Row],[DÍAS PRORROGA 3]]</f>
        <v>0</v>
      </c>
      <c r="BR148" s="68">
        <f>IF(Tabla2023[[#This Row],[ADICIÓN]]="NO",0,Tabla2023[[#This Row],[VALOR ADICIÓN 1]]+Tabla2023[[#This Row],[VALOR ADICIÓN 2]]+Tabla2023[[#This Row],[VALOR ADICIÓN 3]])</f>
        <v>0</v>
      </c>
      <c r="BS148" s="38"/>
      <c r="BT148" s="45">
        <v>45310</v>
      </c>
      <c r="BU148" s="49">
        <f>Tabla2023[[#This Row],[VALOR INICIAL DEL CONTRATO]]+Tabla2023[[#This Row],[VALOR ADICIÓN 1]]+Tabla2023[[#This Row],[VALOR ADICIÓN 2]]+Tabla2023[[#This Row],[VALOR ADICIÓN 3]]</f>
        <v>24200000</v>
      </c>
      <c r="BV14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8" s="33"/>
      <c r="BX148" s="34"/>
      <c r="BY148" s="34" t="s">
        <v>1690</v>
      </c>
      <c r="BZ148" s="34"/>
      <c r="CA148" s="38" t="s">
        <v>432</v>
      </c>
      <c r="CB148" s="41" t="s">
        <v>433</v>
      </c>
      <c r="CC148" s="41" t="s">
        <v>434</v>
      </c>
      <c r="CD148" s="34">
        <v>1696</v>
      </c>
      <c r="CE148" s="34"/>
      <c r="CF148" s="6"/>
      <c r="CG148" s="12"/>
    </row>
    <row r="149" spans="1:85" ht="51.75" customHeight="1" x14ac:dyDescent="0.2">
      <c r="A149" s="29">
        <v>2023</v>
      </c>
      <c r="B149" s="131">
        <v>147</v>
      </c>
      <c r="C149" s="122" t="s">
        <v>435</v>
      </c>
      <c r="D149" s="122" t="str">
        <f ca="1">IF(Tabla2023[[#This Row],[FECHA DE TERMINACIÓN FINAL]]-TODAY()&gt;=15,"VIGENTE",IF(Tabla2023[[#This Row],[FECHA DE TERMINACIÓN FINAL]]-TODAY()&lt;0,"FINALIZADO",IF(Tabla2023[[#This Row],[FECHA DE TERMINACIÓN FINAL]]-TODAY()&lt;=15,"PROXIMO A VENCER")))</f>
        <v>FINALIZADO</v>
      </c>
      <c r="E149" s="93">
        <v>85659</v>
      </c>
      <c r="F149" s="38" t="s">
        <v>1691</v>
      </c>
      <c r="G149" s="38" t="s">
        <v>1692</v>
      </c>
      <c r="H149" s="37" t="s">
        <v>1693</v>
      </c>
      <c r="I149" s="46" t="s">
        <v>1694</v>
      </c>
      <c r="J149" s="37" t="s">
        <v>1695</v>
      </c>
      <c r="K149" s="38">
        <v>123</v>
      </c>
      <c r="L149" s="45">
        <v>44943</v>
      </c>
      <c r="M149" s="38">
        <v>730</v>
      </c>
      <c r="N149" s="45">
        <v>44965</v>
      </c>
      <c r="O149" s="38" t="s">
        <v>125</v>
      </c>
      <c r="P149" s="37" t="s">
        <v>87</v>
      </c>
      <c r="Q149" s="37" t="s">
        <v>420</v>
      </c>
      <c r="R149" s="38">
        <v>1</v>
      </c>
      <c r="S149" s="151" t="s">
        <v>1696</v>
      </c>
      <c r="T149" s="38" t="s">
        <v>406</v>
      </c>
      <c r="U149" s="38" t="s">
        <v>471</v>
      </c>
      <c r="V149" s="38" t="s">
        <v>126</v>
      </c>
      <c r="W149" s="38"/>
      <c r="X149" s="38" t="s">
        <v>148</v>
      </c>
      <c r="Y149" s="54">
        <v>79954722</v>
      </c>
      <c r="Z149" s="38">
        <v>0</v>
      </c>
      <c r="AA149" s="45">
        <v>29318</v>
      </c>
      <c r="AB149" s="44" t="s">
        <v>1697</v>
      </c>
      <c r="AC149" s="38">
        <v>318756928</v>
      </c>
      <c r="AD149" s="37" t="s">
        <v>1698</v>
      </c>
      <c r="AE149" s="37" t="s">
        <v>683</v>
      </c>
      <c r="AF149" s="37">
        <v>1014225583</v>
      </c>
      <c r="AG149" s="37">
        <v>0</v>
      </c>
      <c r="AH149" s="37"/>
      <c r="AI149" s="38"/>
      <c r="AJ149" s="38"/>
      <c r="AK149" s="38"/>
      <c r="AL149" s="38" t="s">
        <v>410</v>
      </c>
      <c r="AM149" s="45">
        <v>44959</v>
      </c>
      <c r="AN149" s="45">
        <v>44959</v>
      </c>
      <c r="AO149" s="80">
        <v>28000000</v>
      </c>
      <c r="AP149" s="45">
        <v>44967</v>
      </c>
      <c r="AQ149" s="45">
        <v>45086</v>
      </c>
      <c r="AR149" s="38">
        <v>120</v>
      </c>
      <c r="AS149" s="38">
        <v>4</v>
      </c>
      <c r="AT149" s="80">
        <v>7000000</v>
      </c>
      <c r="AU149" s="38"/>
      <c r="AV149" s="38"/>
      <c r="AW149" s="38"/>
      <c r="AX149" s="38"/>
      <c r="AY149" s="38"/>
      <c r="AZ149" s="82"/>
      <c r="BA149" s="38"/>
      <c r="BB149" s="38"/>
      <c r="BC149" s="38"/>
      <c r="BD149" s="38"/>
      <c r="BE149" s="38"/>
      <c r="BF149" s="38"/>
      <c r="BG149" s="38"/>
      <c r="BH149" s="38"/>
      <c r="BI149" s="38"/>
      <c r="BJ149" s="38"/>
      <c r="BK149" s="38"/>
      <c r="BL149" s="38"/>
      <c r="BM149" s="38"/>
      <c r="BN149" s="38"/>
      <c r="BO149" s="38"/>
      <c r="BP149" s="38"/>
      <c r="BQ149" s="34">
        <f>Tabla2023[[#This Row],[DÍAS PRORROGA 1]]+Tabla2023[[#This Row],[DÍAS PRORROGA  2]]+Tabla2023[[#This Row],[DÍAS PRORROGA 3]]</f>
        <v>0</v>
      </c>
      <c r="BR149" s="68">
        <f>IF(Tabla2023[[#This Row],[ADICIÓN]]="NO",0,Tabla2023[[#This Row],[VALOR ADICIÓN 1]]+Tabla2023[[#This Row],[VALOR ADICIÓN 2]]+Tabla2023[[#This Row],[VALOR ADICIÓN 3]])</f>
        <v>0</v>
      </c>
      <c r="BS149" s="38"/>
      <c r="BT149" s="45">
        <v>45086</v>
      </c>
      <c r="BU149" s="49">
        <f>Tabla2023[[#This Row],[VALOR INICIAL DEL CONTRATO]]+Tabla2023[[#This Row],[VALOR ADICIÓN 1]]+Tabla2023[[#This Row],[VALOR ADICIÓN 2]]+Tabla2023[[#This Row],[VALOR ADICIÓN 3]]</f>
        <v>28000000</v>
      </c>
      <c r="BV14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49" s="33"/>
      <c r="BX149" s="34"/>
      <c r="BY149" s="34" t="s">
        <v>1699</v>
      </c>
      <c r="BZ149" s="34"/>
      <c r="CA149" s="38" t="s">
        <v>432</v>
      </c>
      <c r="CB149" s="41" t="s">
        <v>433</v>
      </c>
      <c r="CC149" s="41" t="s">
        <v>434</v>
      </c>
      <c r="CD149" s="34">
        <v>1696</v>
      </c>
      <c r="CE149" s="34"/>
      <c r="CF149" s="6"/>
      <c r="CG149" s="12"/>
    </row>
    <row r="150" spans="1:85" ht="51.75" customHeight="1" x14ac:dyDescent="0.2">
      <c r="A150" s="29">
        <v>2023</v>
      </c>
      <c r="B150" s="131">
        <v>148</v>
      </c>
      <c r="C150" s="122" t="s">
        <v>435</v>
      </c>
      <c r="D150" s="122" t="str">
        <f ca="1">IF(Tabla2023[[#This Row],[FECHA DE TERMINACIÓN FINAL]]-TODAY()&gt;=15,"VIGENTE",IF(Tabla2023[[#This Row],[FECHA DE TERMINACIÓN FINAL]]-TODAY()&lt;0,"FINALIZADO",IF(Tabla2023[[#This Row],[FECHA DE TERMINACIÓN FINAL]]-TODAY()&lt;=15,"PROXIMO A VENCER")))</f>
        <v>FINALIZADO</v>
      </c>
      <c r="E150" s="93">
        <v>85271</v>
      </c>
      <c r="F150" s="38" t="s">
        <v>1700</v>
      </c>
      <c r="G150" s="38" t="s">
        <v>1701</v>
      </c>
      <c r="H150" s="37" t="s">
        <v>1702</v>
      </c>
      <c r="I150" s="46" t="s">
        <v>1703</v>
      </c>
      <c r="J150" s="38" t="s">
        <v>668</v>
      </c>
      <c r="K150" s="38">
        <v>116</v>
      </c>
      <c r="L150" s="45">
        <v>44943</v>
      </c>
      <c r="M150" s="38">
        <v>729</v>
      </c>
      <c r="N150" s="45">
        <v>44965</v>
      </c>
      <c r="O150" s="38" t="s">
        <v>125</v>
      </c>
      <c r="P150" s="37" t="s">
        <v>87</v>
      </c>
      <c r="Q150" s="37" t="s">
        <v>420</v>
      </c>
      <c r="R150" s="38">
        <v>1</v>
      </c>
      <c r="S150" s="151" t="s">
        <v>1180</v>
      </c>
      <c r="T150" s="38" t="s">
        <v>406</v>
      </c>
      <c r="U150" s="38" t="s">
        <v>471</v>
      </c>
      <c r="V150" s="38" t="s">
        <v>126</v>
      </c>
      <c r="W150" s="38" t="s">
        <v>213</v>
      </c>
      <c r="X150" s="38" t="s">
        <v>163</v>
      </c>
      <c r="Y150" s="54">
        <v>79632494</v>
      </c>
      <c r="Z150" s="38">
        <v>4</v>
      </c>
      <c r="AA150" s="45">
        <v>30065</v>
      </c>
      <c r="AB150" s="44" t="s">
        <v>1704</v>
      </c>
      <c r="AC150" s="38">
        <v>7681414</v>
      </c>
      <c r="AD150" s="37" t="s">
        <v>1705</v>
      </c>
      <c r="AE150" s="37" t="s">
        <v>1038</v>
      </c>
      <c r="AF150" s="37">
        <v>63526944</v>
      </c>
      <c r="AG150" s="37">
        <v>5</v>
      </c>
      <c r="AH150" s="37"/>
      <c r="AI150" s="38"/>
      <c r="AJ150" s="38"/>
      <c r="AK150" s="38"/>
      <c r="AL150" s="38" t="s">
        <v>410</v>
      </c>
      <c r="AM150" s="45">
        <v>44959</v>
      </c>
      <c r="AN150" s="45">
        <v>44959</v>
      </c>
      <c r="AO150" s="80">
        <v>77000000</v>
      </c>
      <c r="AP150" s="45">
        <v>44966</v>
      </c>
      <c r="AQ150" s="45">
        <v>45299</v>
      </c>
      <c r="AR150" s="38">
        <v>330</v>
      </c>
      <c r="AS150" s="38">
        <v>11</v>
      </c>
      <c r="AT150" s="80">
        <v>7000000</v>
      </c>
      <c r="AU150" s="38"/>
      <c r="AV150" s="38"/>
      <c r="AW150" s="38"/>
      <c r="AX150" s="38"/>
      <c r="AY150" s="38"/>
      <c r="AZ150" s="82"/>
      <c r="BA150" s="38"/>
      <c r="BB150" s="38"/>
      <c r="BC150" s="38"/>
      <c r="BD150" s="38"/>
      <c r="BE150" s="38"/>
      <c r="BF150" s="38"/>
      <c r="BG150" s="38"/>
      <c r="BH150" s="38"/>
      <c r="BI150" s="38"/>
      <c r="BJ150" s="38"/>
      <c r="BK150" s="38"/>
      <c r="BL150" s="38"/>
      <c r="BM150" s="38"/>
      <c r="BN150" s="38"/>
      <c r="BO150" s="38"/>
      <c r="BP150" s="38"/>
      <c r="BQ150" s="34">
        <f>Tabla2023[[#This Row],[DÍAS PRORROGA 1]]+Tabla2023[[#This Row],[DÍAS PRORROGA  2]]+Tabla2023[[#This Row],[DÍAS PRORROGA 3]]</f>
        <v>0</v>
      </c>
      <c r="BR150" s="68">
        <f>IF(Tabla2023[[#This Row],[ADICIÓN]]="NO",0,Tabla2023[[#This Row],[VALOR ADICIÓN 1]]+Tabla2023[[#This Row],[VALOR ADICIÓN 2]]+Tabla2023[[#This Row],[VALOR ADICIÓN 3]])</f>
        <v>0</v>
      </c>
      <c r="BS150" s="38"/>
      <c r="BT150" s="45">
        <v>45299</v>
      </c>
      <c r="BU150" s="49">
        <f>Tabla2023[[#This Row],[VALOR INICIAL DEL CONTRATO]]+Tabla2023[[#This Row],[VALOR ADICIÓN 1]]+Tabla2023[[#This Row],[VALOR ADICIÓN 2]]+Tabla2023[[#This Row],[VALOR ADICIÓN 3]]</f>
        <v>77000000</v>
      </c>
      <c r="BV15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0" s="33"/>
      <c r="BX150" s="34"/>
      <c r="BY150" s="34" t="s">
        <v>1706</v>
      </c>
      <c r="BZ150" s="34"/>
      <c r="CA150" s="38" t="s">
        <v>432</v>
      </c>
      <c r="CB150" s="41" t="s">
        <v>433</v>
      </c>
      <c r="CC150" s="41" t="s">
        <v>434</v>
      </c>
      <c r="CD150" s="34">
        <v>1696</v>
      </c>
      <c r="CE150" s="34"/>
      <c r="CF150" s="6"/>
      <c r="CG150" s="12"/>
    </row>
    <row r="151" spans="1:85" ht="51.75" customHeight="1" x14ac:dyDescent="0.2">
      <c r="A151" s="29">
        <v>2023</v>
      </c>
      <c r="B151" s="131">
        <v>149</v>
      </c>
      <c r="C151" s="122" t="s">
        <v>435</v>
      </c>
      <c r="D151" s="122" t="str">
        <f ca="1">IF(Tabla2023[[#This Row],[FECHA DE TERMINACIÓN FINAL]]-TODAY()&gt;=15,"VIGENTE",IF(Tabla2023[[#This Row],[FECHA DE TERMINACIÓN FINAL]]-TODAY()&lt;0,"FINALIZADO",IF(Tabla2023[[#This Row],[FECHA DE TERMINACIÓN FINAL]]-TODAY()&lt;=15,"PROXIMO A VENCER")))</f>
        <v>FINALIZADO</v>
      </c>
      <c r="E151" s="93">
        <v>86942</v>
      </c>
      <c r="F151" s="38" t="s">
        <v>1707</v>
      </c>
      <c r="G151" s="38" t="s">
        <v>1708</v>
      </c>
      <c r="H151" s="37" t="s">
        <v>1709</v>
      </c>
      <c r="I151" s="46" t="s">
        <v>1710</v>
      </c>
      <c r="J151" s="37" t="s">
        <v>1711</v>
      </c>
      <c r="K151" s="38">
        <v>551</v>
      </c>
      <c r="L151" s="45">
        <v>44952</v>
      </c>
      <c r="M151" s="38">
        <v>766</v>
      </c>
      <c r="N151" s="45">
        <v>44974</v>
      </c>
      <c r="O151" s="38" t="s">
        <v>143</v>
      </c>
      <c r="P151" s="37" t="s">
        <v>87</v>
      </c>
      <c r="Q151" s="37" t="s">
        <v>420</v>
      </c>
      <c r="R151" s="38">
        <v>1</v>
      </c>
      <c r="S151" s="151" t="s">
        <v>1712</v>
      </c>
      <c r="T151" s="38" t="s">
        <v>406</v>
      </c>
      <c r="U151" s="38" t="s">
        <v>471</v>
      </c>
      <c r="V151" s="38" t="s">
        <v>285</v>
      </c>
      <c r="W151" s="38"/>
      <c r="X151" s="38" t="s">
        <v>163</v>
      </c>
      <c r="Y151" s="54">
        <v>1022938049</v>
      </c>
      <c r="Z151" s="38">
        <v>8</v>
      </c>
      <c r="AA151" s="45">
        <v>32083</v>
      </c>
      <c r="AB151" s="44" t="s">
        <v>1713</v>
      </c>
      <c r="AC151" s="38">
        <v>3205635999</v>
      </c>
      <c r="AD151" s="37" t="s">
        <v>1714</v>
      </c>
      <c r="AE151" s="37" t="s">
        <v>736</v>
      </c>
      <c r="AF151" s="38">
        <v>1019076465</v>
      </c>
      <c r="AG151" s="37">
        <v>8</v>
      </c>
      <c r="AH151" s="37" t="s">
        <v>737</v>
      </c>
      <c r="AI151" s="37">
        <v>1030568733</v>
      </c>
      <c r="AJ151" s="37">
        <v>9</v>
      </c>
      <c r="AK151" s="45">
        <v>45046</v>
      </c>
      <c r="AL151" s="38" t="s">
        <v>410</v>
      </c>
      <c r="AM151" s="45">
        <v>44964</v>
      </c>
      <c r="AN151" s="45">
        <v>44959</v>
      </c>
      <c r="AO151" s="80">
        <v>10800000</v>
      </c>
      <c r="AP151" s="45">
        <v>44974</v>
      </c>
      <c r="AQ151" s="45">
        <v>45093</v>
      </c>
      <c r="AR151" s="38">
        <v>120</v>
      </c>
      <c r="AS151" s="38">
        <v>4</v>
      </c>
      <c r="AT151" s="80">
        <v>2700000</v>
      </c>
      <c r="AU151" s="38"/>
      <c r="AV151" s="38"/>
      <c r="AW151" s="38"/>
      <c r="AX151" s="38"/>
      <c r="AY151" s="38"/>
      <c r="AZ151" s="82"/>
      <c r="BA151" s="38"/>
      <c r="BB151" s="38"/>
      <c r="BC151" s="38"/>
      <c r="BD151" s="38"/>
      <c r="BE151" s="38"/>
      <c r="BF151" s="38"/>
      <c r="BG151" s="38"/>
      <c r="BH151" s="38"/>
      <c r="BI151" s="38"/>
      <c r="BJ151" s="38"/>
      <c r="BK151" s="38"/>
      <c r="BL151" s="38"/>
      <c r="BM151" s="38"/>
      <c r="BN151" s="38"/>
      <c r="BO151" s="38"/>
      <c r="BP151" s="38"/>
      <c r="BQ151" s="34">
        <f>Tabla2023[[#This Row],[DÍAS PRORROGA 1]]+Tabla2023[[#This Row],[DÍAS PRORROGA  2]]+Tabla2023[[#This Row],[DÍAS PRORROGA 3]]</f>
        <v>0</v>
      </c>
      <c r="BR151" s="68">
        <f>IF(Tabla2023[[#This Row],[ADICIÓN]]="NO",0,Tabla2023[[#This Row],[VALOR ADICIÓN 1]]+Tabla2023[[#This Row],[VALOR ADICIÓN 2]]+Tabla2023[[#This Row],[VALOR ADICIÓN 3]])</f>
        <v>0</v>
      </c>
      <c r="BS151" s="38"/>
      <c r="BT151" s="45">
        <v>45093</v>
      </c>
      <c r="BU151" s="49">
        <f>Tabla2023[[#This Row],[VALOR INICIAL DEL CONTRATO]]+Tabla2023[[#This Row],[VALOR ADICIÓN 1]]+Tabla2023[[#This Row],[VALOR ADICIÓN 2]]+Tabla2023[[#This Row],[VALOR ADICIÓN 3]]</f>
        <v>10800000</v>
      </c>
      <c r="BV15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1" s="33"/>
      <c r="BX151" s="34"/>
      <c r="BY151" s="34" t="s">
        <v>1715</v>
      </c>
      <c r="BZ151" s="34"/>
      <c r="CA151" s="34"/>
      <c r="CB151" s="35"/>
      <c r="CC151" s="35"/>
      <c r="CD151" s="38">
        <v>1688</v>
      </c>
      <c r="CE151" s="34"/>
      <c r="CF151" s="16"/>
      <c r="CG151" s="12"/>
    </row>
    <row r="152" spans="1:85" ht="51.75" customHeight="1" x14ac:dyDescent="0.2">
      <c r="A152" s="29">
        <v>2023</v>
      </c>
      <c r="B152" s="131">
        <v>181</v>
      </c>
      <c r="C152" s="122" t="s">
        <v>435</v>
      </c>
      <c r="D152" s="122" t="str">
        <f ca="1">IF(Tabla2023[[#This Row],[FECHA DE TERMINACIÓN FINAL]]-TODAY()&gt;=15,"VIGENTE",IF(Tabla2023[[#This Row],[FECHA DE TERMINACIÓN FINAL]]-TODAY()&lt;0,"FINALIZADO",IF(Tabla2023[[#This Row],[FECHA DE TERMINACIÓN FINAL]]-TODAY()&lt;=15,"PROXIMO A VENCER")))</f>
        <v>FINALIZADO</v>
      </c>
      <c r="E152" s="93">
        <v>86942</v>
      </c>
      <c r="F152" s="38" t="s">
        <v>1707</v>
      </c>
      <c r="G152" s="38" t="s">
        <v>1716</v>
      </c>
      <c r="H152" s="37" t="s">
        <v>1717</v>
      </c>
      <c r="I152" s="46" t="s">
        <v>1710</v>
      </c>
      <c r="J152" s="37" t="s">
        <v>1711</v>
      </c>
      <c r="K152" s="38">
        <v>551</v>
      </c>
      <c r="L152" s="45">
        <v>44952</v>
      </c>
      <c r="M152" s="38">
        <v>767</v>
      </c>
      <c r="N152" s="45">
        <v>44974</v>
      </c>
      <c r="O152" s="38" t="s">
        <v>143</v>
      </c>
      <c r="P152" s="37" t="s">
        <v>87</v>
      </c>
      <c r="Q152" s="37" t="s">
        <v>420</v>
      </c>
      <c r="R152" s="38">
        <v>1</v>
      </c>
      <c r="S152" s="151" t="s">
        <v>1712</v>
      </c>
      <c r="T152" s="38" t="s">
        <v>406</v>
      </c>
      <c r="U152" s="38" t="s">
        <v>471</v>
      </c>
      <c r="V152" s="38" t="s">
        <v>285</v>
      </c>
      <c r="W152" s="38"/>
      <c r="X152" s="38" t="s">
        <v>163</v>
      </c>
      <c r="Y152" s="54">
        <v>79519512</v>
      </c>
      <c r="Z152" s="38">
        <v>6</v>
      </c>
      <c r="AA152" s="45">
        <v>25543</v>
      </c>
      <c r="AB152" s="44" t="s">
        <v>1718</v>
      </c>
      <c r="AC152" s="38">
        <v>3208041638</v>
      </c>
      <c r="AD152" s="37" t="s">
        <v>1719</v>
      </c>
      <c r="AE152" s="37" t="s">
        <v>736</v>
      </c>
      <c r="AF152" s="38">
        <v>1019076465</v>
      </c>
      <c r="AG152" s="37">
        <v>8</v>
      </c>
      <c r="AH152" s="37" t="s">
        <v>737</v>
      </c>
      <c r="AI152" s="37">
        <v>1030568733</v>
      </c>
      <c r="AJ152" s="37">
        <v>9</v>
      </c>
      <c r="AK152" s="45">
        <v>45046</v>
      </c>
      <c r="AL152" s="38" t="s">
        <v>410</v>
      </c>
      <c r="AM152" s="45">
        <v>44965</v>
      </c>
      <c r="AN152" s="45">
        <v>44959</v>
      </c>
      <c r="AO152" s="80">
        <v>10800000</v>
      </c>
      <c r="AP152" s="45">
        <v>44974</v>
      </c>
      <c r="AQ152" s="45">
        <v>45093</v>
      </c>
      <c r="AR152" s="38">
        <v>120</v>
      </c>
      <c r="AS152" s="38">
        <v>4</v>
      </c>
      <c r="AT152" s="80">
        <v>2700000</v>
      </c>
      <c r="AU152" s="38"/>
      <c r="AV152" s="38"/>
      <c r="AW152" s="38"/>
      <c r="AX152" s="38"/>
      <c r="AY152" s="38"/>
      <c r="AZ152" s="82"/>
      <c r="BA152" s="38"/>
      <c r="BB152" s="38"/>
      <c r="BC152" s="38"/>
      <c r="BD152" s="38"/>
      <c r="BE152" s="38"/>
      <c r="BF152" s="38"/>
      <c r="BG152" s="38"/>
      <c r="BH152" s="38"/>
      <c r="BI152" s="38"/>
      <c r="BJ152" s="38"/>
      <c r="BK152" s="38"/>
      <c r="BL152" s="38"/>
      <c r="BM152" s="38"/>
      <c r="BN152" s="38"/>
      <c r="BO152" s="38"/>
      <c r="BP152" s="38"/>
      <c r="BQ152" s="34">
        <f>Tabla2023[[#This Row],[DÍAS PRORROGA 1]]+Tabla2023[[#This Row],[DÍAS PRORROGA  2]]+Tabla2023[[#This Row],[DÍAS PRORROGA 3]]</f>
        <v>0</v>
      </c>
      <c r="BR152" s="68">
        <f>IF(Tabla2023[[#This Row],[ADICIÓN]]="NO",0,Tabla2023[[#This Row],[VALOR ADICIÓN 1]]+Tabla2023[[#This Row],[VALOR ADICIÓN 2]]+Tabla2023[[#This Row],[VALOR ADICIÓN 3]])</f>
        <v>0</v>
      </c>
      <c r="BS152" s="38"/>
      <c r="BT152" s="45">
        <v>45093</v>
      </c>
      <c r="BU152" s="49">
        <f>Tabla2023[[#This Row],[VALOR INICIAL DEL CONTRATO]]+Tabla2023[[#This Row],[VALOR ADICIÓN 1]]+Tabla2023[[#This Row],[VALOR ADICIÓN 2]]+Tabla2023[[#This Row],[VALOR ADICIÓN 3]]</f>
        <v>10800000</v>
      </c>
      <c r="BV15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2" s="33"/>
      <c r="BX152" s="34"/>
      <c r="BY152" s="34" t="s">
        <v>1715</v>
      </c>
      <c r="BZ152" s="34"/>
      <c r="CA152" s="34"/>
      <c r="CB152" s="35"/>
      <c r="CC152" s="35"/>
      <c r="CD152" s="38">
        <v>1688</v>
      </c>
      <c r="CE152" s="34"/>
      <c r="CF152" s="16"/>
      <c r="CG152" s="12"/>
    </row>
    <row r="153" spans="1:85" s="12" customFormat="1" ht="51.75" customHeight="1" x14ac:dyDescent="0.2">
      <c r="A153" s="29">
        <v>2023</v>
      </c>
      <c r="B153" s="131">
        <v>186</v>
      </c>
      <c r="C153" s="122" t="s">
        <v>435</v>
      </c>
      <c r="D153" s="122" t="str">
        <f ca="1">IF(Tabla2023[[#This Row],[FECHA DE TERMINACIÓN FINAL]]-TODAY()&gt;=15,"VIGENTE",IF(Tabla2023[[#This Row],[FECHA DE TERMINACIÓN FINAL]]-TODAY()&lt;0,"FINALIZADO",IF(Tabla2023[[#This Row],[FECHA DE TERMINACIÓN FINAL]]-TODAY()&lt;=15,"PROXIMO A VENCER")))</f>
        <v>FINALIZADO</v>
      </c>
      <c r="E153" s="93">
        <v>86942</v>
      </c>
      <c r="F153" s="38" t="s">
        <v>1707</v>
      </c>
      <c r="G153" s="38" t="s">
        <v>1720</v>
      </c>
      <c r="H153" s="37" t="s">
        <v>1721</v>
      </c>
      <c r="I153" s="46" t="s">
        <v>1710</v>
      </c>
      <c r="J153" s="37" t="s">
        <v>1711</v>
      </c>
      <c r="K153" s="38">
        <v>551</v>
      </c>
      <c r="L153" s="45">
        <v>44952</v>
      </c>
      <c r="M153" s="38">
        <v>768</v>
      </c>
      <c r="N153" s="45">
        <v>44974</v>
      </c>
      <c r="O153" s="38" t="s">
        <v>143</v>
      </c>
      <c r="P153" s="37" t="s">
        <v>87</v>
      </c>
      <c r="Q153" s="37" t="s">
        <v>420</v>
      </c>
      <c r="R153" s="38">
        <v>1</v>
      </c>
      <c r="S153" s="151" t="s">
        <v>1712</v>
      </c>
      <c r="T153" s="38" t="s">
        <v>406</v>
      </c>
      <c r="U153" s="38" t="s">
        <v>471</v>
      </c>
      <c r="V153" s="38" t="s">
        <v>285</v>
      </c>
      <c r="W153" s="38"/>
      <c r="X153" s="38" t="s">
        <v>163</v>
      </c>
      <c r="Y153" s="54">
        <v>80452262</v>
      </c>
      <c r="Z153" s="38">
        <v>3</v>
      </c>
      <c r="AA153" s="45">
        <v>26028</v>
      </c>
      <c r="AB153" s="44" t="s">
        <v>1722</v>
      </c>
      <c r="AC153" s="38">
        <v>3204241981</v>
      </c>
      <c r="AD153" s="37" t="s">
        <v>1723</v>
      </c>
      <c r="AE153" s="37" t="s">
        <v>736</v>
      </c>
      <c r="AF153" s="38">
        <v>1019076465</v>
      </c>
      <c r="AG153" s="37">
        <v>8</v>
      </c>
      <c r="AH153" s="37" t="s">
        <v>737</v>
      </c>
      <c r="AI153" s="37">
        <v>1030568733</v>
      </c>
      <c r="AJ153" s="37">
        <v>9</v>
      </c>
      <c r="AK153" s="45">
        <v>45046</v>
      </c>
      <c r="AL153" s="38" t="s">
        <v>410</v>
      </c>
      <c r="AM153" s="45">
        <v>44966</v>
      </c>
      <c r="AN153" s="45">
        <v>44966</v>
      </c>
      <c r="AO153" s="80">
        <v>10800000</v>
      </c>
      <c r="AP153" s="45">
        <v>44974</v>
      </c>
      <c r="AQ153" s="45">
        <v>45093</v>
      </c>
      <c r="AR153" s="38">
        <v>120</v>
      </c>
      <c r="AS153" s="38">
        <v>4</v>
      </c>
      <c r="AT153" s="80">
        <v>2700000</v>
      </c>
      <c r="AU153" s="38"/>
      <c r="AV153" s="38"/>
      <c r="AW153" s="38"/>
      <c r="AX153" s="38"/>
      <c r="AY153" s="38"/>
      <c r="AZ153" s="82"/>
      <c r="BA153" s="38"/>
      <c r="BB153" s="38"/>
      <c r="BC153" s="38"/>
      <c r="BD153" s="38"/>
      <c r="BE153" s="38"/>
      <c r="BF153" s="38"/>
      <c r="BG153" s="38"/>
      <c r="BH153" s="38"/>
      <c r="BI153" s="38"/>
      <c r="BJ153" s="38"/>
      <c r="BK153" s="38"/>
      <c r="BL153" s="38"/>
      <c r="BM153" s="38"/>
      <c r="BN153" s="38"/>
      <c r="BO153" s="38"/>
      <c r="BP153" s="38"/>
      <c r="BQ153" s="34">
        <f>Tabla2023[[#This Row],[DÍAS PRORROGA 1]]+Tabla2023[[#This Row],[DÍAS PRORROGA  2]]+Tabla2023[[#This Row],[DÍAS PRORROGA 3]]</f>
        <v>0</v>
      </c>
      <c r="BR153" s="68">
        <f>IF(Tabla2023[[#This Row],[ADICIÓN]]="NO",0,Tabla2023[[#This Row],[VALOR ADICIÓN 1]]+Tabla2023[[#This Row],[VALOR ADICIÓN 2]]+Tabla2023[[#This Row],[VALOR ADICIÓN 3]])</f>
        <v>0</v>
      </c>
      <c r="BS153" s="38"/>
      <c r="BT153" s="45">
        <v>45093</v>
      </c>
      <c r="BU153" s="49">
        <f>Tabla2023[[#This Row],[VALOR INICIAL DEL CONTRATO]]+Tabla2023[[#This Row],[VALOR ADICIÓN 1]]+Tabla2023[[#This Row],[VALOR ADICIÓN 2]]+Tabla2023[[#This Row],[VALOR ADICIÓN 3]]</f>
        <v>10800000</v>
      </c>
      <c r="BV15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3" s="33"/>
      <c r="BX153" s="34"/>
      <c r="BY153" s="34" t="s">
        <v>1715</v>
      </c>
      <c r="BZ153" s="34"/>
      <c r="CA153" s="34"/>
      <c r="CB153" s="35"/>
      <c r="CC153" s="35"/>
      <c r="CD153" s="38">
        <v>1688</v>
      </c>
      <c r="CE153" s="34"/>
      <c r="CF153" s="16"/>
    </row>
    <row r="154" spans="1:85" s="19" customFormat="1" ht="51.75" customHeight="1" x14ac:dyDescent="0.2">
      <c r="A154" s="29">
        <v>2023</v>
      </c>
      <c r="B154" s="131">
        <v>187</v>
      </c>
      <c r="C154" s="122" t="s">
        <v>435</v>
      </c>
      <c r="D154" s="122" t="str">
        <f ca="1">IF(Tabla2023[[#This Row],[FECHA DE TERMINACIÓN FINAL]]-TODAY()&gt;=15,"VIGENTE",IF(Tabla2023[[#This Row],[FECHA DE TERMINACIÓN FINAL]]-TODAY()&lt;0,"FINALIZADO",IF(Tabla2023[[#This Row],[FECHA DE TERMINACIÓN FINAL]]-TODAY()&lt;=15,"PROXIMO A VENCER")))</f>
        <v>FINALIZADO</v>
      </c>
      <c r="E154" s="93">
        <v>86942</v>
      </c>
      <c r="F154" s="38" t="s">
        <v>1707</v>
      </c>
      <c r="G154" s="38" t="s">
        <v>1724</v>
      </c>
      <c r="H154" s="37" t="s">
        <v>1725</v>
      </c>
      <c r="I154" s="44" t="s">
        <v>1710</v>
      </c>
      <c r="J154" s="38" t="s">
        <v>1726</v>
      </c>
      <c r="K154" s="38">
        <v>551</v>
      </c>
      <c r="L154" s="45">
        <v>44952</v>
      </c>
      <c r="M154" s="38">
        <v>832</v>
      </c>
      <c r="N154" s="45">
        <v>44985</v>
      </c>
      <c r="O154" s="38" t="s">
        <v>143</v>
      </c>
      <c r="P154" s="37" t="s">
        <v>87</v>
      </c>
      <c r="Q154" s="37" t="s">
        <v>420</v>
      </c>
      <c r="R154" s="38">
        <v>1</v>
      </c>
      <c r="S154" s="151" t="s">
        <v>1712</v>
      </c>
      <c r="T154" s="38" t="s">
        <v>406</v>
      </c>
      <c r="U154" s="38" t="s">
        <v>471</v>
      </c>
      <c r="V154" s="38" t="s">
        <v>285</v>
      </c>
      <c r="W154" s="38"/>
      <c r="X154" s="38" t="s">
        <v>163</v>
      </c>
      <c r="Y154" s="54">
        <v>79216776</v>
      </c>
      <c r="Z154" s="38">
        <v>2</v>
      </c>
      <c r="AA154" s="45">
        <v>29465</v>
      </c>
      <c r="AB154" s="44" t="s">
        <v>1727</v>
      </c>
      <c r="AC154" s="38">
        <v>3407596</v>
      </c>
      <c r="AD154" s="37" t="s">
        <v>331</v>
      </c>
      <c r="AE154" s="37" t="s">
        <v>736</v>
      </c>
      <c r="AF154" s="38">
        <v>1019076465</v>
      </c>
      <c r="AG154" s="37">
        <v>8</v>
      </c>
      <c r="AH154" s="37" t="s">
        <v>737</v>
      </c>
      <c r="AI154" s="37">
        <v>1030568733</v>
      </c>
      <c r="AJ154" s="37">
        <v>9</v>
      </c>
      <c r="AK154" s="45">
        <v>45046</v>
      </c>
      <c r="AL154" s="38" t="s">
        <v>410</v>
      </c>
      <c r="AM154" s="45">
        <v>44967</v>
      </c>
      <c r="AN154" s="45">
        <v>44966</v>
      </c>
      <c r="AO154" s="80">
        <v>10800000</v>
      </c>
      <c r="AP154" s="45">
        <v>44985</v>
      </c>
      <c r="AQ154" s="45">
        <v>45104</v>
      </c>
      <c r="AR154" s="38">
        <v>120</v>
      </c>
      <c r="AS154" s="38">
        <v>4</v>
      </c>
      <c r="AT154" s="80">
        <v>2700000</v>
      </c>
      <c r="AU154" s="38"/>
      <c r="AV154" s="38"/>
      <c r="AW154" s="38"/>
      <c r="AX154" s="38"/>
      <c r="AY154" s="38"/>
      <c r="AZ154" s="82"/>
      <c r="BA154" s="38"/>
      <c r="BB154" s="38"/>
      <c r="BC154" s="38"/>
      <c r="BD154" s="38"/>
      <c r="BE154" s="38"/>
      <c r="BF154" s="38"/>
      <c r="BG154" s="38"/>
      <c r="BH154" s="38"/>
      <c r="BI154" s="38"/>
      <c r="BJ154" s="38"/>
      <c r="BK154" s="38"/>
      <c r="BL154" s="38"/>
      <c r="BM154" s="38"/>
      <c r="BN154" s="38"/>
      <c r="BO154" s="38"/>
      <c r="BP154" s="38"/>
      <c r="BQ154" s="34">
        <f>Tabla2023[[#This Row],[DÍAS PRORROGA 1]]+Tabla2023[[#This Row],[DÍAS PRORROGA  2]]+Tabla2023[[#This Row],[DÍAS PRORROGA 3]]</f>
        <v>0</v>
      </c>
      <c r="BR154" s="68">
        <f>IF(Tabla2023[[#This Row],[ADICIÓN]]="NO",0,Tabla2023[[#This Row],[VALOR ADICIÓN 1]]+Tabla2023[[#This Row],[VALOR ADICIÓN 2]]+Tabla2023[[#This Row],[VALOR ADICIÓN 3]])</f>
        <v>0</v>
      </c>
      <c r="BS154" s="38"/>
      <c r="BT154" s="45">
        <v>45104</v>
      </c>
      <c r="BU154" s="49">
        <f>Tabla2023[[#This Row],[VALOR INICIAL DEL CONTRATO]]+Tabla2023[[#This Row],[VALOR ADICIÓN 1]]+Tabla2023[[#This Row],[VALOR ADICIÓN 2]]+Tabla2023[[#This Row],[VALOR ADICIÓN 3]]</f>
        <v>10800000</v>
      </c>
      <c r="BV15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4" s="33"/>
      <c r="BX154" s="34"/>
      <c r="BY154" s="34" t="s">
        <v>1715</v>
      </c>
      <c r="BZ154" s="34"/>
      <c r="CA154" s="34"/>
      <c r="CB154" s="35"/>
      <c r="CC154" s="35"/>
      <c r="CD154" s="38">
        <v>1688</v>
      </c>
      <c r="CE154" s="34"/>
      <c r="CF154" s="16"/>
      <c r="CG154" s="12"/>
    </row>
    <row r="155" spans="1:85" ht="51.75" customHeight="1" x14ac:dyDescent="0.2">
      <c r="A155" s="29">
        <v>2023</v>
      </c>
      <c r="B155" s="131">
        <v>205</v>
      </c>
      <c r="C155" s="122" t="s">
        <v>435</v>
      </c>
      <c r="D155" s="122" t="str">
        <f ca="1">IF(Tabla2023[[#This Row],[FECHA DE TERMINACIÓN FINAL]]-TODAY()&gt;=15,"VIGENTE",IF(Tabla2023[[#This Row],[FECHA DE TERMINACIÓN FINAL]]-TODAY()&lt;0,"FINALIZADO",IF(Tabla2023[[#This Row],[FECHA DE TERMINACIÓN FINAL]]-TODAY()&lt;=15,"PROXIMO A VENCER")))</f>
        <v>FINALIZADO</v>
      </c>
      <c r="E155" s="93">
        <v>86942</v>
      </c>
      <c r="F155" s="38" t="s">
        <v>1707</v>
      </c>
      <c r="G155" s="38" t="s">
        <v>1728</v>
      </c>
      <c r="H155" s="37" t="s">
        <v>1729</v>
      </c>
      <c r="I155" s="46" t="s">
        <v>1710</v>
      </c>
      <c r="J155" s="38" t="s">
        <v>1730</v>
      </c>
      <c r="K155" s="38">
        <v>551</v>
      </c>
      <c r="L155" s="45">
        <v>44952</v>
      </c>
      <c r="M155" s="38">
        <v>795</v>
      </c>
      <c r="N155" s="45">
        <v>44978</v>
      </c>
      <c r="O155" s="38" t="s">
        <v>143</v>
      </c>
      <c r="P155" s="37" t="s">
        <v>87</v>
      </c>
      <c r="Q155" s="37" t="s">
        <v>420</v>
      </c>
      <c r="R155" s="38">
        <v>1</v>
      </c>
      <c r="S155" s="151" t="s">
        <v>1731</v>
      </c>
      <c r="T155" s="38" t="s">
        <v>406</v>
      </c>
      <c r="U155" s="38" t="s">
        <v>471</v>
      </c>
      <c r="V155" s="38" t="s">
        <v>285</v>
      </c>
      <c r="W155" s="38"/>
      <c r="X155" s="38" t="s">
        <v>163</v>
      </c>
      <c r="Y155" s="54">
        <v>1032656287</v>
      </c>
      <c r="Z155" s="38">
        <v>1</v>
      </c>
      <c r="AA155" s="45">
        <v>32860</v>
      </c>
      <c r="AB155" s="44" t="s">
        <v>1732</v>
      </c>
      <c r="AC155" s="38">
        <v>3208110292</v>
      </c>
      <c r="AD155" s="37" t="s">
        <v>1733</v>
      </c>
      <c r="AE155" s="37" t="s">
        <v>736</v>
      </c>
      <c r="AF155" s="38">
        <v>1019076465</v>
      </c>
      <c r="AG155" s="37">
        <v>8</v>
      </c>
      <c r="AH155" s="37" t="s">
        <v>737</v>
      </c>
      <c r="AI155" s="37">
        <v>1030568733</v>
      </c>
      <c r="AJ155" s="37">
        <v>9</v>
      </c>
      <c r="AK155" s="45">
        <v>45046</v>
      </c>
      <c r="AL155" s="38" t="s">
        <v>410</v>
      </c>
      <c r="AM155" s="45">
        <v>44972</v>
      </c>
      <c r="AN155" s="45">
        <v>44972</v>
      </c>
      <c r="AO155" s="80">
        <v>10800000</v>
      </c>
      <c r="AP155" s="45">
        <v>44981</v>
      </c>
      <c r="AQ155" s="45">
        <v>45100</v>
      </c>
      <c r="AR155" s="38">
        <v>120</v>
      </c>
      <c r="AS155" s="38">
        <v>4</v>
      </c>
      <c r="AT155" s="80">
        <v>2700000</v>
      </c>
      <c r="AU155" s="38"/>
      <c r="AV155" s="38"/>
      <c r="AW155" s="38"/>
      <c r="AX155" s="38"/>
      <c r="AY155" s="38"/>
      <c r="AZ155" s="82"/>
      <c r="BA155" s="38"/>
      <c r="BB155" s="38"/>
      <c r="BC155" s="38"/>
      <c r="BD155" s="38"/>
      <c r="BE155" s="38"/>
      <c r="BF155" s="38"/>
      <c r="BG155" s="38"/>
      <c r="BH155" s="38"/>
      <c r="BI155" s="38"/>
      <c r="BJ155" s="38"/>
      <c r="BK155" s="38"/>
      <c r="BL155" s="38"/>
      <c r="BM155" s="38"/>
      <c r="BN155" s="38"/>
      <c r="BO155" s="38"/>
      <c r="BP155" s="38"/>
      <c r="BQ155" s="34">
        <f>Tabla2023[[#This Row],[DÍAS PRORROGA 1]]+Tabla2023[[#This Row],[DÍAS PRORROGA  2]]+Tabla2023[[#This Row],[DÍAS PRORROGA 3]]</f>
        <v>0</v>
      </c>
      <c r="BR155" s="68">
        <f>IF(Tabla2023[[#This Row],[ADICIÓN]]="NO",0,Tabla2023[[#This Row],[VALOR ADICIÓN 1]]+Tabla2023[[#This Row],[VALOR ADICIÓN 2]]+Tabla2023[[#This Row],[VALOR ADICIÓN 3]])</f>
        <v>0</v>
      </c>
      <c r="BS155" s="38"/>
      <c r="BT155" s="45">
        <v>45100</v>
      </c>
      <c r="BU155" s="49">
        <f>Tabla2023[[#This Row],[VALOR INICIAL DEL CONTRATO]]+Tabla2023[[#This Row],[VALOR ADICIÓN 1]]+Tabla2023[[#This Row],[VALOR ADICIÓN 2]]+Tabla2023[[#This Row],[VALOR ADICIÓN 3]]</f>
        <v>10800000</v>
      </c>
      <c r="BV15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5" s="33"/>
      <c r="BX155" s="34"/>
      <c r="BY155" s="34" t="s">
        <v>1734</v>
      </c>
      <c r="BZ155" s="34" t="s">
        <v>1735</v>
      </c>
      <c r="CA155" s="38">
        <v>49</v>
      </c>
      <c r="CB155" s="41" t="s">
        <v>955</v>
      </c>
      <c r="CC155" s="41" t="s">
        <v>956</v>
      </c>
      <c r="CD155" s="34">
        <v>1688</v>
      </c>
      <c r="CE155" s="34"/>
      <c r="CF155" s="16"/>
      <c r="CG155" s="12"/>
    </row>
    <row r="156" spans="1:85" ht="51.75" customHeight="1" x14ac:dyDescent="0.2">
      <c r="A156" s="29">
        <v>2023</v>
      </c>
      <c r="B156" s="131">
        <v>206</v>
      </c>
      <c r="C156" s="122" t="s">
        <v>435</v>
      </c>
      <c r="D156" s="122" t="str">
        <f ca="1">IF(Tabla2023[[#This Row],[FECHA DE TERMINACIÓN FINAL]]-TODAY()&gt;=15,"VIGENTE",IF(Tabla2023[[#This Row],[FECHA DE TERMINACIÓN FINAL]]-TODAY()&lt;0,"FINALIZADO",IF(Tabla2023[[#This Row],[FECHA DE TERMINACIÓN FINAL]]-TODAY()&lt;=15,"PROXIMO A VENCER")))</f>
        <v>FINALIZADO</v>
      </c>
      <c r="E156" s="93">
        <v>86942</v>
      </c>
      <c r="F156" s="38" t="s">
        <v>1707</v>
      </c>
      <c r="G156" s="38" t="s">
        <v>1736</v>
      </c>
      <c r="H156" s="37" t="s">
        <v>1737</v>
      </c>
      <c r="I156" s="46" t="s">
        <v>1710</v>
      </c>
      <c r="J156" s="38" t="s">
        <v>1730</v>
      </c>
      <c r="K156" s="38">
        <v>551</v>
      </c>
      <c r="L156" s="45">
        <v>44952</v>
      </c>
      <c r="M156" s="38">
        <v>796</v>
      </c>
      <c r="N156" s="45">
        <v>44978</v>
      </c>
      <c r="O156" s="38" t="s">
        <v>143</v>
      </c>
      <c r="P156" s="37" t="s">
        <v>87</v>
      </c>
      <c r="Q156" s="37" t="s">
        <v>420</v>
      </c>
      <c r="R156" s="38">
        <v>1</v>
      </c>
      <c r="S156" s="151" t="s">
        <v>1712</v>
      </c>
      <c r="T156" s="38" t="s">
        <v>406</v>
      </c>
      <c r="U156" s="38" t="s">
        <v>471</v>
      </c>
      <c r="V156" s="38" t="s">
        <v>285</v>
      </c>
      <c r="W156" s="38"/>
      <c r="X156" s="38" t="s">
        <v>163</v>
      </c>
      <c r="Y156" s="54">
        <v>79565214</v>
      </c>
      <c r="Z156" s="38">
        <v>1</v>
      </c>
      <c r="AA156" s="45">
        <v>26203</v>
      </c>
      <c r="AB156" s="44" t="s">
        <v>1738</v>
      </c>
      <c r="AC156" s="38">
        <v>5753748000</v>
      </c>
      <c r="AD156" s="37" t="s">
        <v>1739</v>
      </c>
      <c r="AE156" s="37" t="s">
        <v>736</v>
      </c>
      <c r="AF156" s="38">
        <v>1019076465</v>
      </c>
      <c r="AG156" s="37">
        <v>8</v>
      </c>
      <c r="AH156" s="37" t="s">
        <v>737</v>
      </c>
      <c r="AI156" s="37">
        <v>1030568733</v>
      </c>
      <c r="AJ156" s="37">
        <v>9</v>
      </c>
      <c r="AK156" s="45">
        <v>45046</v>
      </c>
      <c r="AL156" s="38" t="s">
        <v>410</v>
      </c>
      <c r="AM156" s="45">
        <v>44972</v>
      </c>
      <c r="AN156" s="45">
        <v>44972</v>
      </c>
      <c r="AO156" s="80">
        <v>10800000</v>
      </c>
      <c r="AP156" s="45">
        <v>44981</v>
      </c>
      <c r="AQ156" s="45">
        <v>45100</v>
      </c>
      <c r="AR156" s="38">
        <v>120</v>
      </c>
      <c r="AS156" s="38">
        <v>4</v>
      </c>
      <c r="AT156" s="80">
        <v>2700000</v>
      </c>
      <c r="AU156" s="38"/>
      <c r="AV156" s="38"/>
      <c r="AW156" s="38"/>
      <c r="AX156" s="38"/>
      <c r="AY156" s="38"/>
      <c r="AZ156" s="82"/>
      <c r="BA156" s="38"/>
      <c r="BB156" s="38"/>
      <c r="BC156" s="38"/>
      <c r="BD156" s="38"/>
      <c r="BE156" s="38"/>
      <c r="BF156" s="38"/>
      <c r="BG156" s="38"/>
      <c r="BH156" s="38"/>
      <c r="BI156" s="38"/>
      <c r="BJ156" s="38"/>
      <c r="BK156" s="38"/>
      <c r="BL156" s="38"/>
      <c r="BM156" s="38"/>
      <c r="BN156" s="38"/>
      <c r="BO156" s="38"/>
      <c r="BP156" s="38"/>
      <c r="BQ156" s="34">
        <f>Tabla2023[[#This Row],[DÍAS PRORROGA 1]]+Tabla2023[[#This Row],[DÍAS PRORROGA  2]]+Tabla2023[[#This Row],[DÍAS PRORROGA 3]]</f>
        <v>0</v>
      </c>
      <c r="BR156" s="68">
        <f>IF(Tabla2023[[#This Row],[ADICIÓN]]="NO",0,Tabla2023[[#This Row],[VALOR ADICIÓN 1]]+Tabla2023[[#This Row],[VALOR ADICIÓN 2]]+Tabla2023[[#This Row],[VALOR ADICIÓN 3]])</f>
        <v>0</v>
      </c>
      <c r="BS156" s="38"/>
      <c r="BT156" s="45">
        <v>45100</v>
      </c>
      <c r="BU156" s="49">
        <f>Tabla2023[[#This Row],[VALOR INICIAL DEL CONTRATO]]+Tabla2023[[#This Row],[VALOR ADICIÓN 1]]+Tabla2023[[#This Row],[VALOR ADICIÓN 2]]+Tabla2023[[#This Row],[VALOR ADICIÓN 3]]</f>
        <v>10800000</v>
      </c>
      <c r="BV15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6" s="33"/>
      <c r="BX156" s="34"/>
      <c r="BY156" s="34" t="s">
        <v>1734</v>
      </c>
      <c r="BZ156" s="34" t="s">
        <v>1740</v>
      </c>
      <c r="CA156" s="38">
        <v>49</v>
      </c>
      <c r="CB156" s="41" t="s">
        <v>955</v>
      </c>
      <c r="CC156" s="41" t="s">
        <v>956</v>
      </c>
      <c r="CD156" s="34">
        <v>1688</v>
      </c>
      <c r="CE156" s="34"/>
      <c r="CF156" s="16"/>
      <c r="CG156" s="12"/>
    </row>
    <row r="157" spans="1:85" ht="51.75" customHeight="1" x14ac:dyDescent="0.2">
      <c r="A157" s="29">
        <v>2023</v>
      </c>
      <c r="B157" s="131">
        <v>208</v>
      </c>
      <c r="C157" s="122" t="s">
        <v>435</v>
      </c>
      <c r="D157" s="122" t="str">
        <f ca="1">IF(Tabla2023[[#This Row],[FECHA DE TERMINACIÓN FINAL]]-TODAY()&gt;=15,"VIGENTE",IF(Tabla2023[[#This Row],[FECHA DE TERMINACIÓN FINAL]]-TODAY()&lt;0,"FINALIZADO",IF(Tabla2023[[#This Row],[FECHA DE TERMINACIÓN FINAL]]-TODAY()&lt;=15,"PROXIMO A VENCER")))</f>
        <v>FINALIZADO</v>
      </c>
      <c r="E157" s="93">
        <v>86942</v>
      </c>
      <c r="F157" s="38" t="s">
        <v>1707</v>
      </c>
      <c r="G157" s="38" t="s">
        <v>1741</v>
      </c>
      <c r="H157" s="37" t="s">
        <v>1742</v>
      </c>
      <c r="I157" s="44" t="s">
        <v>1710</v>
      </c>
      <c r="J157" s="38" t="s">
        <v>1730</v>
      </c>
      <c r="K157" s="38">
        <v>551</v>
      </c>
      <c r="L157" s="45">
        <v>44952</v>
      </c>
      <c r="M157" s="38">
        <v>797</v>
      </c>
      <c r="N157" s="45">
        <v>44978</v>
      </c>
      <c r="O157" s="38" t="s">
        <v>143</v>
      </c>
      <c r="P157" s="37" t="s">
        <v>87</v>
      </c>
      <c r="Q157" s="37" t="s">
        <v>420</v>
      </c>
      <c r="R157" s="38">
        <v>1</v>
      </c>
      <c r="S157" s="151" t="s">
        <v>1731</v>
      </c>
      <c r="T157" s="38" t="s">
        <v>406</v>
      </c>
      <c r="U157" s="38" t="s">
        <v>471</v>
      </c>
      <c r="V157" s="38" t="s">
        <v>285</v>
      </c>
      <c r="W157" s="38"/>
      <c r="X157" s="38" t="s">
        <v>163</v>
      </c>
      <c r="Y157" s="54">
        <v>1010000989</v>
      </c>
      <c r="Z157" s="38">
        <v>6</v>
      </c>
      <c r="AA157" s="45">
        <v>35494</v>
      </c>
      <c r="AB157" s="44" t="s">
        <v>1743</v>
      </c>
      <c r="AC157" s="38">
        <v>3122656976</v>
      </c>
      <c r="AD157" s="37" t="s">
        <v>1744</v>
      </c>
      <c r="AE157" s="37" t="s">
        <v>736</v>
      </c>
      <c r="AF157" s="38">
        <v>1019076465</v>
      </c>
      <c r="AG157" s="37">
        <v>8</v>
      </c>
      <c r="AH157" s="37" t="s">
        <v>737</v>
      </c>
      <c r="AI157" s="37">
        <v>1030568733</v>
      </c>
      <c r="AJ157" s="37">
        <v>9</v>
      </c>
      <c r="AK157" s="45">
        <v>45046</v>
      </c>
      <c r="AL157" s="38" t="s">
        <v>410</v>
      </c>
      <c r="AM157" s="45">
        <v>44973</v>
      </c>
      <c r="AN157" s="45">
        <v>44973</v>
      </c>
      <c r="AO157" s="80">
        <v>10800000</v>
      </c>
      <c r="AP157" s="45">
        <v>44981</v>
      </c>
      <c r="AQ157" s="45">
        <v>45100</v>
      </c>
      <c r="AR157" s="38">
        <v>120</v>
      </c>
      <c r="AS157" s="38">
        <v>4</v>
      </c>
      <c r="AT157" s="80">
        <v>2700000</v>
      </c>
      <c r="AU157" s="38"/>
      <c r="AV157" s="38"/>
      <c r="AW157" s="38"/>
      <c r="AX157" s="38"/>
      <c r="AY157" s="38"/>
      <c r="AZ157" s="82"/>
      <c r="BA157" s="38"/>
      <c r="BB157" s="38"/>
      <c r="BC157" s="38"/>
      <c r="BD157" s="38"/>
      <c r="BE157" s="38"/>
      <c r="BF157" s="38"/>
      <c r="BG157" s="38"/>
      <c r="BH157" s="38"/>
      <c r="BI157" s="38"/>
      <c r="BJ157" s="38"/>
      <c r="BK157" s="38"/>
      <c r="BL157" s="38"/>
      <c r="BM157" s="38"/>
      <c r="BN157" s="38"/>
      <c r="BO157" s="38"/>
      <c r="BP157" s="38"/>
      <c r="BQ157" s="34">
        <f>Tabla2023[[#This Row],[DÍAS PRORROGA 1]]+Tabla2023[[#This Row],[DÍAS PRORROGA  2]]+Tabla2023[[#This Row],[DÍAS PRORROGA 3]]</f>
        <v>0</v>
      </c>
      <c r="BR157" s="68">
        <f>IF(Tabla2023[[#This Row],[ADICIÓN]]="NO",0,Tabla2023[[#This Row],[VALOR ADICIÓN 1]]+Tabla2023[[#This Row],[VALOR ADICIÓN 2]]+Tabla2023[[#This Row],[VALOR ADICIÓN 3]])</f>
        <v>0</v>
      </c>
      <c r="BS157" s="38"/>
      <c r="BT157" s="45">
        <v>45100</v>
      </c>
      <c r="BU157" s="49">
        <f>Tabla2023[[#This Row],[VALOR INICIAL DEL CONTRATO]]+Tabla2023[[#This Row],[VALOR ADICIÓN 1]]+Tabla2023[[#This Row],[VALOR ADICIÓN 2]]+Tabla2023[[#This Row],[VALOR ADICIÓN 3]]</f>
        <v>10800000</v>
      </c>
      <c r="BV15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7" s="33"/>
      <c r="BX157" s="34"/>
      <c r="BY157" s="34" t="s">
        <v>1734</v>
      </c>
      <c r="BZ157" s="34" t="s">
        <v>1745</v>
      </c>
      <c r="CA157" s="38">
        <v>49</v>
      </c>
      <c r="CB157" s="41" t="s">
        <v>955</v>
      </c>
      <c r="CC157" s="41" t="s">
        <v>956</v>
      </c>
      <c r="CD157" s="34">
        <v>1688</v>
      </c>
      <c r="CE157" s="34"/>
      <c r="CF157" s="16"/>
      <c r="CG157" s="12"/>
    </row>
    <row r="158" spans="1:85" s="12" customFormat="1" ht="51.75" customHeight="1" x14ac:dyDescent="0.2">
      <c r="A158" s="29">
        <v>2023</v>
      </c>
      <c r="B158" s="131">
        <v>212</v>
      </c>
      <c r="C158" s="122" t="s">
        <v>435</v>
      </c>
      <c r="D158" s="122" t="str">
        <f ca="1">IF(Tabla2023[[#This Row],[FECHA DE TERMINACIÓN FINAL]]-TODAY()&gt;=15,"VIGENTE",IF(Tabla2023[[#This Row],[FECHA DE TERMINACIÓN FINAL]]-TODAY()&lt;0,"FINALIZADO",IF(Tabla2023[[#This Row],[FECHA DE TERMINACIÓN FINAL]]-TODAY()&lt;=15,"PROXIMO A VENCER")))</f>
        <v>FINALIZADO</v>
      </c>
      <c r="E158" s="93">
        <v>86942</v>
      </c>
      <c r="F158" s="38" t="s">
        <v>1707</v>
      </c>
      <c r="G158" s="38" t="s">
        <v>1746</v>
      </c>
      <c r="H158" s="37" t="s">
        <v>1747</v>
      </c>
      <c r="I158" s="46" t="s">
        <v>1710</v>
      </c>
      <c r="J158" s="38" t="s">
        <v>1726</v>
      </c>
      <c r="K158" s="38">
        <v>551</v>
      </c>
      <c r="L158" s="45">
        <v>44952</v>
      </c>
      <c r="M158" s="38">
        <v>834</v>
      </c>
      <c r="N158" s="45">
        <v>44985</v>
      </c>
      <c r="O158" s="38" t="s">
        <v>143</v>
      </c>
      <c r="P158" s="37" t="s">
        <v>87</v>
      </c>
      <c r="Q158" s="37" t="s">
        <v>420</v>
      </c>
      <c r="R158" s="38">
        <v>1</v>
      </c>
      <c r="S158" s="151" t="s">
        <v>1748</v>
      </c>
      <c r="T158" s="38" t="s">
        <v>406</v>
      </c>
      <c r="U158" s="38" t="s">
        <v>471</v>
      </c>
      <c r="V158" s="38" t="s">
        <v>285</v>
      </c>
      <c r="W158" s="38"/>
      <c r="X158" s="38" t="s">
        <v>163</v>
      </c>
      <c r="Y158" s="54">
        <v>80451743</v>
      </c>
      <c r="Z158" s="38">
        <v>1</v>
      </c>
      <c r="AA158" s="45">
        <v>25301</v>
      </c>
      <c r="AB158" s="44" t="s">
        <v>1749</v>
      </c>
      <c r="AC158" s="38">
        <v>3874411</v>
      </c>
      <c r="AD158" s="37" t="s">
        <v>1750</v>
      </c>
      <c r="AE158" s="37" t="s">
        <v>736</v>
      </c>
      <c r="AF158" s="38">
        <v>1019076465</v>
      </c>
      <c r="AG158" s="37">
        <v>8</v>
      </c>
      <c r="AH158" s="37" t="s">
        <v>737</v>
      </c>
      <c r="AI158" s="37">
        <v>1030568733</v>
      </c>
      <c r="AJ158" s="37">
        <v>9</v>
      </c>
      <c r="AK158" s="45">
        <v>45046</v>
      </c>
      <c r="AL158" s="38" t="s">
        <v>410</v>
      </c>
      <c r="AM158" s="45">
        <v>44978</v>
      </c>
      <c r="AN158" s="45">
        <v>44978</v>
      </c>
      <c r="AO158" s="80">
        <v>10800000</v>
      </c>
      <c r="AP158" s="45">
        <v>44985</v>
      </c>
      <c r="AQ158" s="45">
        <v>45104</v>
      </c>
      <c r="AR158" s="38">
        <v>120</v>
      </c>
      <c r="AS158" s="38">
        <v>4</v>
      </c>
      <c r="AT158" s="80">
        <v>2700000</v>
      </c>
      <c r="AU158" s="38"/>
      <c r="AV158" s="38"/>
      <c r="AW158" s="38"/>
      <c r="AX158" s="38"/>
      <c r="AY158" s="38"/>
      <c r="AZ158" s="82"/>
      <c r="BA158" s="38"/>
      <c r="BB158" s="38"/>
      <c r="BC158" s="38"/>
      <c r="BD158" s="38"/>
      <c r="BE158" s="38"/>
      <c r="BF158" s="38"/>
      <c r="BG158" s="38"/>
      <c r="BH158" s="38"/>
      <c r="BI158" s="38"/>
      <c r="BJ158" s="38"/>
      <c r="BK158" s="38"/>
      <c r="BL158" s="38"/>
      <c r="BM158" s="38"/>
      <c r="BN158" s="38"/>
      <c r="BO158" s="38"/>
      <c r="BP158" s="38"/>
      <c r="BQ158" s="34">
        <f>Tabla2023[[#This Row],[DÍAS PRORROGA 1]]+Tabla2023[[#This Row],[DÍAS PRORROGA  2]]+Tabla2023[[#This Row],[DÍAS PRORROGA 3]]</f>
        <v>0</v>
      </c>
      <c r="BR158" s="68">
        <f>IF(Tabla2023[[#This Row],[ADICIÓN]]="NO",0,Tabla2023[[#This Row],[VALOR ADICIÓN 1]]+Tabla2023[[#This Row],[VALOR ADICIÓN 2]]+Tabla2023[[#This Row],[VALOR ADICIÓN 3]])</f>
        <v>0</v>
      </c>
      <c r="BS158" s="38"/>
      <c r="BT158" s="45">
        <v>45104</v>
      </c>
      <c r="BU158" s="49">
        <f>Tabla2023[[#This Row],[VALOR INICIAL DEL CONTRATO]]+Tabla2023[[#This Row],[VALOR ADICIÓN 1]]+Tabla2023[[#This Row],[VALOR ADICIÓN 2]]+Tabla2023[[#This Row],[VALOR ADICIÓN 3]]</f>
        <v>10800000</v>
      </c>
      <c r="BV15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8" s="33"/>
      <c r="BX158" s="34"/>
      <c r="BY158" s="34" t="s">
        <v>1715</v>
      </c>
      <c r="BZ158" s="34"/>
      <c r="CA158" s="34"/>
      <c r="CB158" s="35"/>
      <c r="CC158" s="35"/>
      <c r="CD158" s="38">
        <v>1688</v>
      </c>
      <c r="CE158" s="34"/>
      <c r="CF158" s="16"/>
    </row>
    <row r="159" spans="1:85" s="12" customFormat="1" ht="51.75" customHeight="1" x14ac:dyDescent="0.2">
      <c r="A159" s="29">
        <v>2023</v>
      </c>
      <c r="B159" s="131">
        <v>213</v>
      </c>
      <c r="C159" s="122" t="s">
        <v>435</v>
      </c>
      <c r="D159" s="122" t="str">
        <f ca="1">IF(Tabla2023[[#This Row],[FECHA DE TERMINACIÓN FINAL]]-TODAY()&gt;=15,"VIGENTE",IF(Tabla2023[[#This Row],[FECHA DE TERMINACIÓN FINAL]]-TODAY()&lt;0,"FINALIZADO",IF(Tabla2023[[#This Row],[FECHA DE TERMINACIÓN FINAL]]-TODAY()&lt;=15,"PROXIMO A VENCER")))</f>
        <v>FINALIZADO</v>
      </c>
      <c r="E159" s="93">
        <v>86942</v>
      </c>
      <c r="F159" s="38" t="s">
        <v>1707</v>
      </c>
      <c r="G159" s="38" t="s">
        <v>1751</v>
      </c>
      <c r="H159" s="37" t="s">
        <v>1752</v>
      </c>
      <c r="I159" s="46" t="s">
        <v>1710</v>
      </c>
      <c r="J159" s="38" t="s">
        <v>1726</v>
      </c>
      <c r="K159" s="38">
        <v>551</v>
      </c>
      <c r="L159" s="45">
        <v>44952</v>
      </c>
      <c r="M159" s="38">
        <v>797</v>
      </c>
      <c r="N159" s="45">
        <v>44985</v>
      </c>
      <c r="O159" s="38" t="s">
        <v>143</v>
      </c>
      <c r="P159" s="37" t="s">
        <v>87</v>
      </c>
      <c r="Q159" s="37" t="s">
        <v>420</v>
      </c>
      <c r="R159" s="38">
        <v>1</v>
      </c>
      <c r="S159" s="151" t="s">
        <v>1731</v>
      </c>
      <c r="T159" s="38" t="s">
        <v>406</v>
      </c>
      <c r="U159" s="38" t="s">
        <v>471</v>
      </c>
      <c r="V159" s="38" t="s">
        <v>285</v>
      </c>
      <c r="W159" s="38"/>
      <c r="X159" s="38" t="s">
        <v>163</v>
      </c>
      <c r="Y159" s="54">
        <v>1023025796</v>
      </c>
      <c r="Z159" s="38">
        <v>6</v>
      </c>
      <c r="AA159" s="45">
        <v>35759</v>
      </c>
      <c r="AB159" s="44" t="s">
        <v>1753</v>
      </c>
      <c r="AC159" s="38">
        <v>7625097</v>
      </c>
      <c r="AD159" s="37" t="s">
        <v>1754</v>
      </c>
      <c r="AE159" s="37" t="s">
        <v>736</v>
      </c>
      <c r="AF159" s="38">
        <v>1019076465</v>
      </c>
      <c r="AG159" s="37">
        <v>8</v>
      </c>
      <c r="AH159" s="37" t="s">
        <v>737</v>
      </c>
      <c r="AI159" s="37">
        <v>1030568733</v>
      </c>
      <c r="AJ159" s="37">
        <v>9</v>
      </c>
      <c r="AK159" s="45">
        <v>45046</v>
      </c>
      <c r="AL159" s="38" t="s">
        <v>410</v>
      </c>
      <c r="AM159" s="45">
        <v>44973</v>
      </c>
      <c r="AN159" s="45">
        <v>44973</v>
      </c>
      <c r="AO159" s="80">
        <v>10800000</v>
      </c>
      <c r="AP159" s="45">
        <v>44981</v>
      </c>
      <c r="AQ159" s="45">
        <v>45100</v>
      </c>
      <c r="AR159" s="38">
        <v>120</v>
      </c>
      <c r="AS159" s="38">
        <v>4</v>
      </c>
      <c r="AT159" s="80">
        <v>2700000</v>
      </c>
      <c r="AU159" s="38"/>
      <c r="AV159" s="38"/>
      <c r="AW159" s="38"/>
      <c r="AX159" s="38"/>
      <c r="AY159" s="38"/>
      <c r="AZ159" s="82"/>
      <c r="BA159" s="38"/>
      <c r="BB159" s="38"/>
      <c r="BC159" s="38"/>
      <c r="BD159" s="38"/>
      <c r="BE159" s="38"/>
      <c r="BF159" s="38"/>
      <c r="BG159" s="38"/>
      <c r="BH159" s="38"/>
      <c r="BI159" s="38"/>
      <c r="BJ159" s="38"/>
      <c r="BK159" s="38"/>
      <c r="BL159" s="38"/>
      <c r="BM159" s="38"/>
      <c r="BN159" s="38"/>
      <c r="BO159" s="38"/>
      <c r="BP159" s="38"/>
      <c r="BQ159" s="34">
        <f>Tabla2023[[#This Row],[DÍAS PRORROGA 1]]+Tabla2023[[#This Row],[DÍAS PRORROGA  2]]+Tabla2023[[#This Row],[DÍAS PRORROGA 3]]</f>
        <v>0</v>
      </c>
      <c r="BR159" s="68">
        <f>IF(Tabla2023[[#This Row],[ADICIÓN]]="NO",0,Tabla2023[[#This Row],[VALOR ADICIÓN 1]]+Tabla2023[[#This Row],[VALOR ADICIÓN 2]]+Tabla2023[[#This Row],[VALOR ADICIÓN 3]])</f>
        <v>0</v>
      </c>
      <c r="BS159" s="38"/>
      <c r="BT159" s="45">
        <v>45100</v>
      </c>
      <c r="BU159" s="49">
        <f>Tabla2023[[#This Row],[VALOR INICIAL DEL CONTRATO]]+Tabla2023[[#This Row],[VALOR ADICIÓN 1]]+Tabla2023[[#This Row],[VALOR ADICIÓN 2]]+Tabla2023[[#This Row],[VALOR ADICIÓN 3]]</f>
        <v>10800000</v>
      </c>
      <c r="BV15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59" s="33"/>
      <c r="BX159" s="34"/>
      <c r="BY159" s="34" t="s">
        <v>1715</v>
      </c>
      <c r="BZ159" s="34"/>
      <c r="CA159" s="34"/>
      <c r="CB159" s="35"/>
      <c r="CC159" s="35"/>
      <c r="CD159" s="38">
        <v>1688</v>
      </c>
      <c r="CE159" s="34"/>
      <c r="CF159" s="16"/>
    </row>
    <row r="160" spans="1:85" s="12" customFormat="1" ht="51.75" customHeight="1" x14ac:dyDescent="0.2">
      <c r="A160" s="29">
        <v>2023</v>
      </c>
      <c r="B160" s="131">
        <v>219</v>
      </c>
      <c r="C160" s="122" t="s">
        <v>435</v>
      </c>
      <c r="D160" s="122" t="str">
        <f ca="1">IF(Tabla2023[[#This Row],[FECHA DE TERMINACIÓN FINAL]]-TODAY()&gt;=15,"VIGENTE",IF(Tabla2023[[#This Row],[FECHA DE TERMINACIÓN FINAL]]-TODAY()&lt;0,"FINALIZADO",IF(Tabla2023[[#This Row],[FECHA DE TERMINACIÓN FINAL]]-TODAY()&lt;=15,"PROXIMO A VENCER")))</f>
        <v>FINALIZADO</v>
      </c>
      <c r="E160" s="93">
        <v>86942</v>
      </c>
      <c r="F160" s="38" t="s">
        <v>1707</v>
      </c>
      <c r="G160" s="38" t="s">
        <v>1755</v>
      </c>
      <c r="H160" s="37" t="s">
        <v>1756</v>
      </c>
      <c r="I160" s="46" t="s">
        <v>1757</v>
      </c>
      <c r="J160" s="38" t="s">
        <v>1726</v>
      </c>
      <c r="K160" s="38">
        <v>551</v>
      </c>
      <c r="L160" s="45">
        <v>44952</v>
      </c>
      <c r="M160" s="38">
        <v>831</v>
      </c>
      <c r="N160" s="45">
        <v>44985</v>
      </c>
      <c r="O160" s="38" t="s">
        <v>143</v>
      </c>
      <c r="P160" s="37" t="s">
        <v>87</v>
      </c>
      <c r="Q160" s="37" t="s">
        <v>420</v>
      </c>
      <c r="R160" s="38">
        <v>1</v>
      </c>
      <c r="S160" s="151" t="s">
        <v>1758</v>
      </c>
      <c r="T160" s="38" t="s">
        <v>406</v>
      </c>
      <c r="U160" s="38" t="s">
        <v>471</v>
      </c>
      <c r="V160" s="38" t="s">
        <v>285</v>
      </c>
      <c r="W160" s="38"/>
      <c r="X160" s="38" t="s">
        <v>163</v>
      </c>
      <c r="Y160" s="54">
        <v>1013598298</v>
      </c>
      <c r="Z160" s="38">
        <v>2</v>
      </c>
      <c r="AA160" s="45">
        <v>32363</v>
      </c>
      <c r="AB160" s="44" t="s">
        <v>1759</v>
      </c>
      <c r="AC160" s="38">
        <v>7615153</v>
      </c>
      <c r="AD160" s="37" t="s">
        <v>1760</v>
      </c>
      <c r="AE160" s="37" t="s">
        <v>736</v>
      </c>
      <c r="AF160" s="38">
        <v>1019076465</v>
      </c>
      <c r="AG160" s="37">
        <v>8</v>
      </c>
      <c r="AH160" s="37" t="s">
        <v>737</v>
      </c>
      <c r="AI160" s="37">
        <v>1030568733</v>
      </c>
      <c r="AJ160" s="37">
        <v>9</v>
      </c>
      <c r="AK160" s="45">
        <v>45046</v>
      </c>
      <c r="AL160" s="38" t="s">
        <v>410</v>
      </c>
      <c r="AM160" s="45">
        <v>44980</v>
      </c>
      <c r="AN160" s="45">
        <v>44980</v>
      </c>
      <c r="AO160" s="80">
        <v>10800000</v>
      </c>
      <c r="AP160" s="45">
        <v>44985</v>
      </c>
      <c r="AQ160" s="45">
        <v>45104</v>
      </c>
      <c r="AR160" s="38">
        <v>120</v>
      </c>
      <c r="AS160" s="38">
        <v>4</v>
      </c>
      <c r="AT160" s="80">
        <v>2700000</v>
      </c>
      <c r="AU160" s="38"/>
      <c r="AV160" s="38"/>
      <c r="AW160" s="38"/>
      <c r="AX160" s="38"/>
      <c r="AY160" s="38"/>
      <c r="AZ160" s="82"/>
      <c r="BA160" s="38"/>
      <c r="BB160" s="38"/>
      <c r="BC160" s="38"/>
      <c r="BD160" s="38"/>
      <c r="BE160" s="38"/>
      <c r="BF160" s="38"/>
      <c r="BG160" s="38"/>
      <c r="BH160" s="38"/>
      <c r="BI160" s="38"/>
      <c r="BJ160" s="38"/>
      <c r="BK160" s="38"/>
      <c r="BL160" s="38"/>
      <c r="BM160" s="38"/>
      <c r="BN160" s="38"/>
      <c r="BO160" s="38"/>
      <c r="BP160" s="38"/>
      <c r="BQ160" s="34">
        <f>Tabla2023[[#This Row],[DÍAS PRORROGA 1]]+Tabla2023[[#This Row],[DÍAS PRORROGA  2]]+Tabla2023[[#This Row],[DÍAS PRORROGA 3]]</f>
        <v>0</v>
      </c>
      <c r="BR160" s="68">
        <f>IF(Tabla2023[[#This Row],[ADICIÓN]]="NO",0,Tabla2023[[#This Row],[VALOR ADICIÓN 1]]+Tabla2023[[#This Row],[VALOR ADICIÓN 2]]+Tabla2023[[#This Row],[VALOR ADICIÓN 3]])</f>
        <v>0</v>
      </c>
      <c r="BS160" s="38"/>
      <c r="BT160" s="45">
        <v>45104</v>
      </c>
      <c r="BU160" s="49">
        <f>Tabla2023[[#This Row],[VALOR INICIAL DEL CONTRATO]]+Tabla2023[[#This Row],[VALOR ADICIÓN 1]]+Tabla2023[[#This Row],[VALOR ADICIÓN 2]]+Tabla2023[[#This Row],[VALOR ADICIÓN 3]]</f>
        <v>10800000</v>
      </c>
      <c r="BV16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0" s="33"/>
      <c r="BX160" s="34"/>
      <c r="BY160" s="34" t="s">
        <v>1715</v>
      </c>
      <c r="BZ160" s="34"/>
      <c r="CA160" s="34"/>
      <c r="CB160" s="35"/>
      <c r="CC160" s="35"/>
      <c r="CD160" s="38">
        <v>1688</v>
      </c>
      <c r="CE160" s="34"/>
      <c r="CF160" s="16"/>
    </row>
    <row r="161" spans="1:85" s="12" customFormat="1" ht="51.75" customHeight="1" x14ac:dyDescent="0.2">
      <c r="A161" s="29">
        <v>2023</v>
      </c>
      <c r="B161" s="131">
        <v>150</v>
      </c>
      <c r="C161" s="122" t="s">
        <v>84</v>
      </c>
      <c r="D161" s="122" t="str">
        <f ca="1">IF(Tabla2023[[#This Row],[FECHA DE TERMINACIÓN FINAL]]-TODAY()&gt;=15,"VIGENTE",IF(Tabla2023[[#This Row],[FECHA DE TERMINACIÓN FINAL]]-TODAY()&lt;0,"FINALIZADO",IF(Tabla2023[[#This Row],[FECHA DE TERMINACIÓN FINAL]]-TODAY()&lt;=15,"PROXIMO A VENCER")))</f>
        <v>PROXIMO A VENCER</v>
      </c>
      <c r="E161" s="93">
        <v>83614</v>
      </c>
      <c r="F161" s="38" t="s">
        <v>1761</v>
      </c>
      <c r="G161" s="38" t="s">
        <v>1762</v>
      </c>
      <c r="H161" s="37" t="s">
        <v>1213</v>
      </c>
      <c r="I161" s="46" t="s">
        <v>1763</v>
      </c>
      <c r="J161" s="38" t="s">
        <v>557</v>
      </c>
      <c r="K161" s="38">
        <v>540</v>
      </c>
      <c r="L161" s="45">
        <v>44952</v>
      </c>
      <c r="M161" s="38">
        <v>751</v>
      </c>
      <c r="N161" s="45">
        <v>44971</v>
      </c>
      <c r="O161" s="38" t="s">
        <v>125</v>
      </c>
      <c r="P161" s="37" t="s">
        <v>87</v>
      </c>
      <c r="Q161" s="37" t="s">
        <v>420</v>
      </c>
      <c r="R161" s="38">
        <v>1</v>
      </c>
      <c r="S161" s="151" t="s">
        <v>1764</v>
      </c>
      <c r="T161" s="38" t="s">
        <v>406</v>
      </c>
      <c r="U161" s="38" t="s">
        <v>906</v>
      </c>
      <c r="V161" s="38" t="s">
        <v>512</v>
      </c>
      <c r="W161" s="38" t="s">
        <v>213</v>
      </c>
      <c r="X161" s="38" t="s">
        <v>163</v>
      </c>
      <c r="Y161" s="54">
        <v>1012413960</v>
      </c>
      <c r="Z161" s="38">
        <v>3</v>
      </c>
      <c r="AA161" s="45">
        <v>34577</v>
      </c>
      <c r="AB161" s="44" t="s">
        <v>1765</v>
      </c>
      <c r="AC161" s="38">
        <v>3133853604</v>
      </c>
      <c r="AD161" s="37" t="s">
        <v>1766</v>
      </c>
      <c r="AE161" s="37" t="s">
        <v>386</v>
      </c>
      <c r="AF161" s="37">
        <v>39682218</v>
      </c>
      <c r="AG161" s="37">
        <v>6</v>
      </c>
      <c r="AH161" s="37"/>
      <c r="AI161" s="38"/>
      <c r="AJ161" s="38"/>
      <c r="AK161" s="38"/>
      <c r="AL161" s="38" t="s">
        <v>410</v>
      </c>
      <c r="AM161" s="45">
        <v>44964</v>
      </c>
      <c r="AN161" s="45">
        <v>44964</v>
      </c>
      <c r="AO161" s="80">
        <v>55000000</v>
      </c>
      <c r="AP161" s="45">
        <v>44972</v>
      </c>
      <c r="AQ161" s="45">
        <v>45305</v>
      </c>
      <c r="AR161" s="38">
        <v>330</v>
      </c>
      <c r="AS161" s="38">
        <v>11</v>
      </c>
      <c r="AT161" s="80">
        <v>5000000</v>
      </c>
      <c r="AU161" s="38"/>
      <c r="AV161" s="38"/>
      <c r="AW161" s="38">
        <v>1</v>
      </c>
      <c r="AX161" s="38">
        <v>1</v>
      </c>
      <c r="AY161" s="38"/>
      <c r="AZ161" s="82">
        <v>10000000</v>
      </c>
      <c r="BA161" s="38">
        <v>60</v>
      </c>
      <c r="BB161" s="38">
        <v>1082</v>
      </c>
      <c r="BC161" s="45">
        <v>45253</v>
      </c>
      <c r="BD161" s="38"/>
      <c r="BE161" s="38"/>
      <c r="BF161" s="38"/>
      <c r="BG161" s="38"/>
      <c r="BH161" s="38"/>
      <c r="BI161" s="38"/>
      <c r="BJ161" s="38"/>
      <c r="BK161" s="38"/>
      <c r="BL161" s="38"/>
      <c r="BM161" s="38"/>
      <c r="BN161" s="38"/>
      <c r="BO161" s="38"/>
      <c r="BP161" s="38"/>
      <c r="BQ161" s="34">
        <f>Tabla2023[[#This Row],[DÍAS PRORROGA 1]]+Tabla2023[[#This Row],[DÍAS PRORROGA  2]]+Tabla2023[[#This Row],[DÍAS PRORROGA 3]]</f>
        <v>60</v>
      </c>
      <c r="BR161" s="68">
        <f>IF(Tabla2023[[#This Row],[ADICIÓN]]="NO",0,Tabla2023[[#This Row],[VALOR ADICIÓN 1]]+Tabla2023[[#This Row],[VALOR ADICIÓN 2]]+Tabla2023[[#This Row],[VALOR ADICIÓN 3]])</f>
        <v>10000000</v>
      </c>
      <c r="BS161" s="38"/>
      <c r="BT161" s="45">
        <v>45365</v>
      </c>
      <c r="BU161" s="49">
        <f>Tabla2023[[#This Row],[VALOR INICIAL DEL CONTRATO]]+Tabla2023[[#This Row],[VALOR ADICIÓN 1]]+Tabla2023[[#This Row],[VALOR ADICIÓN 2]]+Tabla2023[[#This Row],[VALOR ADICIÓN 3]]</f>
        <v>65000000</v>
      </c>
      <c r="BV16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0.98473282442748089</v>
      </c>
      <c r="BW161" s="33"/>
      <c r="BX161" s="36" t="s">
        <v>1767</v>
      </c>
      <c r="BY161" s="34" t="s">
        <v>1768</v>
      </c>
      <c r="BZ161" s="34"/>
      <c r="CA161" s="38" t="s">
        <v>432</v>
      </c>
      <c r="CB161" s="41" t="s">
        <v>433</v>
      </c>
      <c r="CC161" s="41" t="s">
        <v>434</v>
      </c>
      <c r="CD161" s="34">
        <v>1696</v>
      </c>
      <c r="CE161" s="34"/>
      <c r="CF161" s="16"/>
    </row>
    <row r="162" spans="1:85" s="12" customFormat="1" ht="51.75" customHeight="1" x14ac:dyDescent="0.2">
      <c r="A162" s="29">
        <v>2023</v>
      </c>
      <c r="B162" s="131">
        <v>151</v>
      </c>
      <c r="C162" s="122" t="s">
        <v>435</v>
      </c>
      <c r="D162" s="122" t="str">
        <f ca="1">IF(Tabla2023[[#This Row],[FECHA DE TERMINACIÓN FINAL]]-TODAY()&gt;=15,"VIGENTE",IF(Tabla2023[[#This Row],[FECHA DE TERMINACIÓN FINAL]]-TODAY()&lt;0,"FINALIZADO",IF(Tabla2023[[#This Row],[FECHA DE TERMINACIÓN FINAL]]-TODAY()&lt;=15,"PROXIMO A VENCER")))</f>
        <v>FINALIZADO</v>
      </c>
      <c r="E162" s="93">
        <v>84990</v>
      </c>
      <c r="F162" s="38" t="s">
        <v>1769</v>
      </c>
      <c r="G162" s="38" t="s">
        <v>1770</v>
      </c>
      <c r="H162" s="37" t="s">
        <v>1771</v>
      </c>
      <c r="I162" s="44" t="s">
        <v>1772</v>
      </c>
      <c r="J162" s="38" t="s">
        <v>898</v>
      </c>
      <c r="K162" s="38">
        <v>695</v>
      </c>
      <c r="L162" s="45">
        <v>44960</v>
      </c>
      <c r="M162" s="38">
        <v>890</v>
      </c>
      <c r="N162" s="45">
        <v>44992</v>
      </c>
      <c r="O162" s="38" t="s">
        <v>125</v>
      </c>
      <c r="P162" s="37" t="s">
        <v>87</v>
      </c>
      <c r="Q162" s="37" t="s">
        <v>420</v>
      </c>
      <c r="R162" s="38">
        <v>1</v>
      </c>
      <c r="S162" s="151" t="s">
        <v>1773</v>
      </c>
      <c r="T162" s="38" t="s">
        <v>406</v>
      </c>
      <c r="U162" s="38" t="s">
        <v>906</v>
      </c>
      <c r="V162" s="38" t="s">
        <v>1774</v>
      </c>
      <c r="W162" s="38" t="s">
        <v>423</v>
      </c>
      <c r="X162" s="38" t="s">
        <v>148</v>
      </c>
      <c r="Y162" s="54">
        <v>1069757495</v>
      </c>
      <c r="Z162" s="38">
        <v>2</v>
      </c>
      <c r="AA162" s="45">
        <v>28202</v>
      </c>
      <c r="AB162" s="44" t="s">
        <v>203</v>
      </c>
      <c r="AC162" s="38">
        <v>7127335</v>
      </c>
      <c r="AD162" s="37" t="s">
        <v>253</v>
      </c>
      <c r="AE162" s="37" t="s">
        <v>204</v>
      </c>
      <c r="AF162" s="37">
        <v>74374329</v>
      </c>
      <c r="AG162" s="37">
        <v>1</v>
      </c>
      <c r="AH162" s="37" t="s">
        <v>96</v>
      </c>
      <c r="AI162" s="38"/>
      <c r="AJ162" s="38"/>
      <c r="AK162" s="38"/>
      <c r="AL162" s="38" t="s">
        <v>410</v>
      </c>
      <c r="AM162" s="45">
        <v>44981</v>
      </c>
      <c r="AN162" s="45">
        <v>44981</v>
      </c>
      <c r="AO162" s="80">
        <v>29700000</v>
      </c>
      <c r="AP162" s="45">
        <v>44993</v>
      </c>
      <c r="AQ162" s="45">
        <v>45329</v>
      </c>
      <c r="AR162" s="38">
        <v>330</v>
      </c>
      <c r="AS162" s="38">
        <v>11</v>
      </c>
      <c r="AT162" s="80">
        <v>2700000</v>
      </c>
      <c r="AU162" s="38"/>
      <c r="AV162" s="38"/>
      <c r="AW162" s="38"/>
      <c r="AX162" s="38"/>
      <c r="AY162" s="38"/>
      <c r="AZ162" s="82"/>
      <c r="BA162" s="38"/>
      <c r="BB162" s="38"/>
      <c r="BC162" s="38"/>
      <c r="BD162" s="38"/>
      <c r="BE162" s="38"/>
      <c r="BF162" s="38"/>
      <c r="BG162" s="38"/>
      <c r="BH162" s="38"/>
      <c r="BI162" s="38"/>
      <c r="BJ162" s="38"/>
      <c r="BK162" s="38"/>
      <c r="BL162" s="38"/>
      <c r="BM162" s="38"/>
      <c r="BN162" s="38"/>
      <c r="BO162" s="38"/>
      <c r="BP162" s="38"/>
      <c r="BQ162" s="34">
        <f>Tabla2023[[#This Row],[DÍAS PRORROGA 1]]+Tabla2023[[#This Row],[DÍAS PRORROGA  2]]+Tabla2023[[#This Row],[DÍAS PRORROGA 3]]</f>
        <v>0</v>
      </c>
      <c r="BR162" s="68">
        <f>IF(Tabla2023[[#This Row],[ADICIÓN]]="NO",0,Tabla2023[[#This Row],[VALOR ADICIÓN 1]]+Tabla2023[[#This Row],[VALOR ADICIÓN 2]]+Tabla2023[[#This Row],[VALOR ADICIÓN 3]])</f>
        <v>0</v>
      </c>
      <c r="BS162" s="38"/>
      <c r="BT162" s="45">
        <v>45329</v>
      </c>
      <c r="BU162" s="49">
        <f>Tabla2023[[#This Row],[VALOR INICIAL DEL CONTRATO]]+Tabla2023[[#This Row],[VALOR ADICIÓN 1]]+Tabla2023[[#This Row],[VALOR ADICIÓN 2]]+Tabla2023[[#This Row],[VALOR ADICIÓN 3]]</f>
        <v>29700000</v>
      </c>
      <c r="BV16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2" s="33"/>
      <c r="BX162" s="34"/>
      <c r="BY162" s="34" t="s">
        <v>1775</v>
      </c>
      <c r="BZ162" s="34"/>
      <c r="CA162" s="38" t="s">
        <v>432</v>
      </c>
      <c r="CB162" s="41" t="s">
        <v>433</v>
      </c>
      <c r="CC162" s="41" t="s">
        <v>434</v>
      </c>
      <c r="CD162" s="34">
        <v>1696</v>
      </c>
      <c r="CE162" s="34"/>
      <c r="CF162" s="16"/>
    </row>
    <row r="163" spans="1:85" s="12" customFormat="1" ht="51.75" customHeight="1" x14ac:dyDescent="0.2">
      <c r="A163" s="29">
        <v>2023</v>
      </c>
      <c r="B163" s="131">
        <v>152</v>
      </c>
      <c r="C163" s="122" t="s">
        <v>435</v>
      </c>
      <c r="D163" s="122" t="str">
        <f ca="1">IF(Tabla2023[[#This Row],[FECHA DE TERMINACIÓN FINAL]]-TODAY()&gt;=15,"VIGENTE",IF(Tabla2023[[#This Row],[FECHA DE TERMINACIÓN FINAL]]-TODAY()&lt;0,"FINALIZADO",IF(Tabla2023[[#This Row],[FECHA DE TERMINACIÓN FINAL]]-TODAY()&lt;=15,"PROXIMO A VENCER")))</f>
        <v>FINALIZADO</v>
      </c>
      <c r="E163" s="93">
        <v>85415</v>
      </c>
      <c r="F163" s="38" t="s">
        <v>1776</v>
      </c>
      <c r="G163" s="38" t="s">
        <v>1777</v>
      </c>
      <c r="H163" s="37" t="s">
        <v>1778</v>
      </c>
      <c r="I163" s="46" t="s">
        <v>1779</v>
      </c>
      <c r="J163" s="38" t="s">
        <v>668</v>
      </c>
      <c r="K163" s="38">
        <v>76</v>
      </c>
      <c r="L163" s="45">
        <v>44939</v>
      </c>
      <c r="M163" s="38">
        <v>756</v>
      </c>
      <c r="N163" s="45">
        <v>44972</v>
      </c>
      <c r="O163" s="38" t="s">
        <v>143</v>
      </c>
      <c r="P163" s="37" t="s">
        <v>87</v>
      </c>
      <c r="Q163" s="37" t="s">
        <v>420</v>
      </c>
      <c r="R163" s="38">
        <v>1</v>
      </c>
      <c r="S163" s="151" t="s">
        <v>1780</v>
      </c>
      <c r="T163" s="38" t="s">
        <v>406</v>
      </c>
      <c r="U163" s="38" t="s">
        <v>471</v>
      </c>
      <c r="V163" s="38" t="s">
        <v>285</v>
      </c>
      <c r="W163" s="38"/>
      <c r="X163" s="38" t="s">
        <v>163</v>
      </c>
      <c r="Y163" s="54">
        <v>1069749786</v>
      </c>
      <c r="Z163" s="38">
        <v>8</v>
      </c>
      <c r="AA163" s="45">
        <v>34643</v>
      </c>
      <c r="AB163" s="44" t="s">
        <v>1781</v>
      </c>
      <c r="AC163" s="38">
        <v>3213748866</v>
      </c>
      <c r="AD163" s="37" t="s">
        <v>1782</v>
      </c>
      <c r="AE163" s="37" t="s">
        <v>736</v>
      </c>
      <c r="AF163" s="38">
        <v>1019076465</v>
      </c>
      <c r="AG163" s="37">
        <v>8</v>
      </c>
      <c r="AH163" s="37" t="s">
        <v>737</v>
      </c>
      <c r="AI163" s="37">
        <v>1030568733</v>
      </c>
      <c r="AJ163" s="37">
        <v>9</v>
      </c>
      <c r="AK163" s="45">
        <v>45046</v>
      </c>
      <c r="AL163" s="38" t="s">
        <v>410</v>
      </c>
      <c r="AM163" s="45">
        <v>44964</v>
      </c>
      <c r="AN163" s="45">
        <v>44959</v>
      </c>
      <c r="AO163" s="80">
        <v>10400000</v>
      </c>
      <c r="AP163" s="45">
        <v>44972</v>
      </c>
      <c r="AQ163" s="45">
        <v>45091</v>
      </c>
      <c r="AR163" s="38">
        <v>120</v>
      </c>
      <c r="AS163" s="38">
        <v>4</v>
      </c>
      <c r="AT163" s="80">
        <v>2600000</v>
      </c>
      <c r="AU163" s="38"/>
      <c r="AV163" s="38"/>
      <c r="AW163" s="38"/>
      <c r="AX163" s="38"/>
      <c r="AY163" s="38"/>
      <c r="AZ163" s="82"/>
      <c r="BA163" s="38"/>
      <c r="BB163" s="38"/>
      <c r="BC163" s="38"/>
      <c r="BD163" s="38"/>
      <c r="BE163" s="38"/>
      <c r="BF163" s="38"/>
      <c r="BG163" s="38"/>
      <c r="BH163" s="38"/>
      <c r="BI163" s="38"/>
      <c r="BJ163" s="38"/>
      <c r="BK163" s="38"/>
      <c r="BL163" s="38"/>
      <c r="BM163" s="38"/>
      <c r="BN163" s="38"/>
      <c r="BO163" s="38"/>
      <c r="BP163" s="38"/>
      <c r="BQ163" s="34">
        <f>Tabla2023[[#This Row],[DÍAS PRORROGA 1]]+Tabla2023[[#This Row],[DÍAS PRORROGA  2]]+Tabla2023[[#This Row],[DÍAS PRORROGA 3]]</f>
        <v>0</v>
      </c>
      <c r="BR163" s="68">
        <f>IF(Tabla2023[[#This Row],[ADICIÓN]]="NO",0,Tabla2023[[#This Row],[VALOR ADICIÓN 1]]+Tabla2023[[#This Row],[VALOR ADICIÓN 2]]+Tabla2023[[#This Row],[VALOR ADICIÓN 3]])</f>
        <v>0</v>
      </c>
      <c r="BS163" s="38"/>
      <c r="BT163" s="45">
        <v>45091</v>
      </c>
      <c r="BU163" s="49">
        <f>Tabla2023[[#This Row],[VALOR INICIAL DEL CONTRATO]]+Tabla2023[[#This Row],[VALOR ADICIÓN 1]]+Tabla2023[[#This Row],[VALOR ADICIÓN 2]]+Tabla2023[[#This Row],[VALOR ADICIÓN 3]]</f>
        <v>10400000</v>
      </c>
      <c r="BV16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3" s="33"/>
      <c r="BX163" s="34"/>
      <c r="BY163" s="34" t="s">
        <v>1783</v>
      </c>
      <c r="BZ163" s="34"/>
      <c r="CA163" s="34"/>
      <c r="CB163" s="35"/>
      <c r="CC163" s="35"/>
      <c r="CD163" s="38">
        <v>1688</v>
      </c>
      <c r="CE163" s="34"/>
      <c r="CF163" s="16"/>
    </row>
    <row r="164" spans="1:85" s="12" customFormat="1" ht="51.75" customHeight="1" x14ac:dyDescent="0.2">
      <c r="A164" s="29">
        <v>2023</v>
      </c>
      <c r="B164" s="131">
        <v>153</v>
      </c>
      <c r="C164" s="122" t="s">
        <v>435</v>
      </c>
      <c r="D164" s="122" t="str">
        <f ca="1">IF(Tabla2023[[#This Row],[FECHA DE TERMINACIÓN FINAL]]-TODAY()&gt;=15,"VIGENTE",IF(Tabla2023[[#This Row],[FECHA DE TERMINACIÓN FINAL]]-TODAY()&lt;0,"FINALIZADO",IF(Tabla2023[[#This Row],[FECHA DE TERMINACIÓN FINAL]]-TODAY()&lt;=15,"PROXIMO A VENCER")))</f>
        <v>FINALIZADO</v>
      </c>
      <c r="E164" s="93">
        <v>85415</v>
      </c>
      <c r="F164" s="38" t="s">
        <v>1776</v>
      </c>
      <c r="G164" s="38" t="s">
        <v>1784</v>
      </c>
      <c r="H164" s="37" t="s">
        <v>1785</v>
      </c>
      <c r="I164" s="46" t="s">
        <v>1779</v>
      </c>
      <c r="J164" s="38" t="s">
        <v>668</v>
      </c>
      <c r="K164" s="38">
        <v>76</v>
      </c>
      <c r="L164" s="45">
        <v>44939</v>
      </c>
      <c r="M164" s="38">
        <v>764</v>
      </c>
      <c r="N164" s="45">
        <v>44973</v>
      </c>
      <c r="O164" s="38" t="s">
        <v>143</v>
      </c>
      <c r="P164" s="37" t="s">
        <v>87</v>
      </c>
      <c r="Q164" s="37" t="s">
        <v>420</v>
      </c>
      <c r="R164" s="38">
        <v>1</v>
      </c>
      <c r="S164" s="151" t="s">
        <v>1780</v>
      </c>
      <c r="T164" s="38" t="s">
        <v>406</v>
      </c>
      <c r="U164" s="38" t="s">
        <v>906</v>
      </c>
      <c r="V164" s="38" t="s">
        <v>285</v>
      </c>
      <c r="W164" s="38"/>
      <c r="X164" s="38" t="s">
        <v>163</v>
      </c>
      <c r="Y164" s="37" t="s">
        <v>1786</v>
      </c>
      <c r="Z164" s="38">
        <v>0</v>
      </c>
      <c r="AA164" s="45">
        <v>34910</v>
      </c>
      <c r="AB164" s="44" t="s">
        <v>286</v>
      </c>
      <c r="AC164" s="38">
        <v>3203101737</v>
      </c>
      <c r="AD164" s="37" t="s">
        <v>287</v>
      </c>
      <c r="AE164" s="37" t="s">
        <v>1548</v>
      </c>
      <c r="AF164" s="37" t="s">
        <v>1549</v>
      </c>
      <c r="AG164" s="37">
        <v>1</v>
      </c>
      <c r="AH164" s="37" t="s">
        <v>737</v>
      </c>
      <c r="AI164" s="37">
        <v>1030568733</v>
      </c>
      <c r="AJ164" s="37">
        <v>9</v>
      </c>
      <c r="AK164" s="52">
        <v>45017</v>
      </c>
      <c r="AL164" s="38" t="s">
        <v>410</v>
      </c>
      <c r="AM164" s="45">
        <v>44964</v>
      </c>
      <c r="AN164" s="45">
        <v>44959</v>
      </c>
      <c r="AO164" s="80">
        <v>10400000</v>
      </c>
      <c r="AP164" s="45">
        <v>44973</v>
      </c>
      <c r="AQ164" s="45">
        <v>45092</v>
      </c>
      <c r="AR164" s="38">
        <v>120</v>
      </c>
      <c r="AS164" s="38">
        <v>4</v>
      </c>
      <c r="AT164" s="80">
        <v>2600000</v>
      </c>
      <c r="AU164" s="38"/>
      <c r="AV164" s="38"/>
      <c r="AW164" s="38"/>
      <c r="AX164" s="38"/>
      <c r="AY164" s="38"/>
      <c r="AZ164" s="82"/>
      <c r="BA164" s="38"/>
      <c r="BB164" s="38"/>
      <c r="BC164" s="38"/>
      <c r="BD164" s="38"/>
      <c r="BE164" s="38"/>
      <c r="BF164" s="38"/>
      <c r="BG164" s="38"/>
      <c r="BH164" s="38"/>
      <c r="BI164" s="38"/>
      <c r="BJ164" s="38"/>
      <c r="BK164" s="38"/>
      <c r="BL164" s="38"/>
      <c r="BM164" s="38"/>
      <c r="BN164" s="38"/>
      <c r="BO164" s="38"/>
      <c r="BP164" s="38"/>
      <c r="BQ164" s="34">
        <f>Tabla2023[[#This Row],[DÍAS PRORROGA 1]]+Tabla2023[[#This Row],[DÍAS PRORROGA  2]]+Tabla2023[[#This Row],[DÍAS PRORROGA 3]]</f>
        <v>0</v>
      </c>
      <c r="BR164" s="68">
        <f>IF(Tabla2023[[#This Row],[ADICIÓN]]="NO",0,Tabla2023[[#This Row],[VALOR ADICIÓN 1]]+Tabla2023[[#This Row],[VALOR ADICIÓN 2]]+Tabla2023[[#This Row],[VALOR ADICIÓN 3]])</f>
        <v>0</v>
      </c>
      <c r="BS164" s="38"/>
      <c r="BT164" s="45">
        <v>45092</v>
      </c>
      <c r="BU164" s="49">
        <f>Tabla2023[[#This Row],[VALOR INICIAL DEL CONTRATO]]+Tabla2023[[#This Row],[VALOR ADICIÓN 1]]+Tabla2023[[#This Row],[VALOR ADICIÓN 2]]+Tabla2023[[#This Row],[VALOR ADICIÓN 3]]</f>
        <v>10400000</v>
      </c>
      <c r="BV16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4" s="33"/>
      <c r="BX164" s="36" t="s">
        <v>1787</v>
      </c>
      <c r="BY164" s="34" t="s">
        <v>1783</v>
      </c>
      <c r="BZ164" s="34"/>
      <c r="CA164" s="34"/>
      <c r="CB164" s="35"/>
      <c r="CC164" s="35"/>
      <c r="CD164" s="38">
        <v>1688</v>
      </c>
      <c r="CE164" s="34"/>
      <c r="CF164" s="16"/>
    </row>
    <row r="165" spans="1:85" s="12" customFormat="1" ht="51.75" customHeight="1" x14ac:dyDescent="0.2">
      <c r="A165" s="29">
        <v>2023</v>
      </c>
      <c r="B165" s="131">
        <v>155</v>
      </c>
      <c r="C165" s="122" t="s">
        <v>435</v>
      </c>
      <c r="D165" s="122" t="str">
        <f ca="1">IF(Tabla2023[[#This Row],[FECHA DE TERMINACIÓN FINAL]]-TODAY()&gt;=15,"VIGENTE",IF(Tabla2023[[#This Row],[FECHA DE TERMINACIÓN FINAL]]-TODAY()&lt;0,"FINALIZADO",IF(Tabla2023[[#This Row],[FECHA DE TERMINACIÓN FINAL]]-TODAY()&lt;=15,"PROXIMO A VENCER")))</f>
        <v>FINALIZADO</v>
      </c>
      <c r="E165" s="93">
        <v>85415</v>
      </c>
      <c r="F165" s="38" t="s">
        <v>1776</v>
      </c>
      <c r="G165" s="38" t="s">
        <v>1788</v>
      </c>
      <c r="H165" s="37" t="s">
        <v>1789</v>
      </c>
      <c r="I165" s="46" t="s">
        <v>1779</v>
      </c>
      <c r="J165" s="38" t="s">
        <v>668</v>
      </c>
      <c r="K165" s="38">
        <v>76</v>
      </c>
      <c r="L165" s="45">
        <v>44939</v>
      </c>
      <c r="M165" s="38">
        <v>759</v>
      </c>
      <c r="N165" s="45">
        <v>44972</v>
      </c>
      <c r="O165" s="38" t="s">
        <v>143</v>
      </c>
      <c r="P165" s="37" t="s">
        <v>87</v>
      </c>
      <c r="Q165" s="37" t="s">
        <v>420</v>
      </c>
      <c r="R165" s="38">
        <v>1</v>
      </c>
      <c r="S165" s="151" t="s">
        <v>1780</v>
      </c>
      <c r="T165" s="38" t="s">
        <v>406</v>
      </c>
      <c r="U165" s="38" t="s">
        <v>471</v>
      </c>
      <c r="V165" s="38" t="s">
        <v>285</v>
      </c>
      <c r="W165" s="38"/>
      <c r="X165" s="38" t="s">
        <v>163</v>
      </c>
      <c r="Y165" s="54">
        <v>1055314053</v>
      </c>
      <c r="Z165" s="38">
        <v>1</v>
      </c>
      <c r="AA165" s="45">
        <v>34057</v>
      </c>
      <c r="AB165" s="44" t="s">
        <v>1790</v>
      </c>
      <c r="AC165" s="38">
        <v>3222110636</v>
      </c>
      <c r="AD165" s="37" t="s">
        <v>1791</v>
      </c>
      <c r="AE165" s="37" t="s">
        <v>736</v>
      </c>
      <c r="AF165" s="38">
        <v>1019076465</v>
      </c>
      <c r="AG165" s="37">
        <v>8</v>
      </c>
      <c r="AH165" s="37" t="s">
        <v>737</v>
      </c>
      <c r="AI165" s="37">
        <v>1030568733</v>
      </c>
      <c r="AJ165" s="37">
        <v>9</v>
      </c>
      <c r="AK165" s="45">
        <v>45046</v>
      </c>
      <c r="AL165" s="38" t="s">
        <v>410</v>
      </c>
      <c r="AM165" s="45">
        <v>44964</v>
      </c>
      <c r="AN165" s="45">
        <v>44959</v>
      </c>
      <c r="AO165" s="80">
        <v>10400000</v>
      </c>
      <c r="AP165" s="45">
        <v>44972</v>
      </c>
      <c r="AQ165" s="45">
        <v>45091</v>
      </c>
      <c r="AR165" s="38">
        <v>120</v>
      </c>
      <c r="AS165" s="38">
        <v>4</v>
      </c>
      <c r="AT165" s="80">
        <v>2600000</v>
      </c>
      <c r="AU165" s="38"/>
      <c r="AV165" s="38"/>
      <c r="AW165" s="38"/>
      <c r="AX165" s="38"/>
      <c r="AY165" s="38"/>
      <c r="AZ165" s="82"/>
      <c r="BA165" s="38"/>
      <c r="BB165" s="38"/>
      <c r="BC165" s="38"/>
      <c r="BD165" s="38"/>
      <c r="BE165" s="38"/>
      <c r="BF165" s="38"/>
      <c r="BG165" s="38"/>
      <c r="BH165" s="38"/>
      <c r="BI165" s="38"/>
      <c r="BJ165" s="38"/>
      <c r="BK165" s="38"/>
      <c r="BL165" s="38"/>
      <c r="BM165" s="38"/>
      <c r="BN165" s="38"/>
      <c r="BO165" s="38"/>
      <c r="BP165" s="38"/>
      <c r="BQ165" s="34">
        <f>Tabla2023[[#This Row],[DÍAS PRORROGA 1]]+Tabla2023[[#This Row],[DÍAS PRORROGA  2]]+Tabla2023[[#This Row],[DÍAS PRORROGA 3]]</f>
        <v>0</v>
      </c>
      <c r="BR165" s="68">
        <f>IF(Tabla2023[[#This Row],[ADICIÓN]]="NO",0,Tabla2023[[#This Row],[VALOR ADICIÓN 1]]+Tabla2023[[#This Row],[VALOR ADICIÓN 2]]+Tabla2023[[#This Row],[VALOR ADICIÓN 3]])</f>
        <v>0</v>
      </c>
      <c r="BS165" s="38"/>
      <c r="BT165" s="45">
        <v>45091</v>
      </c>
      <c r="BU165" s="49">
        <f>Tabla2023[[#This Row],[VALOR INICIAL DEL CONTRATO]]+Tabla2023[[#This Row],[VALOR ADICIÓN 1]]+Tabla2023[[#This Row],[VALOR ADICIÓN 2]]+Tabla2023[[#This Row],[VALOR ADICIÓN 3]]</f>
        <v>10400000</v>
      </c>
      <c r="BV16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5" s="33"/>
      <c r="BX165" s="34"/>
      <c r="BY165" s="34" t="s">
        <v>1783</v>
      </c>
      <c r="BZ165" s="34"/>
      <c r="CA165" s="34"/>
      <c r="CB165" s="35"/>
      <c r="CC165" s="35"/>
      <c r="CD165" s="38">
        <v>1688</v>
      </c>
      <c r="CE165" s="34"/>
      <c r="CF165" s="16"/>
    </row>
    <row r="166" spans="1:85" s="12" customFormat="1" ht="51.75" customHeight="1" x14ac:dyDescent="0.2">
      <c r="A166" s="29">
        <v>2023</v>
      </c>
      <c r="B166" s="131">
        <v>157</v>
      </c>
      <c r="C166" s="122" t="s">
        <v>1476</v>
      </c>
      <c r="D166" s="122" t="str">
        <f ca="1">IF(Tabla2023[[#This Row],[FECHA DE TERMINACIÓN FINAL]]-TODAY()&gt;=15,"VIGENTE",IF(Tabla2023[[#This Row],[FECHA DE TERMINACIÓN FINAL]]-TODAY()&lt;0,"FINALIZADO",IF(Tabla2023[[#This Row],[FECHA DE TERMINACIÓN FINAL]]-TODAY()&lt;=15,"PROXIMO A VENCER")))</f>
        <v>FINALIZADO</v>
      </c>
      <c r="E166" s="93">
        <v>85415</v>
      </c>
      <c r="F166" s="38" t="s">
        <v>1776</v>
      </c>
      <c r="G166" s="38" t="s">
        <v>1792</v>
      </c>
      <c r="H166" s="37" t="s">
        <v>1793</v>
      </c>
      <c r="I166" s="44" t="s">
        <v>1779</v>
      </c>
      <c r="J166" s="38" t="s">
        <v>668</v>
      </c>
      <c r="K166" s="38">
        <v>76</v>
      </c>
      <c r="L166" s="45">
        <v>44939</v>
      </c>
      <c r="M166" s="38">
        <v>758</v>
      </c>
      <c r="N166" s="45">
        <v>44972</v>
      </c>
      <c r="O166" s="38" t="s">
        <v>143</v>
      </c>
      <c r="P166" s="37" t="s">
        <v>87</v>
      </c>
      <c r="Q166" s="37" t="s">
        <v>420</v>
      </c>
      <c r="R166" s="38">
        <v>1</v>
      </c>
      <c r="S166" s="151" t="s">
        <v>1780</v>
      </c>
      <c r="T166" s="38" t="s">
        <v>406</v>
      </c>
      <c r="U166" s="38" t="s">
        <v>471</v>
      </c>
      <c r="V166" s="38" t="s">
        <v>285</v>
      </c>
      <c r="W166" s="38"/>
      <c r="X166" s="38" t="s">
        <v>163</v>
      </c>
      <c r="Y166" s="37" t="s">
        <v>1794</v>
      </c>
      <c r="Z166" s="38">
        <v>2</v>
      </c>
      <c r="AA166" s="45">
        <v>25948</v>
      </c>
      <c r="AB166" s="44" t="s">
        <v>1795</v>
      </c>
      <c r="AC166" s="38">
        <v>5557087</v>
      </c>
      <c r="AD166" s="37" t="s">
        <v>1796</v>
      </c>
      <c r="AE166" s="37" t="s">
        <v>736</v>
      </c>
      <c r="AF166" s="38">
        <v>1019076465</v>
      </c>
      <c r="AG166" s="37">
        <v>8</v>
      </c>
      <c r="AH166" s="37" t="s">
        <v>737</v>
      </c>
      <c r="AI166" s="37">
        <v>1030568733</v>
      </c>
      <c r="AJ166" s="37">
        <v>9</v>
      </c>
      <c r="AK166" s="45">
        <v>45046</v>
      </c>
      <c r="AL166" s="38" t="s">
        <v>410</v>
      </c>
      <c r="AM166" s="45">
        <v>44964</v>
      </c>
      <c r="AN166" s="45">
        <v>44964</v>
      </c>
      <c r="AO166" s="80">
        <v>10400000</v>
      </c>
      <c r="AP166" s="45">
        <v>45026</v>
      </c>
      <c r="AQ166" s="45">
        <v>45147</v>
      </c>
      <c r="AR166" s="38">
        <v>120</v>
      </c>
      <c r="AS166" s="38">
        <v>4</v>
      </c>
      <c r="AT166" s="80">
        <v>2600000</v>
      </c>
      <c r="AU166" s="38"/>
      <c r="AV166" s="38"/>
      <c r="AW166" s="38"/>
      <c r="AX166" s="38"/>
      <c r="AY166" s="38"/>
      <c r="AZ166" s="82"/>
      <c r="BA166" s="38"/>
      <c r="BB166" s="38"/>
      <c r="BC166" s="38"/>
      <c r="BD166" s="38"/>
      <c r="BE166" s="38"/>
      <c r="BF166" s="38"/>
      <c r="BG166" s="38"/>
      <c r="BH166" s="38"/>
      <c r="BI166" s="38"/>
      <c r="BJ166" s="38"/>
      <c r="BK166" s="38"/>
      <c r="BL166" s="38"/>
      <c r="BM166" s="38"/>
      <c r="BN166" s="38"/>
      <c r="BO166" s="38"/>
      <c r="BP166" s="38"/>
      <c r="BQ166" s="34">
        <f>Tabla2023[[#This Row],[DÍAS PRORROGA 1]]+Tabla2023[[#This Row],[DÍAS PRORROGA  2]]+Tabla2023[[#This Row],[DÍAS PRORROGA 3]]</f>
        <v>0</v>
      </c>
      <c r="BR166" s="68">
        <f>IF(Tabla2023[[#This Row],[ADICIÓN]]="NO",0,Tabla2023[[#This Row],[VALOR ADICIÓN 1]]+Tabla2023[[#This Row],[VALOR ADICIÓN 2]]+Tabla2023[[#This Row],[VALOR ADICIÓN 3]])</f>
        <v>0</v>
      </c>
      <c r="BS166" s="38"/>
      <c r="BT166" s="45">
        <v>45099</v>
      </c>
      <c r="BU166" s="49">
        <f>Tabla2023[[#This Row],[VALOR INICIAL DEL CONTRATO]]+Tabla2023[[#This Row],[VALOR ADICIÓN 1]]+Tabla2023[[#This Row],[VALOR ADICIÓN 2]]+Tabla2023[[#This Row],[VALOR ADICIÓN 3]]</f>
        <v>10400000</v>
      </c>
      <c r="BV16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166" s="33"/>
      <c r="BX166" s="36" t="s">
        <v>1797</v>
      </c>
      <c r="BY166" s="34" t="s">
        <v>1783</v>
      </c>
      <c r="BZ166" s="34"/>
      <c r="CA166" s="34"/>
      <c r="CB166" s="35"/>
      <c r="CC166" s="35"/>
      <c r="CD166" s="38">
        <v>1688</v>
      </c>
      <c r="CE166" s="34"/>
      <c r="CF166" s="16"/>
    </row>
    <row r="167" spans="1:85" s="19" customFormat="1" ht="51.75" customHeight="1" x14ac:dyDescent="0.2">
      <c r="A167" s="29">
        <v>2023</v>
      </c>
      <c r="B167" s="131">
        <v>158</v>
      </c>
      <c r="C167" s="122" t="s">
        <v>435</v>
      </c>
      <c r="D167" s="122" t="str">
        <f ca="1">IF(Tabla2023[[#This Row],[FECHA DE TERMINACIÓN FINAL]]-TODAY()&gt;=15,"VIGENTE",IF(Tabla2023[[#This Row],[FECHA DE TERMINACIÓN FINAL]]-TODAY()&lt;0,"FINALIZADO",IF(Tabla2023[[#This Row],[FECHA DE TERMINACIÓN FINAL]]-TODAY()&lt;=15,"PROXIMO A VENCER")))</f>
        <v>FINALIZADO</v>
      </c>
      <c r="E167" s="93">
        <v>85415</v>
      </c>
      <c r="F167" s="38" t="s">
        <v>1776</v>
      </c>
      <c r="G167" s="38" t="s">
        <v>1798</v>
      </c>
      <c r="H167" s="37" t="s">
        <v>1799</v>
      </c>
      <c r="I167" s="46" t="s">
        <v>1779</v>
      </c>
      <c r="J167" s="38" t="s">
        <v>668</v>
      </c>
      <c r="K167" s="38">
        <v>76</v>
      </c>
      <c r="L167" s="45">
        <v>44939</v>
      </c>
      <c r="M167" s="38">
        <v>757</v>
      </c>
      <c r="N167" s="45">
        <v>44972</v>
      </c>
      <c r="O167" s="38" t="s">
        <v>143</v>
      </c>
      <c r="P167" s="37" t="s">
        <v>87</v>
      </c>
      <c r="Q167" s="37" t="s">
        <v>420</v>
      </c>
      <c r="R167" s="38">
        <v>1</v>
      </c>
      <c r="S167" s="151" t="s">
        <v>1780</v>
      </c>
      <c r="T167" s="38" t="s">
        <v>406</v>
      </c>
      <c r="U167" s="38" t="s">
        <v>471</v>
      </c>
      <c r="V167" s="38" t="s">
        <v>285</v>
      </c>
      <c r="W167" s="38"/>
      <c r="X167" s="38" t="s">
        <v>163</v>
      </c>
      <c r="Y167" s="54">
        <v>3129847</v>
      </c>
      <c r="Z167" s="38">
        <v>8</v>
      </c>
      <c r="AA167" s="45">
        <v>27456</v>
      </c>
      <c r="AB167" s="44" t="s">
        <v>1800</v>
      </c>
      <c r="AC167" s="38">
        <v>6017008006</v>
      </c>
      <c r="AD167" s="37" t="s">
        <v>1801</v>
      </c>
      <c r="AE167" s="37" t="s">
        <v>736</v>
      </c>
      <c r="AF167" s="38">
        <v>1019076465</v>
      </c>
      <c r="AG167" s="37">
        <v>8</v>
      </c>
      <c r="AH167" s="37" t="s">
        <v>737</v>
      </c>
      <c r="AI167" s="37">
        <v>1030568733</v>
      </c>
      <c r="AJ167" s="37">
        <v>9</v>
      </c>
      <c r="AK167" s="45">
        <v>45046</v>
      </c>
      <c r="AL167" s="38" t="s">
        <v>410</v>
      </c>
      <c r="AM167" s="45">
        <v>44964</v>
      </c>
      <c r="AN167" s="45">
        <v>44959</v>
      </c>
      <c r="AO167" s="80">
        <v>10400000</v>
      </c>
      <c r="AP167" s="45">
        <v>44972</v>
      </c>
      <c r="AQ167" s="45">
        <v>45091</v>
      </c>
      <c r="AR167" s="38">
        <v>120</v>
      </c>
      <c r="AS167" s="38">
        <v>4</v>
      </c>
      <c r="AT167" s="80">
        <v>2600000</v>
      </c>
      <c r="AU167" s="38"/>
      <c r="AV167" s="38"/>
      <c r="AW167" s="38"/>
      <c r="AX167" s="38"/>
      <c r="AY167" s="38"/>
      <c r="AZ167" s="82"/>
      <c r="BA167" s="38"/>
      <c r="BB167" s="38"/>
      <c r="BC167" s="38"/>
      <c r="BD167" s="38"/>
      <c r="BE167" s="38"/>
      <c r="BF167" s="38"/>
      <c r="BG167" s="38"/>
      <c r="BH167" s="38"/>
      <c r="BI167" s="38"/>
      <c r="BJ167" s="38"/>
      <c r="BK167" s="38"/>
      <c r="BL167" s="38"/>
      <c r="BM167" s="38"/>
      <c r="BN167" s="38"/>
      <c r="BO167" s="38"/>
      <c r="BP167" s="38"/>
      <c r="BQ167" s="34">
        <f>Tabla2023[[#This Row],[DÍAS PRORROGA 1]]+Tabla2023[[#This Row],[DÍAS PRORROGA  2]]+Tabla2023[[#This Row],[DÍAS PRORROGA 3]]</f>
        <v>0</v>
      </c>
      <c r="BR167" s="68">
        <f>IF(Tabla2023[[#This Row],[ADICIÓN]]="NO",0,Tabla2023[[#This Row],[VALOR ADICIÓN 1]]+Tabla2023[[#This Row],[VALOR ADICIÓN 2]]+Tabla2023[[#This Row],[VALOR ADICIÓN 3]])</f>
        <v>0</v>
      </c>
      <c r="BS167" s="38"/>
      <c r="BT167" s="45">
        <v>45091</v>
      </c>
      <c r="BU167" s="49">
        <f>Tabla2023[[#This Row],[VALOR INICIAL DEL CONTRATO]]+Tabla2023[[#This Row],[VALOR ADICIÓN 1]]+Tabla2023[[#This Row],[VALOR ADICIÓN 2]]+Tabla2023[[#This Row],[VALOR ADICIÓN 3]]</f>
        <v>10400000</v>
      </c>
      <c r="BV16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7" s="33"/>
      <c r="BX167" s="34"/>
      <c r="BY167" s="34" t="s">
        <v>1783</v>
      </c>
      <c r="BZ167" s="34"/>
      <c r="CA167" s="34"/>
      <c r="CB167" s="35"/>
      <c r="CC167" s="35"/>
      <c r="CD167" s="38">
        <v>1688</v>
      </c>
      <c r="CE167" s="34"/>
      <c r="CF167" s="16"/>
      <c r="CG167" s="12"/>
    </row>
    <row r="168" spans="1:85" s="19" customFormat="1" ht="51.75" customHeight="1" x14ac:dyDescent="0.2">
      <c r="A168" s="29">
        <v>2023</v>
      </c>
      <c r="B168" s="131">
        <v>159</v>
      </c>
      <c r="C168" s="122" t="s">
        <v>435</v>
      </c>
      <c r="D168" s="122" t="str">
        <f ca="1">IF(Tabla2023[[#This Row],[FECHA DE TERMINACIÓN FINAL]]-TODAY()&gt;=15,"VIGENTE",IF(Tabla2023[[#This Row],[FECHA DE TERMINACIÓN FINAL]]-TODAY()&lt;0,"FINALIZADO",IF(Tabla2023[[#This Row],[FECHA DE TERMINACIÓN FINAL]]-TODAY()&lt;=15,"PROXIMO A VENCER")))</f>
        <v>FINALIZADO</v>
      </c>
      <c r="E168" s="93">
        <v>85415</v>
      </c>
      <c r="F168" s="38" t="s">
        <v>1776</v>
      </c>
      <c r="G168" s="38" t="s">
        <v>1802</v>
      </c>
      <c r="H168" s="37" t="s">
        <v>1803</v>
      </c>
      <c r="I168" s="46" t="s">
        <v>1779</v>
      </c>
      <c r="J168" s="38" t="s">
        <v>668</v>
      </c>
      <c r="K168" s="38">
        <v>76</v>
      </c>
      <c r="L168" s="45">
        <v>44939</v>
      </c>
      <c r="M168" s="38">
        <v>760</v>
      </c>
      <c r="N168" s="45">
        <v>44972</v>
      </c>
      <c r="O168" s="38" t="s">
        <v>143</v>
      </c>
      <c r="P168" s="37" t="s">
        <v>87</v>
      </c>
      <c r="Q168" s="37" t="s">
        <v>420</v>
      </c>
      <c r="R168" s="38">
        <v>1</v>
      </c>
      <c r="S168" s="151" t="s">
        <v>1780</v>
      </c>
      <c r="T168" s="38" t="s">
        <v>406</v>
      </c>
      <c r="U168" s="38" t="s">
        <v>471</v>
      </c>
      <c r="V168" s="38" t="s">
        <v>285</v>
      </c>
      <c r="W168" s="38"/>
      <c r="X168" s="38" t="s">
        <v>163</v>
      </c>
      <c r="Y168" s="54">
        <v>79632427</v>
      </c>
      <c r="Z168" s="38">
        <v>0</v>
      </c>
      <c r="AA168" s="45">
        <v>28543</v>
      </c>
      <c r="AB168" s="44" t="s">
        <v>1804</v>
      </c>
      <c r="AC168" s="38">
        <v>3114871994</v>
      </c>
      <c r="AD168" s="37" t="s">
        <v>1805</v>
      </c>
      <c r="AE168" s="37" t="s">
        <v>736</v>
      </c>
      <c r="AF168" s="38">
        <v>1019076465</v>
      </c>
      <c r="AG168" s="37">
        <v>8</v>
      </c>
      <c r="AH168" s="37" t="s">
        <v>737</v>
      </c>
      <c r="AI168" s="37">
        <v>1030568733</v>
      </c>
      <c r="AJ168" s="37">
        <v>9</v>
      </c>
      <c r="AK168" s="45">
        <v>45046</v>
      </c>
      <c r="AL168" s="38" t="s">
        <v>410</v>
      </c>
      <c r="AM168" s="45">
        <v>44964</v>
      </c>
      <c r="AN168" s="45">
        <v>44959</v>
      </c>
      <c r="AO168" s="80">
        <v>10400000</v>
      </c>
      <c r="AP168" s="45">
        <v>44972</v>
      </c>
      <c r="AQ168" s="45">
        <v>45091</v>
      </c>
      <c r="AR168" s="38">
        <v>120</v>
      </c>
      <c r="AS168" s="38">
        <v>4</v>
      </c>
      <c r="AT168" s="80">
        <v>2600000</v>
      </c>
      <c r="AU168" s="38"/>
      <c r="AV168" s="38"/>
      <c r="AW168" s="38"/>
      <c r="AX168" s="38"/>
      <c r="AY168" s="38"/>
      <c r="AZ168" s="82"/>
      <c r="BA168" s="38"/>
      <c r="BB168" s="38"/>
      <c r="BC168" s="38"/>
      <c r="BD168" s="38"/>
      <c r="BE168" s="38"/>
      <c r="BF168" s="38"/>
      <c r="BG168" s="38"/>
      <c r="BH168" s="38"/>
      <c r="BI168" s="38"/>
      <c r="BJ168" s="38"/>
      <c r="BK168" s="38"/>
      <c r="BL168" s="38"/>
      <c r="BM168" s="38"/>
      <c r="BN168" s="38"/>
      <c r="BO168" s="38"/>
      <c r="BP168" s="38"/>
      <c r="BQ168" s="34">
        <f>Tabla2023[[#This Row],[DÍAS PRORROGA 1]]+Tabla2023[[#This Row],[DÍAS PRORROGA  2]]+Tabla2023[[#This Row],[DÍAS PRORROGA 3]]</f>
        <v>0</v>
      </c>
      <c r="BR168" s="68">
        <f>IF(Tabla2023[[#This Row],[ADICIÓN]]="NO",0,Tabla2023[[#This Row],[VALOR ADICIÓN 1]]+Tabla2023[[#This Row],[VALOR ADICIÓN 2]]+Tabla2023[[#This Row],[VALOR ADICIÓN 3]])</f>
        <v>0</v>
      </c>
      <c r="BS168" s="38"/>
      <c r="BT168" s="45">
        <v>45091</v>
      </c>
      <c r="BU168" s="49">
        <f>Tabla2023[[#This Row],[VALOR INICIAL DEL CONTRATO]]+Tabla2023[[#This Row],[VALOR ADICIÓN 1]]+Tabla2023[[#This Row],[VALOR ADICIÓN 2]]+Tabla2023[[#This Row],[VALOR ADICIÓN 3]]</f>
        <v>10400000</v>
      </c>
      <c r="BV16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8" s="33"/>
      <c r="BX168" s="34"/>
      <c r="BY168" s="34" t="s">
        <v>1783</v>
      </c>
      <c r="BZ168" s="34"/>
      <c r="CA168" s="34"/>
      <c r="CB168" s="35"/>
      <c r="CC168" s="35"/>
      <c r="CD168" s="38">
        <v>1688</v>
      </c>
      <c r="CE168" s="34"/>
      <c r="CF168" s="16"/>
      <c r="CG168" s="12"/>
    </row>
    <row r="169" spans="1:85" s="19" customFormat="1" ht="51.75" customHeight="1" x14ac:dyDescent="0.2">
      <c r="A169" s="29">
        <v>2023</v>
      </c>
      <c r="B169" s="131">
        <v>160</v>
      </c>
      <c r="C169" s="122" t="s">
        <v>435</v>
      </c>
      <c r="D169" s="122" t="str">
        <f ca="1">IF(Tabla2023[[#This Row],[FECHA DE TERMINACIÓN FINAL]]-TODAY()&gt;=15,"VIGENTE",IF(Tabla2023[[#This Row],[FECHA DE TERMINACIÓN FINAL]]-TODAY()&lt;0,"FINALIZADO",IF(Tabla2023[[#This Row],[FECHA DE TERMINACIÓN FINAL]]-TODAY()&lt;=15,"PROXIMO A VENCER")))</f>
        <v>FINALIZADO</v>
      </c>
      <c r="E169" s="93">
        <v>85415</v>
      </c>
      <c r="F169" s="38" t="s">
        <v>1776</v>
      </c>
      <c r="G169" s="38" t="s">
        <v>1806</v>
      </c>
      <c r="H169" s="37" t="s">
        <v>1807</v>
      </c>
      <c r="I169" s="46" t="s">
        <v>1779</v>
      </c>
      <c r="J169" s="38" t="s">
        <v>668</v>
      </c>
      <c r="K169" s="38">
        <v>76</v>
      </c>
      <c r="L169" s="45">
        <v>44939</v>
      </c>
      <c r="M169" s="38">
        <v>763</v>
      </c>
      <c r="N169" s="45">
        <v>44973</v>
      </c>
      <c r="O169" s="38" t="s">
        <v>143</v>
      </c>
      <c r="P169" s="37" t="s">
        <v>87</v>
      </c>
      <c r="Q169" s="37" t="s">
        <v>420</v>
      </c>
      <c r="R169" s="38">
        <v>1</v>
      </c>
      <c r="S169" s="151" t="s">
        <v>1780</v>
      </c>
      <c r="T169" s="38" t="s">
        <v>406</v>
      </c>
      <c r="U169" s="38" t="s">
        <v>471</v>
      </c>
      <c r="V169" s="38" t="s">
        <v>285</v>
      </c>
      <c r="W169" s="38"/>
      <c r="X169" s="38" t="s">
        <v>163</v>
      </c>
      <c r="Y169" s="54">
        <v>1032656063</v>
      </c>
      <c r="Z169" s="38">
        <v>7</v>
      </c>
      <c r="AA169" s="45">
        <v>31865</v>
      </c>
      <c r="AB169" s="44" t="s">
        <v>1808</v>
      </c>
      <c r="AC169" s="38">
        <v>3204430212</v>
      </c>
      <c r="AD169" s="37" t="s">
        <v>1809</v>
      </c>
      <c r="AE169" s="37" t="s">
        <v>736</v>
      </c>
      <c r="AF169" s="38">
        <v>1019076465</v>
      </c>
      <c r="AG169" s="37">
        <v>8</v>
      </c>
      <c r="AH169" s="37" t="s">
        <v>737</v>
      </c>
      <c r="AI169" s="37">
        <v>1030568733</v>
      </c>
      <c r="AJ169" s="37">
        <v>9</v>
      </c>
      <c r="AK169" s="45">
        <v>45046</v>
      </c>
      <c r="AL169" s="38" t="s">
        <v>410</v>
      </c>
      <c r="AM169" s="45">
        <v>44964</v>
      </c>
      <c r="AN169" s="45">
        <v>44959</v>
      </c>
      <c r="AO169" s="80">
        <v>10400000</v>
      </c>
      <c r="AP169" s="45">
        <v>44973</v>
      </c>
      <c r="AQ169" s="45">
        <v>45092</v>
      </c>
      <c r="AR169" s="38">
        <v>120</v>
      </c>
      <c r="AS169" s="38">
        <v>4</v>
      </c>
      <c r="AT169" s="80">
        <v>2600000</v>
      </c>
      <c r="AU169" s="38"/>
      <c r="AV169" s="38"/>
      <c r="AW169" s="38"/>
      <c r="AX169" s="38"/>
      <c r="AY169" s="38"/>
      <c r="AZ169" s="82"/>
      <c r="BA169" s="38"/>
      <c r="BB169" s="38"/>
      <c r="BC169" s="38"/>
      <c r="BD169" s="38"/>
      <c r="BE169" s="38"/>
      <c r="BF169" s="38"/>
      <c r="BG169" s="38"/>
      <c r="BH169" s="38"/>
      <c r="BI169" s="38"/>
      <c r="BJ169" s="38"/>
      <c r="BK169" s="38"/>
      <c r="BL169" s="38"/>
      <c r="BM169" s="38"/>
      <c r="BN169" s="38"/>
      <c r="BO169" s="38"/>
      <c r="BP169" s="38"/>
      <c r="BQ169" s="34">
        <f>Tabla2023[[#This Row],[DÍAS PRORROGA 1]]+Tabla2023[[#This Row],[DÍAS PRORROGA  2]]+Tabla2023[[#This Row],[DÍAS PRORROGA 3]]</f>
        <v>0</v>
      </c>
      <c r="BR169" s="68">
        <f>IF(Tabla2023[[#This Row],[ADICIÓN]]="NO",0,Tabla2023[[#This Row],[VALOR ADICIÓN 1]]+Tabla2023[[#This Row],[VALOR ADICIÓN 2]]+Tabla2023[[#This Row],[VALOR ADICIÓN 3]])</f>
        <v>0</v>
      </c>
      <c r="BS169" s="38"/>
      <c r="BT169" s="45">
        <v>45092</v>
      </c>
      <c r="BU169" s="49">
        <f>Tabla2023[[#This Row],[VALOR INICIAL DEL CONTRATO]]+Tabla2023[[#This Row],[VALOR ADICIÓN 1]]+Tabla2023[[#This Row],[VALOR ADICIÓN 2]]+Tabla2023[[#This Row],[VALOR ADICIÓN 3]]</f>
        <v>10400000</v>
      </c>
      <c r="BV16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69" s="33"/>
      <c r="BX169" s="34"/>
      <c r="BY169" s="34" t="s">
        <v>1783</v>
      </c>
      <c r="BZ169" s="34"/>
      <c r="CA169" s="34"/>
      <c r="CB169" s="35"/>
      <c r="CC169" s="35"/>
      <c r="CD169" s="38">
        <v>1688</v>
      </c>
      <c r="CE169" s="34"/>
      <c r="CF169" s="16"/>
      <c r="CG169" s="12"/>
    </row>
    <row r="170" spans="1:85" s="19" customFormat="1" ht="51.75" customHeight="1" x14ac:dyDescent="0.2">
      <c r="A170" s="29">
        <v>2023</v>
      </c>
      <c r="B170" s="131">
        <v>163</v>
      </c>
      <c r="C170" s="122" t="s">
        <v>435</v>
      </c>
      <c r="D170" s="122" t="str">
        <f ca="1">IF(Tabla2023[[#This Row],[FECHA DE TERMINACIÓN FINAL]]-TODAY()&gt;=15,"VIGENTE",IF(Tabla2023[[#This Row],[FECHA DE TERMINACIÓN FINAL]]-TODAY()&lt;0,"FINALIZADO",IF(Tabla2023[[#This Row],[FECHA DE TERMINACIÓN FINAL]]-TODAY()&lt;=15,"PROXIMO A VENCER")))</f>
        <v>FINALIZADO</v>
      </c>
      <c r="E170" s="93">
        <v>85415</v>
      </c>
      <c r="F170" s="38" t="s">
        <v>1776</v>
      </c>
      <c r="G170" s="38" t="s">
        <v>1810</v>
      </c>
      <c r="H170" s="37" t="s">
        <v>1811</v>
      </c>
      <c r="I170" s="46" t="s">
        <v>1779</v>
      </c>
      <c r="J170" s="38" t="s">
        <v>668</v>
      </c>
      <c r="K170" s="38">
        <v>76</v>
      </c>
      <c r="L170" s="45">
        <v>44939</v>
      </c>
      <c r="M170" s="38">
        <v>761</v>
      </c>
      <c r="N170" s="45">
        <v>44973</v>
      </c>
      <c r="O170" s="38" t="s">
        <v>143</v>
      </c>
      <c r="P170" s="37" t="s">
        <v>87</v>
      </c>
      <c r="Q170" s="37" t="s">
        <v>420</v>
      </c>
      <c r="R170" s="38">
        <v>1</v>
      </c>
      <c r="S170" s="151" t="s">
        <v>1780</v>
      </c>
      <c r="T170" s="38" t="s">
        <v>406</v>
      </c>
      <c r="U170" s="38" t="s">
        <v>471</v>
      </c>
      <c r="V170" s="38" t="s">
        <v>285</v>
      </c>
      <c r="W170" s="38"/>
      <c r="X170" s="38" t="s">
        <v>163</v>
      </c>
      <c r="Y170" s="54">
        <v>1024559011</v>
      </c>
      <c r="Z170" s="38">
        <v>1</v>
      </c>
      <c r="AA170" s="45">
        <v>34602</v>
      </c>
      <c r="AB170" s="44" t="s">
        <v>1812</v>
      </c>
      <c r="AC170" s="38">
        <v>6353826</v>
      </c>
      <c r="AD170" s="37" t="s">
        <v>1813</v>
      </c>
      <c r="AE170" s="37" t="s">
        <v>736</v>
      </c>
      <c r="AF170" s="38">
        <v>1019076465</v>
      </c>
      <c r="AG170" s="37">
        <v>8</v>
      </c>
      <c r="AH170" s="37" t="s">
        <v>737</v>
      </c>
      <c r="AI170" s="37">
        <v>1030568733</v>
      </c>
      <c r="AJ170" s="37">
        <v>9</v>
      </c>
      <c r="AK170" s="45">
        <v>45046</v>
      </c>
      <c r="AL170" s="38" t="s">
        <v>410</v>
      </c>
      <c r="AM170" s="45">
        <v>44964</v>
      </c>
      <c r="AN170" s="45">
        <v>44964</v>
      </c>
      <c r="AO170" s="80">
        <v>10400000</v>
      </c>
      <c r="AP170" s="45">
        <v>44973</v>
      </c>
      <c r="AQ170" s="45">
        <v>45092</v>
      </c>
      <c r="AR170" s="38">
        <v>120</v>
      </c>
      <c r="AS170" s="38">
        <v>4</v>
      </c>
      <c r="AT170" s="80">
        <v>2600000</v>
      </c>
      <c r="AU170" s="38"/>
      <c r="AV170" s="38"/>
      <c r="AW170" s="38"/>
      <c r="AX170" s="38"/>
      <c r="AY170" s="38"/>
      <c r="AZ170" s="82"/>
      <c r="BA170" s="38"/>
      <c r="BB170" s="38"/>
      <c r="BC170" s="38"/>
      <c r="BD170" s="38"/>
      <c r="BE170" s="38"/>
      <c r="BF170" s="38"/>
      <c r="BG170" s="38"/>
      <c r="BH170" s="38"/>
      <c r="BI170" s="38"/>
      <c r="BJ170" s="38"/>
      <c r="BK170" s="38"/>
      <c r="BL170" s="38"/>
      <c r="BM170" s="38"/>
      <c r="BN170" s="38"/>
      <c r="BO170" s="38"/>
      <c r="BP170" s="38"/>
      <c r="BQ170" s="34">
        <f>Tabla2023[[#This Row],[DÍAS PRORROGA 1]]+Tabla2023[[#This Row],[DÍAS PRORROGA  2]]+Tabla2023[[#This Row],[DÍAS PRORROGA 3]]</f>
        <v>0</v>
      </c>
      <c r="BR170" s="68">
        <f>IF(Tabla2023[[#This Row],[ADICIÓN]]="NO",0,Tabla2023[[#This Row],[VALOR ADICIÓN 1]]+Tabla2023[[#This Row],[VALOR ADICIÓN 2]]+Tabla2023[[#This Row],[VALOR ADICIÓN 3]])</f>
        <v>0</v>
      </c>
      <c r="BS170" s="38"/>
      <c r="BT170" s="45">
        <v>45092</v>
      </c>
      <c r="BU170" s="49">
        <f>Tabla2023[[#This Row],[VALOR INICIAL DEL CONTRATO]]+Tabla2023[[#This Row],[VALOR ADICIÓN 1]]+Tabla2023[[#This Row],[VALOR ADICIÓN 2]]+Tabla2023[[#This Row],[VALOR ADICIÓN 3]]</f>
        <v>10400000</v>
      </c>
      <c r="BV17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0" s="33"/>
      <c r="BX170" s="34"/>
      <c r="BY170" s="34" t="s">
        <v>1783</v>
      </c>
      <c r="BZ170" s="34"/>
      <c r="CA170" s="34"/>
      <c r="CB170" s="35"/>
      <c r="CC170" s="35"/>
      <c r="CD170" s="38">
        <v>1688</v>
      </c>
      <c r="CE170" s="34"/>
      <c r="CF170" s="16"/>
      <c r="CG170" s="12" t="s">
        <v>1814</v>
      </c>
    </row>
    <row r="171" spans="1:85" s="19" customFormat="1" ht="51.75" customHeight="1" x14ac:dyDescent="0.2">
      <c r="A171" s="29">
        <v>2023</v>
      </c>
      <c r="B171" s="131">
        <v>164</v>
      </c>
      <c r="C171" s="122" t="s">
        <v>435</v>
      </c>
      <c r="D171" s="122" t="str">
        <f ca="1">IF(Tabla2023[[#This Row],[FECHA DE TERMINACIÓN FINAL]]-TODAY()&gt;=15,"VIGENTE",IF(Tabla2023[[#This Row],[FECHA DE TERMINACIÓN FINAL]]-TODAY()&lt;0,"FINALIZADO",IF(Tabla2023[[#This Row],[FECHA DE TERMINACIÓN FINAL]]-TODAY()&lt;=15,"PROXIMO A VENCER")))</f>
        <v>FINALIZADO</v>
      </c>
      <c r="E171" s="93">
        <v>85415</v>
      </c>
      <c r="F171" s="38" t="s">
        <v>1776</v>
      </c>
      <c r="G171" s="38" t="s">
        <v>1815</v>
      </c>
      <c r="H171" s="37" t="s">
        <v>1816</v>
      </c>
      <c r="I171" s="46" t="s">
        <v>1817</v>
      </c>
      <c r="J171" s="38" t="s">
        <v>668</v>
      </c>
      <c r="K171" s="38">
        <v>76</v>
      </c>
      <c r="L171" s="45">
        <v>44939</v>
      </c>
      <c r="M171" s="38">
        <v>765</v>
      </c>
      <c r="N171" s="45">
        <v>44973</v>
      </c>
      <c r="O171" s="38" t="s">
        <v>143</v>
      </c>
      <c r="P171" s="37" t="s">
        <v>87</v>
      </c>
      <c r="Q171" s="37" t="s">
        <v>420</v>
      </c>
      <c r="R171" s="38">
        <v>1</v>
      </c>
      <c r="S171" s="151" t="s">
        <v>1780</v>
      </c>
      <c r="T171" s="38" t="s">
        <v>406</v>
      </c>
      <c r="U171" s="38" t="s">
        <v>471</v>
      </c>
      <c r="V171" s="38" t="s">
        <v>285</v>
      </c>
      <c r="W171" s="38"/>
      <c r="X171" s="38" t="s">
        <v>163</v>
      </c>
      <c r="Y171" s="54">
        <v>348293</v>
      </c>
      <c r="Z171" s="38">
        <v>6</v>
      </c>
      <c r="AA171" s="45">
        <v>22725</v>
      </c>
      <c r="AB171" s="44" t="s">
        <v>1818</v>
      </c>
      <c r="AC171" s="38">
        <v>3015675971</v>
      </c>
      <c r="AD171" s="37" t="s">
        <v>1819</v>
      </c>
      <c r="AE171" s="37" t="s">
        <v>736</v>
      </c>
      <c r="AF171" s="38">
        <v>1019076465</v>
      </c>
      <c r="AG171" s="37">
        <v>8</v>
      </c>
      <c r="AH171" s="37" t="s">
        <v>737</v>
      </c>
      <c r="AI171" s="37">
        <v>1030568733</v>
      </c>
      <c r="AJ171" s="37">
        <v>9</v>
      </c>
      <c r="AK171" s="45">
        <v>45046</v>
      </c>
      <c r="AL171" s="38" t="s">
        <v>410</v>
      </c>
      <c r="AM171" s="45">
        <v>44964</v>
      </c>
      <c r="AN171" s="45">
        <v>44964</v>
      </c>
      <c r="AO171" s="80">
        <v>10400000</v>
      </c>
      <c r="AP171" s="45">
        <v>44973</v>
      </c>
      <c r="AQ171" s="45">
        <v>45092</v>
      </c>
      <c r="AR171" s="38">
        <v>120</v>
      </c>
      <c r="AS171" s="38">
        <v>4</v>
      </c>
      <c r="AT171" s="80">
        <v>2600000</v>
      </c>
      <c r="AU171" s="38"/>
      <c r="AV171" s="38"/>
      <c r="AW171" s="38"/>
      <c r="AX171" s="38"/>
      <c r="AY171" s="38"/>
      <c r="AZ171" s="82"/>
      <c r="BA171" s="38"/>
      <c r="BB171" s="38"/>
      <c r="BC171" s="38"/>
      <c r="BD171" s="38"/>
      <c r="BE171" s="38"/>
      <c r="BF171" s="38"/>
      <c r="BG171" s="38"/>
      <c r="BH171" s="38"/>
      <c r="BI171" s="38"/>
      <c r="BJ171" s="38"/>
      <c r="BK171" s="38"/>
      <c r="BL171" s="38"/>
      <c r="BM171" s="38"/>
      <c r="BN171" s="38"/>
      <c r="BO171" s="38"/>
      <c r="BP171" s="38"/>
      <c r="BQ171" s="34">
        <f>Tabla2023[[#This Row],[DÍAS PRORROGA 1]]+Tabla2023[[#This Row],[DÍAS PRORROGA  2]]+Tabla2023[[#This Row],[DÍAS PRORROGA 3]]</f>
        <v>0</v>
      </c>
      <c r="BR171" s="68">
        <f>IF(Tabla2023[[#This Row],[ADICIÓN]]="NO",0,Tabla2023[[#This Row],[VALOR ADICIÓN 1]]+Tabla2023[[#This Row],[VALOR ADICIÓN 2]]+Tabla2023[[#This Row],[VALOR ADICIÓN 3]])</f>
        <v>0</v>
      </c>
      <c r="BS171" s="38"/>
      <c r="BT171" s="45">
        <v>45092</v>
      </c>
      <c r="BU171" s="49">
        <f>Tabla2023[[#This Row],[VALOR INICIAL DEL CONTRATO]]+Tabla2023[[#This Row],[VALOR ADICIÓN 1]]+Tabla2023[[#This Row],[VALOR ADICIÓN 2]]+Tabla2023[[#This Row],[VALOR ADICIÓN 3]]</f>
        <v>10400000</v>
      </c>
      <c r="BV17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1" s="33"/>
      <c r="BX171" s="34"/>
      <c r="BY171" s="34" t="s">
        <v>1783</v>
      </c>
      <c r="BZ171" s="34"/>
      <c r="CA171" s="34"/>
      <c r="CB171" s="35"/>
      <c r="CC171" s="35"/>
      <c r="CD171" s="38">
        <v>1688</v>
      </c>
      <c r="CE171" s="34"/>
      <c r="CF171" s="16"/>
      <c r="CG171" s="12"/>
    </row>
    <row r="172" spans="1:85" s="19" customFormat="1" ht="51.75" customHeight="1" x14ac:dyDescent="0.2">
      <c r="A172" s="29">
        <v>2023</v>
      </c>
      <c r="B172" s="131">
        <v>175</v>
      </c>
      <c r="C172" s="122" t="s">
        <v>435</v>
      </c>
      <c r="D172" s="122" t="str">
        <f ca="1">IF(Tabla2023[[#This Row],[FECHA DE TERMINACIÓN FINAL]]-TODAY()&gt;=15,"VIGENTE",IF(Tabla2023[[#This Row],[FECHA DE TERMINACIÓN FINAL]]-TODAY()&lt;0,"FINALIZADO",IF(Tabla2023[[#This Row],[FECHA DE TERMINACIÓN FINAL]]-TODAY()&lt;=15,"PROXIMO A VENCER")))</f>
        <v>FINALIZADO</v>
      </c>
      <c r="E172" s="93">
        <v>85415</v>
      </c>
      <c r="F172" s="38" t="s">
        <v>1776</v>
      </c>
      <c r="G172" s="38" t="s">
        <v>1820</v>
      </c>
      <c r="H172" s="37" t="s">
        <v>1821</v>
      </c>
      <c r="I172" s="46" t="s">
        <v>1779</v>
      </c>
      <c r="J172" s="38" t="s">
        <v>668</v>
      </c>
      <c r="K172" s="38">
        <v>76</v>
      </c>
      <c r="L172" s="45">
        <v>44939</v>
      </c>
      <c r="M172" s="38">
        <v>762</v>
      </c>
      <c r="N172" s="45">
        <v>44973</v>
      </c>
      <c r="O172" s="38" t="s">
        <v>143</v>
      </c>
      <c r="P172" s="37" t="s">
        <v>87</v>
      </c>
      <c r="Q172" s="37" t="s">
        <v>420</v>
      </c>
      <c r="R172" s="38">
        <v>1</v>
      </c>
      <c r="S172" s="151" t="s">
        <v>1780</v>
      </c>
      <c r="T172" s="38" t="s">
        <v>406</v>
      </c>
      <c r="U172" s="38" t="s">
        <v>471</v>
      </c>
      <c r="V172" s="38" t="s">
        <v>285</v>
      </c>
      <c r="W172" s="38"/>
      <c r="X172" s="38" t="s">
        <v>163</v>
      </c>
      <c r="Y172" s="54">
        <v>1072895770</v>
      </c>
      <c r="Z172" s="38">
        <v>6</v>
      </c>
      <c r="AA172" s="45">
        <v>34494</v>
      </c>
      <c r="AB172" s="44" t="s">
        <v>1822</v>
      </c>
      <c r="AC172" s="38">
        <v>3209073729</v>
      </c>
      <c r="AD172" s="37" t="s">
        <v>1823</v>
      </c>
      <c r="AE172" s="37" t="s">
        <v>736</v>
      </c>
      <c r="AF172" s="38">
        <v>1019076465</v>
      </c>
      <c r="AG172" s="37">
        <v>8</v>
      </c>
      <c r="AH172" s="37" t="s">
        <v>737</v>
      </c>
      <c r="AI172" s="37">
        <v>1030568733</v>
      </c>
      <c r="AJ172" s="37">
        <v>9</v>
      </c>
      <c r="AK172" s="45">
        <v>45046</v>
      </c>
      <c r="AL172" s="38" t="s">
        <v>410</v>
      </c>
      <c r="AM172" s="45">
        <v>44964</v>
      </c>
      <c r="AN172" s="45">
        <v>44964</v>
      </c>
      <c r="AO172" s="80">
        <v>10400000</v>
      </c>
      <c r="AP172" s="45">
        <v>44973</v>
      </c>
      <c r="AQ172" s="45">
        <v>45092</v>
      </c>
      <c r="AR172" s="38">
        <v>120</v>
      </c>
      <c r="AS172" s="38">
        <v>4</v>
      </c>
      <c r="AT172" s="80">
        <v>2600000</v>
      </c>
      <c r="AU172" s="38"/>
      <c r="AV172" s="38"/>
      <c r="AW172" s="38"/>
      <c r="AX172" s="38"/>
      <c r="AY172" s="38"/>
      <c r="AZ172" s="82"/>
      <c r="BA172" s="38"/>
      <c r="BB172" s="38"/>
      <c r="BC172" s="38"/>
      <c r="BD172" s="38"/>
      <c r="BE172" s="38"/>
      <c r="BF172" s="38"/>
      <c r="BG172" s="38"/>
      <c r="BH172" s="38"/>
      <c r="BI172" s="38"/>
      <c r="BJ172" s="38"/>
      <c r="BK172" s="38"/>
      <c r="BL172" s="38"/>
      <c r="BM172" s="38"/>
      <c r="BN172" s="38"/>
      <c r="BO172" s="38"/>
      <c r="BP172" s="38"/>
      <c r="BQ172" s="34">
        <f>Tabla2023[[#This Row],[DÍAS PRORROGA 1]]+Tabla2023[[#This Row],[DÍAS PRORROGA  2]]+Tabla2023[[#This Row],[DÍAS PRORROGA 3]]</f>
        <v>0</v>
      </c>
      <c r="BR172" s="68">
        <f>IF(Tabla2023[[#This Row],[ADICIÓN]]="NO",0,Tabla2023[[#This Row],[VALOR ADICIÓN 1]]+Tabla2023[[#This Row],[VALOR ADICIÓN 2]]+Tabla2023[[#This Row],[VALOR ADICIÓN 3]])</f>
        <v>0</v>
      </c>
      <c r="BS172" s="38"/>
      <c r="BT172" s="45">
        <v>45092</v>
      </c>
      <c r="BU172" s="49">
        <f>Tabla2023[[#This Row],[VALOR INICIAL DEL CONTRATO]]+Tabla2023[[#This Row],[VALOR ADICIÓN 1]]+Tabla2023[[#This Row],[VALOR ADICIÓN 2]]+Tabla2023[[#This Row],[VALOR ADICIÓN 3]]</f>
        <v>10400000</v>
      </c>
      <c r="BV17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2" s="33"/>
      <c r="BX172" s="34"/>
      <c r="BY172" s="34" t="s">
        <v>1783</v>
      </c>
      <c r="BZ172" s="34"/>
      <c r="CA172" s="34"/>
      <c r="CB172" s="35"/>
      <c r="CC172" s="35"/>
      <c r="CD172" s="38">
        <v>1688</v>
      </c>
      <c r="CE172" s="34"/>
      <c r="CF172" s="16"/>
      <c r="CG172" s="12"/>
    </row>
    <row r="173" spans="1:85" s="19" customFormat="1" ht="51.75" customHeight="1" x14ac:dyDescent="0.2">
      <c r="A173" s="29">
        <v>2023</v>
      </c>
      <c r="B173" s="131">
        <v>154</v>
      </c>
      <c r="C173" s="122" t="s">
        <v>84</v>
      </c>
      <c r="D173" s="122" t="str">
        <f ca="1">IF(Tabla2023[[#This Row],[FECHA DE TERMINACIÓN FINAL]]-TODAY()&gt;=15,"VIGENTE",IF(Tabla2023[[#This Row],[FECHA DE TERMINACIÓN FINAL]]-TODAY()&lt;0,"FINALIZADO",IF(Tabla2023[[#This Row],[FECHA DE TERMINACIÓN FINAL]]-TODAY()&lt;=15,"PROXIMO A VENCER")))</f>
        <v>PROXIMO A VENCER</v>
      </c>
      <c r="E173" s="93">
        <v>84138</v>
      </c>
      <c r="F173" s="38" t="s">
        <v>1824</v>
      </c>
      <c r="G173" s="38" t="s">
        <v>1825</v>
      </c>
      <c r="H173" s="37" t="s">
        <v>1826</v>
      </c>
      <c r="I173" s="46" t="s">
        <v>1827</v>
      </c>
      <c r="J173" s="38" t="s">
        <v>668</v>
      </c>
      <c r="K173" s="38">
        <v>542</v>
      </c>
      <c r="L173" s="45">
        <v>44952</v>
      </c>
      <c r="M173" s="38">
        <v>728</v>
      </c>
      <c r="N173" s="45">
        <v>44965</v>
      </c>
      <c r="O173" s="38" t="s">
        <v>143</v>
      </c>
      <c r="P173" s="37" t="s">
        <v>87</v>
      </c>
      <c r="Q173" s="37" t="s">
        <v>420</v>
      </c>
      <c r="R173" s="38">
        <v>1</v>
      </c>
      <c r="S173" s="151" t="s">
        <v>1828</v>
      </c>
      <c r="T173" s="38" t="s">
        <v>406</v>
      </c>
      <c r="U173" s="38" t="s">
        <v>906</v>
      </c>
      <c r="V173" s="38" t="s">
        <v>285</v>
      </c>
      <c r="W173" s="38" t="s">
        <v>423</v>
      </c>
      <c r="X173" s="38" t="s">
        <v>148</v>
      </c>
      <c r="Y173" s="54">
        <v>52558577</v>
      </c>
      <c r="Z173" s="38">
        <v>2</v>
      </c>
      <c r="AA173" s="45">
        <v>26697</v>
      </c>
      <c r="AB173" s="44" t="s">
        <v>1829</v>
      </c>
      <c r="AC173" s="38">
        <v>8756809</v>
      </c>
      <c r="AD173" s="37" t="s">
        <v>1830</v>
      </c>
      <c r="AE173" s="36" t="s">
        <v>142</v>
      </c>
      <c r="AF173" s="34">
        <v>1019019834</v>
      </c>
      <c r="AG173" s="34">
        <v>1</v>
      </c>
      <c r="AH173" s="36" t="s">
        <v>839</v>
      </c>
      <c r="AI173" s="34">
        <v>1073152182</v>
      </c>
      <c r="AJ173" s="37"/>
      <c r="AK173" s="45">
        <v>45350</v>
      </c>
      <c r="AL173" s="38" t="s">
        <v>410</v>
      </c>
      <c r="AM173" s="45">
        <v>44964</v>
      </c>
      <c r="AN173" s="45">
        <v>44959</v>
      </c>
      <c r="AO173" s="80">
        <v>44000000</v>
      </c>
      <c r="AP173" s="45">
        <v>44966</v>
      </c>
      <c r="AQ173" s="45">
        <v>45299</v>
      </c>
      <c r="AR173" s="38">
        <v>330</v>
      </c>
      <c r="AS173" s="38">
        <v>11</v>
      </c>
      <c r="AT173" s="80">
        <v>4000000</v>
      </c>
      <c r="AU173" s="38"/>
      <c r="AV173" s="38"/>
      <c r="AW173" s="38">
        <v>1</v>
      </c>
      <c r="AX173" s="38">
        <v>1</v>
      </c>
      <c r="AY173" s="38"/>
      <c r="AZ173" s="82">
        <v>8000000</v>
      </c>
      <c r="BA173" s="38">
        <v>60</v>
      </c>
      <c r="BB173" s="38">
        <v>1246</v>
      </c>
      <c r="BC173" s="45">
        <v>45279</v>
      </c>
      <c r="BD173" s="38"/>
      <c r="BE173" s="38"/>
      <c r="BF173" s="38"/>
      <c r="BG173" s="38"/>
      <c r="BH173" s="38"/>
      <c r="BI173" s="38"/>
      <c r="BJ173" s="38"/>
      <c r="BK173" s="38"/>
      <c r="BL173" s="38"/>
      <c r="BM173" s="38"/>
      <c r="BN173" s="38"/>
      <c r="BO173" s="38"/>
      <c r="BP173" s="38"/>
      <c r="BQ173" s="34">
        <f>Tabla2023[[#This Row],[DÍAS PRORROGA 1]]+Tabla2023[[#This Row],[DÍAS PRORROGA  2]]+Tabla2023[[#This Row],[DÍAS PRORROGA 3]]</f>
        <v>60</v>
      </c>
      <c r="BR173" s="68">
        <f>IF(Tabla2023[[#This Row],[ADICIÓN]]="NO",0,Tabla2023[[#This Row],[VALOR ADICIÓN 1]]+Tabla2023[[#This Row],[VALOR ADICIÓN 2]]+Tabla2023[[#This Row],[VALOR ADICIÓN 3]])</f>
        <v>8000000</v>
      </c>
      <c r="BS173" s="38"/>
      <c r="BT173" s="45">
        <v>45359</v>
      </c>
      <c r="BU173" s="49">
        <f>Tabla2023[[#This Row],[VALOR INICIAL DEL CONTRATO]]+Tabla2023[[#This Row],[VALOR ADICIÓN 1]]+Tabla2023[[#This Row],[VALOR ADICIÓN 2]]+Tabla2023[[#This Row],[VALOR ADICIÓN 3]]</f>
        <v>52000000</v>
      </c>
      <c r="BV17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v>
      </c>
      <c r="BW173" s="33"/>
      <c r="BX173" s="36" t="s">
        <v>1831</v>
      </c>
      <c r="BY173" s="34" t="s">
        <v>1832</v>
      </c>
      <c r="BZ173" s="34"/>
      <c r="CA173" s="34"/>
      <c r="CB173" s="35"/>
      <c r="CC173" s="35"/>
      <c r="CD173" s="38">
        <v>1688</v>
      </c>
      <c r="CE173" s="34"/>
      <c r="CF173" s="16"/>
      <c r="CG173" s="12"/>
    </row>
    <row r="174" spans="1:85" s="19" customFormat="1" ht="51.75" customHeight="1" x14ac:dyDescent="0.2">
      <c r="A174" s="29">
        <v>2023</v>
      </c>
      <c r="B174" s="131">
        <v>156</v>
      </c>
      <c r="C174" s="122" t="s">
        <v>435</v>
      </c>
      <c r="D174" s="122" t="str">
        <f ca="1">IF(Tabla2023[[#This Row],[FECHA DE TERMINACIÓN FINAL]]-TODAY()&gt;=15,"VIGENTE",IF(Tabla2023[[#This Row],[FECHA DE TERMINACIÓN FINAL]]-TODAY()&lt;0,"FINALIZADO",IF(Tabla2023[[#This Row],[FECHA DE TERMINACIÓN FINAL]]-TODAY()&lt;=15,"PROXIMO A VENCER")))</f>
        <v>FINALIZADO</v>
      </c>
      <c r="E174" s="93">
        <v>85238</v>
      </c>
      <c r="F174" s="38" t="s">
        <v>1833</v>
      </c>
      <c r="G174" s="38" t="s">
        <v>1834</v>
      </c>
      <c r="H174" s="37" t="s">
        <v>129</v>
      </c>
      <c r="I174" s="46" t="s">
        <v>1835</v>
      </c>
      <c r="J174" s="37" t="s">
        <v>457</v>
      </c>
      <c r="K174" s="38">
        <v>112</v>
      </c>
      <c r="L174" s="45">
        <v>44943</v>
      </c>
      <c r="M174" s="38">
        <v>771</v>
      </c>
      <c r="N174" s="45">
        <v>44977</v>
      </c>
      <c r="O174" s="38" t="s">
        <v>116</v>
      </c>
      <c r="P174" s="37" t="s">
        <v>87</v>
      </c>
      <c r="Q174" s="37" t="s">
        <v>420</v>
      </c>
      <c r="R174" s="38">
        <v>1</v>
      </c>
      <c r="S174" s="151" t="s">
        <v>1836</v>
      </c>
      <c r="T174" s="38" t="s">
        <v>406</v>
      </c>
      <c r="U174" s="38" t="s">
        <v>471</v>
      </c>
      <c r="V174" s="38" t="s">
        <v>196</v>
      </c>
      <c r="W174" s="38" t="s">
        <v>423</v>
      </c>
      <c r="X174" s="38" t="s">
        <v>163</v>
      </c>
      <c r="Y174" s="54">
        <v>79658217</v>
      </c>
      <c r="Z174" s="38">
        <v>3</v>
      </c>
      <c r="AA174" s="45">
        <v>26063</v>
      </c>
      <c r="AB174" s="44" t="s">
        <v>1837</v>
      </c>
      <c r="AC174" s="38">
        <v>3103355019</v>
      </c>
      <c r="AD174" s="37" t="s">
        <v>1838</v>
      </c>
      <c r="AE174" s="37" t="s">
        <v>193</v>
      </c>
      <c r="AF174" s="37">
        <v>7180598</v>
      </c>
      <c r="AG174" s="37">
        <v>9</v>
      </c>
      <c r="AH174" s="37"/>
      <c r="AI174" s="38"/>
      <c r="AJ174" s="38"/>
      <c r="AK174" s="38"/>
      <c r="AL174" s="38" t="s">
        <v>410</v>
      </c>
      <c r="AM174" s="45">
        <v>44965</v>
      </c>
      <c r="AN174" s="45">
        <v>44964</v>
      </c>
      <c r="AO174" s="80">
        <v>26400000</v>
      </c>
      <c r="AP174" s="45">
        <v>44977</v>
      </c>
      <c r="AQ174" s="45">
        <v>45310</v>
      </c>
      <c r="AR174" s="38">
        <v>330</v>
      </c>
      <c r="AS174" s="38">
        <v>11</v>
      </c>
      <c r="AT174" s="80">
        <v>2400000</v>
      </c>
      <c r="AU174" s="38"/>
      <c r="AV174" s="38"/>
      <c r="AW174" s="38">
        <v>1</v>
      </c>
      <c r="AX174" s="38">
        <v>1</v>
      </c>
      <c r="AY174" s="38"/>
      <c r="AZ174" s="82">
        <v>2400000</v>
      </c>
      <c r="BA174" s="38">
        <v>30</v>
      </c>
      <c r="BB174" s="38">
        <v>1254</v>
      </c>
      <c r="BC174" s="45">
        <v>45279</v>
      </c>
      <c r="BD174" s="38"/>
      <c r="BE174" s="38"/>
      <c r="BF174" s="38"/>
      <c r="BG174" s="38"/>
      <c r="BH174" s="38"/>
      <c r="BI174" s="38"/>
      <c r="BJ174" s="38"/>
      <c r="BK174" s="38"/>
      <c r="BL174" s="38"/>
      <c r="BM174" s="38"/>
      <c r="BN174" s="38"/>
      <c r="BO174" s="38"/>
      <c r="BP174" s="38"/>
      <c r="BQ174" s="34">
        <f>Tabla2023[[#This Row],[DÍAS PRORROGA 1]]+Tabla2023[[#This Row],[DÍAS PRORROGA  2]]+Tabla2023[[#This Row],[DÍAS PRORROGA 3]]</f>
        <v>30</v>
      </c>
      <c r="BR174" s="68">
        <f>IF(Tabla2023[[#This Row],[ADICIÓN]]="NO",0,Tabla2023[[#This Row],[VALOR ADICIÓN 1]]+Tabla2023[[#This Row],[VALOR ADICIÓN 2]]+Tabla2023[[#This Row],[VALOR ADICIÓN 3]])</f>
        <v>2400000</v>
      </c>
      <c r="BS174" s="38"/>
      <c r="BT174" s="45">
        <v>45341</v>
      </c>
      <c r="BU174" s="49">
        <f>Tabla2023[[#This Row],[VALOR INICIAL DEL CONTRATO]]+Tabla2023[[#This Row],[VALOR ADICIÓN 1]]+Tabla2023[[#This Row],[VALOR ADICIÓN 2]]+Tabla2023[[#This Row],[VALOR ADICIÓN 3]]</f>
        <v>28800000</v>
      </c>
      <c r="BV17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4" s="33"/>
      <c r="BX174" s="36" t="s">
        <v>1839</v>
      </c>
      <c r="BY174" s="34" t="s">
        <v>1840</v>
      </c>
      <c r="BZ174" s="34" t="s">
        <v>1841</v>
      </c>
      <c r="CA174" s="38">
        <v>23</v>
      </c>
      <c r="CB174" s="41" t="s">
        <v>1581</v>
      </c>
      <c r="CC174" s="35" t="s">
        <v>551</v>
      </c>
      <c r="CD174" s="34">
        <v>1634</v>
      </c>
      <c r="CE174" s="34"/>
      <c r="CF174" s="16"/>
      <c r="CG174" s="12"/>
    </row>
    <row r="175" spans="1:85" s="19" customFormat="1" ht="51.75" customHeight="1" x14ac:dyDescent="0.2">
      <c r="A175" s="29">
        <v>2023</v>
      </c>
      <c r="B175" s="131">
        <v>161</v>
      </c>
      <c r="C175" s="122" t="s">
        <v>435</v>
      </c>
      <c r="D175" s="122" t="str">
        <f ca="1">IF(Tabla2023[[#This Row],[FECHA DE TERMINACIÓN FINAL]]-TODAY()&gt;=15,"VIGENTE",IF(Tabla2023[[#This Row],[FECHA DE TERMINACIÓN FINAL]]-TODAY()&lt;0,"FINALIZADO",IF(Tabla2023[[#This Row],[FECHA DE TERMINACIÓN FINAL]]-TODAY()&lt;=15,"PROXIMO A VENCER")))</f>
        <v>FINALIZADO</v>
      </c>
      <c r="E175" s="93">
        <v>85238</v>
      </c>
      <c r="F175" s="38" t="s">
        <v>1833</v>
      </c>
      <c r="G175" s="38" t="s">
        <v>1842</v>
      </c>
      <c r="H175" s="37" t="s">
        <v>135</v>
      </c>
      <c r="I175" s="46" t="s">
        <v>1835</v>
      </c>
      <c r="J175" s="37" t="s">
        <v>457</v>
      </c>
      <c r="K175" s="38">
        <v>112</v>
      </c>
      <c r="L175" s="45">
        <v>44943</v>
      </c>
      <c r="M175" s="38">
        <v>772</v>
      </c>
      <c r="N175" s="45">
        <v>44977</v>
      </c>
      <c r="O175" s="38" t="s">
        <v>116</v>
      </c>
      <c r="P175" s="37" t="s">
        <v>87</v>
      </c>
      <c r="Q175" s="37" t="s">
        <v>420</v>
      </c>
      <c r="R175" s="38">
        <v>1</v>
      </c>
      <c r="S175" s="151" t="s">
        <v>1836</v>
      </c>
      <c r="T175" s="38" t="s">
        <v>406</v>
      </c>
      <c r="U175" s="38" t="s">
        <v>471</v>
      </c>
      <c r="V175" s="38" t="s">
        <v>196</v>
      </c>
      <c r="W175" s="38" t="s">
        <v>423</v>
      </c>
      <c r="X175" s="38" t="s">
        <v>163</v>
      </c>
      <c r="Y175" s="54">
        <v>80374930</v>
      </c>
      <c r="Z175" s="38">
        <v>0</v>
      </c>
      <c r="AA175" s="45">
        <v>26682</v>
      </c>
      <c r="AB175" s="44" t="s">
        <v>136</v>
      </c>
      <c r="AC175" s="38">
        <v>3102146979</v>
      </c>
      <c r="AD175" s="37" t="s">
        <v>1843</v>
      </c>
      <c r="AE175" s="37" t="s">
        <v>1329</v>
      </c>
      <c r="AF175" s="37">
        <v>7180598</v>
      </c>
      <c r="AG175" s="37">
        <v>9</v>
      </c>
      <c r="AH175" s="37"/>
      <c r="AI175" s="38"/>
      <c r="AJ175" s="38"/>
      <c r="AK175" s="38"/>
      <c r="AL175" s="38" t="s">
        <v>410</v>
      </c>
      <c r="AM175" s="45">
        <v>44965</v>
      </c>
      <c r="AN175" s="45">
        <v>44964</v>
      </c>
      <c r="AO175" s="80">
        <v>26400000</v>
      </c>
      <c r="AP175" s="45">
        <v>44977</v>
      </c>
      <c r="AQ175" s="45">
        <v>45310</v>
      </c>
      <c r="AR175" s="38">
        <v>330</v>
      </c>
      <c r="AS175" s="38">
        <v>11</v>
      </c>
      <c r="AT175" s="80">
        <v>2400000</v>
      </c>
      <c r="AU175" s="38"/>
      <c r="AV175" s="38"/>
      <c r="AW175" s="38">
        <v>1</v>
      </c>
      <c r="AX175" s="38">
        <v>1</v>
      </c>
      <c r="AY175" s="38"/>
      <c r="AZ175" s="82">
        <v>2400000</v>
      </c>
      <c r="BA175" s="38">
        <v>30</v>
      </c>
      <c r="BB175" s="38">
        <v>1277</v>
      </c>
      <c r="BC175" s="45">
        <v>45281</v>
      </c>
      <c r="BD175" s="38"/>
      <c r="BE175" s="38"/>
      <c r="BF175" s="38"/>
      <c r="BG175" s="38"/>
      <c r="BH175" s="38"/>
      <c r="BI175" s="38"/>
      <c r="BJ175" s="38"/>
      <c r="BK175" s="38"/>
      <c r="BL175" s="38"/>
      <c r="BM175" s="38"/>
      <c r="BN175" s="38"/>
      <c r="BO175" s="38"/>
      <c r="BP175" s="38"/>
      <c r="BQ175" s="34">
        <f>Tabla2023[[#This Row],[DÍAS PRORROGA 1]]+Tabla2023[[#This Row],[DÍAS PRORROGA  2]]+Tabla2023[[#This Row],[DÍAS PRORROGA 3]]</f>
        <v>30</v>
      </c>
      <c r="BR175" s="68">
        <f>IF(Tabla2023[[#This Row],[ADICIÓN]]="NO",0,Tabla2023[[#This Row],[VALOR ADICIÓN 1]]+Tabla2023[[#This Row],[VALOR ADICIÓN 2]]+Tabla2023[[#This Row],[VALOR ADICIÓN 3]])</f>
        <v>2400000</v>
      </c>
      <c r="BS175" s="38"/>
      <c r="BT175" s="45">
        <v>45341</v>
      </c>
      <c r="BU175" s="49">
        <f>Tabla2023[[#This Row],[VALOR INICIAL DEL CONTRATO]]+Tabla2023[[#This Row],[VALOR ADICIÓN 1]]+Tabla2023[[#This Row],[VALOR ADICIÓN 2]]+Tabla2023[[#This Row],[VALOR ADICIÓN 3]]</f>
        <v>28800000</v>
      </c>
      <c r="BV17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5" s="33"/>
      <c r="BX175" s="36" t="s">
        <v>1844</v>
      </c>
      <c r="BY175" s="34" t="s">
        <v>1840</v>
      </c>
      <c r="BZ175" s="34" t="s">
        <v>1845</v>
      </c>
      <c r="CA175" s="38">
        <v>23</v>
      </c>
      <c r="CB175" s="41" t="s">
        <v>1581</v>
      </c>
      <c r="CC175" s="35" t="s">
        <v>551</v>
      </c>
      <c r="CD175" s="34">
        <v>1634</v>
      </c>
      <c r="CE175" s="34"/>
      <c r="CF175" s="16"/>
      <c r="CG175" s="12"/>
    </row>
    <row r="176" spans="1:85" s="19" customFormat="1" ht="51.75" customHeight="1" x14ac:dyDescent="0.2">
      <c r="A176" s="29">
        <v>2023</v>
      </c>
      <c r="B176" s="131">
        <v>162</v>
      </c>
      <c r="C176" s="122" t="s">
        <v>435</v>
      </c>
      <c r="D176" s="122" t="str">
        <f ca="1">IF(Tabla2023[[#This Row],[FECHA DE TERMINACIÓN FINAL]]-TODAY()&gt;=15,"VIGENTE",IF(Tabla2023[[#This Row],[FECHA DE TERMINACIÓN FINAL]]-TODAY()&lt;0,"FINALIZADO",IF(Tabla2023[[#This Row],[FECHA DE TERMINACIÓN FINAL]]-TODAY()&lt;=15,"PROXIMO A VENCER")))</f>
        <v>FINALIZADO</v>
      </c>
      <c r="E176" s="93">
        <v>85230</v>
      </c>
      <c r="F176" s="38" t="s">
        <v>1846</v>
      </c>
      <c r="G176" s="38" t="s">
        <v>1847</v>
      </c>
      <c r="H176" s="37" t="s">
        <v>1848</v>
      </c>
      <c r="I176" s="46" t="s">
        <v>1849</v>
      </c>
      <c r="J176" s="37" t="s">
        <v>457</v>
      </c>
      <c r="K176" s="38">
        <v>109</v>
      </c>
      <c r="L176" s="45">
        <v>44943</v>
      </c>
      <c r="M176" s="38">
        <v>779</v>
      </c>
      <c r="N176" s="45">
        <v>44977</v>
      </c>
      <c r="O176" s="38" t="s">
        <v>116</v>
      </c>
      <c r="P176" s="37" t="s">
        <v>87</v>
      </c>
      <c r="Q176" s="37" t="s">
        <v>420</v>
      </c>
      <c r="R176" s="38">
        <v>1</v>
      </c>
      <c r="S176" s="151" t="s">
        <v>1850</v>
      </c>
      <c r="T176" s="38" t="s">
        <v>406</v>
      </c>
      <c r="U176" s="38" t="s">
        <v>471</v>
      </c>
      <c r="V176" s="38" t="s">
        <v>196</v>
      </c>
      <c r="W176" s="38" t="s">
        <v>213</v>
      </c>
      <c r="X176" s="38" t="s">
        <v>163</v>
      </c>
      <c r="Y176" s="54">
        <v>1022982961</v>
      </c>
      <c r="Z176" s="38">
        <v>7</v>
      </c>
      <c r="AA176" s="45">
        <v>33987</v>
      </c>
      <c r="AB176" s="44" t="s">
        <v>1851</v>
      </c>
      <c r="AC176" s="38">
        <v>3142550467</v>
      </c>
      <c r="AD176" s="37" t="s">
        <v>1852</v>
      </c>
      <c r="AE176" s="37" t="s">
        <v>1329</v>
      </c>
      <c r="AF176" s="37">
        <v>7180598</v>
      </c>
      <c r="AG176" s="37">
        <v>9</v>
      </c>
      <c r="AH176" s="37"/>
      <c r="AI176" s="38"/>
      <c r="AJ176" s="38"/>
      <c r="AK176" s="38"/>
      <c r="AL176" s="38" t="s">
        <v>410</v>
      </c>
      <c r="AM176" s="45">
        <v>44959</v>
      </c>
      <c r="AN176" s="45">
        <v>44964</v>
      </c>
      <c r="AO176" s="80">
        <v>60500000</v>
      </c>
      <c r="AP176" s="45">
        <v>44977</v>
      </c>
      <c r="AQ176" s="45">
        <v>45310</v>
      </c>
      <c r="AR176" s="38">
        <v>330</v>
      </c>
      <c r="AS176" s="38">
        <v>11</v>
      </c>
      <c r="AT176" s="80">
        <v>5500000</v>
      </c>
      <c r="AU176" s="38"/>
      <c r="AV176" s="38"/>
      <c r="AW176" s="38"/>
      <c r="AX176" s="38"/>
      <c r="AY176" s="38"/>
      <c r="AZ176" s="82"/>
      <c r="BA176" s="38"/>
      <c r="BB176" s="38"/>
      <c r="BC176" s="38"/>
      <c r="BD176" s="38"/>
      <c r="BE176" s="38"/>
      <c r="BF176" s="38"/>
      <c r="BG176" s="38"/>
      <c r="BH176" s="38"/>
      <c r="BI176" s="38"/>
      <c r="BJ176" s="38"/>
      <c r="BK176" s="38"/>
      <c r="BL176" s="38"/>
      <c r="BM176" s="38"/>
      <c r="BN176" s="38"/>
      <c r="BO176" s="38"/>
      <c r="BP176" s="38"/>
      <c r="BQ176" s="34">
        <f>Tabla2023[[#This Row],[DÍAS PRORROGA 1]]+Tabla2023[[#This Row],[DÍAS PRORROGA  2]]+Tabla2023[[#This Row],[DÍAS PRORROGA 3]]</f>
        <v>0</v>
      </c>
      <c r="BR176" s="68">
        <f>IF(Tabla2023[[#This Row],[ADICIÓN]]="NO",0,Tabla2023[[#This Row],[VALOR ADICIÓN 1]]+Tabla2023[[#This Row],[VALOR ADICIÓN 2]]+Tabla2023[[#This Row],[VALOR ADICIÓN 3]])</f>
        <v>0</v>
      </c>
      <c r="BS176" s="38"/>
      <c r="BT176" s="45">
        <v>45310</v>
      </c>
      <c r="BU176" s="49">
        <f>Tabla2023[[#This Row],[VALOR INICIAL DEL CONTRATO]]+Tabla2023[[#This Row],[VALOR ADICIÓN 1]]+Tabla2023[[#This Row],[VALOR ADICIÓN 2]]+Tabla2023[[#This Row],[VALOR ADICIÓN 3]]</f>
        <v>60500000</v>
      </c>
      <c r="BV17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6" s="33"/>
      <c r="BX176" s="34"/>
      <c r="BY176" s="34" t="s">
        <v>1853</v>
      </c>
      <c r="BZ176" s="34" t="s">
        <v>1854</v>
      </c>
      <c r="CA176" s="38">
        <v>23</v>
      </c>
      <c r="CB176" s="41" t="s">
        <v>1581</v>
      </c>
      <c r="CC176" s="35" t="s">
        <v>551</v>
      </c>
      <c r="CD176" s="34">
        <v>1634</v>
      </c>
      <c r="CE176" s="34"/>
      <c r="CF176" s="16"/>
      <c r="CG176" s="12"/>
    </row>
    <row r="177" spans="1:85" s="19" customFormat="1" ht="51.75" customHeight="1" x14ac:dyDescent="0.2">
      <c r="A177" s="29">
        <v>2023</v>
      </c>
      <c r="B177" s="131">
        <v>165</v>
      </c>
      <c r="C177" s="122" t="s">
        <v>435</v>
      </c>
      <c r="D177" s="122" t="str">
        <f ca="1">IF(Tabla2023[[#This Row],[FECHA DE TERMINACIÓN FINAL]]-TODAY()&gt;=15,"VIGENTE",IF(Tabla2023[[#This Row],[FECHA DE TERMINACIÓN FINAL]]-TODAY()&lt;0,"FINALIZADO",IF(Tabla2023[[#This Row],[FECHA DE TERMINACIÓN FINAL]]-TODAY()&lt;=15,"PROXIMO A VENCER")))</f>
        <v>FINALIZADO</v>
      </c>
      <c r="E177" s="93">
        <v>85006</v>
      </c>
      <c r="F177" s="38" t="s">
        <v>1855</v>
      </c>
      <c r="G177" s="38" t="s">
        <v>1856</v>
      </c>
      <c r="H177" s="37" t="s">
        <v>1857</v>
      </c>
      <c r="I177" s="46" t="s">
        <v>1858</v>
      </c>
      <c r="J177" s="38" t="s">
        <v>898</v>
      </c>
      <c r="K177" s="38">
        <v>681</v>
      </c>
      <c r="L177" s="45">
        <v>44958</v>
      </c>
      <c r="M177" s="38">
        <v>799</v>
      </c>
      <c r="N177" s="45">
        <v>44978</v>
      </c>
      <c r="O177" s="38" t="s">
        <v>125</v>
      </c>
      <c r="P177" s="37" t="s">
        <v>87</v>
      </c>
      <c r="Q177" s="37" t="s">
        <v>420</v>
      </c>
      <c r="R177" s="38">
        <v>1</v>
      </c>
      <c r="S177" s="151" t="s">
        <v>1859</v>
      </c>
      <c r="T177" s="38" t="s">
        <v>406</v>
      </c>
      <c r="U177" s="38" t="s">
        <v>906</v>
      </c>
      <c r="V177" s="38" t="s">
        <v>241</v>
      </c>
      <c r="W177" s="38"/>
      <c r="X177" s="38" t="s">
        <v>148</v>
      </c>
      <c r="Y177" s="54">
        <v>1026562610</v>
      </c>
      <c r="Z177" s="38">
        <v>1</v>
      </c>
      <c r="AA177" s="45">
        <v>32787</v>
      </c>
      <c r="AB177" s="44" t="s">
        <v>1860</v>
      </c>
      <c r="AC177" s="38">
        <v>3205601493</v>
      </c>
      <c r="AD177" s="37" t="s">
        <v>1861</v>
      </c>
      <c r="AE177" s="37" t="s">
        <v>660</v>
      </c>
      <c r="AF177" s="37">
        <v>1014225583</v>
      </c>
      <c r="AG177" s="37">
        <v>0</v>
      </c>
      <c r="AH177" s="38" t="s">
        <v>660</v>
      </c>
      <c r="AI177" s="37">
        <v>1020716280</v>
      </c>
      <c r="AJ177" s="37">
        <v>5</v>
      </c>
      <c r="AK177" s="45">
        <v>45097</v>
      </c>
      <c r="AL177" s="38" t="s">
        <v>410</v>
      </c>
      <c r="AM177" s="45">
        <v>44964</v>
      </c>
      <c r="AN177" s="45">
        <v>44959</v>
      </c>
      <c r="AO177" s="53">
        <v>16500000</v>
      </c>
      <c r="AP177" s="45">
        <v>44979</v>
      </c>
      <c r="AQ177" s="45">
        <v>45067</v>
      </c>
      <c r="AR177" s="38">
        <v>90</v>
      </c>
      <c r="AS177" s="38">
        <v>3</v>
      </c>
      <c r="AT177" s="80">
        <v>5500000</v>
      </c>
      <c r="AU177" s="38"/>
      <c r="AV177" s="38"/>
      <c r="AW177" s="38"/>
      <c r="AX177" s="38"/>
      <c r="AY177" s="38"/>
      <c r="AZ177" s="82"/>
      <c r="BA177" s="38"/>
      <c r="BB177" s="38"/>
      <c r="BC177" s="38"/>
      <c r="BD177" s="38"/>
      <c r="BE177" s="38"/>
      <c r="BF177" s="38"/>
      <c r="BG177" s="38"/>
      <c r="BH177" s="38"/>
      <c r="BI177" s="38"/>
      <c r="BJ177" s="38"/>
      <c r="BK177" s="38"/>
      <c r="BL177" s="38"/>
      <c r="BM177" s="38"/>
      <c r="BN177" s="38"/>
      <c r="BO177" s="38"/>
      <c r="BP177" s="38"/>
      <c r="BQ177" s="34">
        <f>Tabla2023[[#This Row],[DÍAS PRORROGA 1]]+Tabla2023[[#This Row],[DÍAS PRORROGA  2]]+Tabla2023[[#This Row],[DÍAS PRORROGA 3]]</f>
        <v>0</v>
      </c>
      <c r="BR177" s="68">
        <f>IF(Tabla2023[[#This Row],[ADICIÓN]]="NO",0,Tabla2023[[#This Row],[VALOR ADICIÓN 1]]+Tabla2023[[#This Row],[VALOR ADICIÓN 2]]+Tabla2023[[#This Row],[VALOR ADICIÓN 3]])</f>
        <v>0</v>
      </c>
      <c r="BS177" s="38"/>
      <c r="BT177" s="45">
        <v>45067</v>
      </c>
      <c r="BU177" s="49">
        <f>Tabla2023[[#This Row],[VALOR INICIAL DEL CONTRATO]]+Tabla2023[[#This Row],[VALOR ADICIÓN 1]]+Tabla2023[[#This Row],[VALOR ADICIÓN 2]]+Tabla2023[[#This Row],[VALOR ADICIÓN 3]]</f>
        <v>16500000</v>
      </c>
      <c r="BV17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7" s="33"/>
      <c r="BX177" s="34"/>
      <c r="BY177" s="34" t="s">
        <v>1862</v>
      </c>
      <c r="BZ177" s="34"/>
      <c r="CA177" s="38" t="s">
        <v>432</v>
      </c>
      <c r="CB177" s="41" t="s">
        <v>433</v>
      </c>
      <c r="CC177" s="41" t="s">
        <v>434</v>
      </c>
      <c r="CD177" s="34">
        <v>1696</v>
      </c>
      <c r="CE177" s="34"/>
      <c r="CF177" s="16"/>
      <c r="CG177" s="12"/>
    </row>
    <row r="178" spans="1:85" s="19" customFormat="1" ht="51.75" customHeight="1" x14ac:dyDescent="0.2">
      <c r="A178" s="29">
        <v>2023</v>
      </c>
      <c r="B178" s="131">
        <v>166</v>
      </c>
      <c r="C178" s="122" t="s">
        <v>435</v>
      </c>
      <c r="D178" s="122" t="str">
        <f ca="1">IF(Tabla2023[[#This Row],[FECHA DE TERMINACIÓN FINAL]]-TODAY()&gt;=15,"VIGENTE",IF(Tabla2023[[#This Row],[FECHA DE TERMINACIÓN FINAL]]-TODAY()&lt;0,"FINALIZADO",IF(Tabla2023[[#This Row],[FECHA DE TERMINACIÓN FINAL]]-TODAY()&lt;=15,"PROXIMO A VENCER")))</f>
        <v>FINALIZADO</v>
      </c>
      <c r="E178" s="93">
        <v>85006</v>
      </c>
      <c r="F178" s="38" t="s">
        <v>1855</v>
      </c>
      <c r="G178" s="38" t="s">
        <v>1863</v>
      </c>
      <c r="H178" s="37" t="s">
        <v>1864</v>
      </c>
      <c r="I178" s="46" t="s">
        <v>1858</v>
      </c>
      <c r="J178" s="38" t="s">
        <v>898</v>
      </c>
      <c r="K178" s="38">
        <v>681</v>
      </c>
      <c r="L178" s="45">
        <v>44958</v>
      </c>
      <c r="M178" s="38">
        <v>800</v>
      </c>
      <c r="N178" s="45">
        <v>44978</v>
      </c>
      <c r="O178" s="38" t="s">
        <v>125</v>
      </c>
      <c r="P178" s="37" t="s">
        <v>87</v>
      </c>
      <c r="Q178" s="37" t="s">
        <v>420</v>
      </c>
      <c r="R178" s="38">
        <v>1</v>
      </c>
      <c r="S178" s="151" t="s">
        <v>1859</v>
      </c>
      <c r="T178" s="38" t="s">
        <v>406</v>
      </c>
      <c r="U178" s="38" t="s">
        <v>471</v>
      </c>
      <c r="V178" s="38" t="s">
        <v>241</v>
      </c>
      <c r="W178" s="38"/>
      <c r="X178" s="38" t="s">
        <v>148</v>
      </c>
      <c r="Y178" s="54">
        <v>80865365</v>
      </c>
      <c r="Z178" s="38">
        <v>6</v>
      </c>
      <c r="AA178" s="45">
        <v>31414</v>
      </c>
      <c r="AB178" s="44" t="s">
        <v>1865</v>
      </c>
      <c r="AC178" s="38">
        <v>3176985084</v>
      </c>
      <c r="AD178" s="37" t="s">
        <v>1866</v>
      </c>
      <c r="AE178" s="37" t="s">
        <v>660</v>
      </c>
      <c r="AF178" s="37">
        <v>1014225583</v>
      </c>
      <c r="AG178" s="37">
        <v>0</v>
      </c>
      <c r="AH178" s="38" t="s">
        <v>660</v>
      </c>
      <c r="AI178" s="37">
        <v>1020716280</v>
      </c>
      <c r="AJ178" s="37">
        <v>5</v>
      </c>
      <c r="AK178" s="45">
        <v>45097</v>
      </c>
      <c r="AL178" s="38" t="s">
        <v>410</v>
      </c>
      <c r="AM178" s="45">
        <v>44964</v>
      </c>
      <c r="AN178" s="45">
        <v>44964</v>
      </c>
      <c r="AO178" s="53">
        <v>16500000</v>
      </c>
      <c r="AP178" s="45">
        <v>44979</v>
      </c>
      <c r="AQ178" s="45">
        <v>45067</v>
      </c>
      <c r="AR178" s="38">
        <v>90</v>
      </c>
      <c r="AS178" s="38">
        <v>3</v>
      </c>
      <c r="AT178" s="80">
        <v>5500000</v>
      </c>
      <c r="AU178" s="38"/>
      <c r="AV178" s="38"/>
      <c r="AW178" s="38"/>
      <c r="AX178" s="38"/>
      <c r="AY178" s="38"/>
      <c r="AZ178" s="82"/>
      <c r="BA178" s="38"/>
      <c r="BB178" s="38"/>
      <c r="BC178" s="38"/>
      <c r="BD178" s="38"/>
      <c r="BE178" s="38"/>
      <c r="BF178" s="38"/>
      <c r="BG178" s="38"/>
      <c r="BH178" s="38"/>
      <c r="BI178" s="38"/>
      <c r="BJ178" s="38"/>
      <c r="BK178" s="38"/>
      <c r="BL178" s="38"/>
      <c r="BM178" s="38"/>
      <c r="BN178" s="38"/>
      <c r="BO178" s="38"/>
      <c r="BP178" s="38"/>
      <c r="BQ178" s="34">
        <f>Tabla2023[[#This Row],[DÍAS PRORROGA 1]]+Tabla2023[[#This Row],[DÍAS PRORROGA  2]]+Tabla2023[[#This Row],[DÍAS PRORROGA 3]]</f>
        <v>0</v>
      </c>
      <c r="BR178" s="68">
        <f>IF(Tabla2023[[#This Row],[ADICIÓN]]="NO",0,Tabla2023[[#This Row],[VALOR ADICIÓN 1]]+Tabla2023[[#This Row],[VALOR ADICIÓN 2]]+Tabla2023[[#This Row],[VALOR ADICIÓN 3]])</f>
        <v>0</v>
      </c>
      <c r="BS178" s="38"/>
      <c r="BT178" s="45">
        <v>45067</v>
      </c>
      <c r="BU178" s="49">
        <f>Tabla2023[[#This Row],[VALOR INICIAL DEL CONTRATO]]+Tabla2023[[#This Row],[VALOR ADICIÓN 1]]+Tabla2023[[#This Row],[VALOR ADICIÓN 2]]+Tabla2023[[#This Row],[VALOR ADICIÓN 3]]</f>
        <v>16500000</v>
      </c>
      <c r="BV17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8" s="33"/>
      <c r="BX178" s="34"/>
      <c r="BY178" s="34" t="s">
        <v>1862</v>
      </c>
      <c r="BZ178" s="34"/>
      <c r="CA178" s="38" t="s">
        <v>432</v>
      </c>
      <c r="CB178" s="41" t="s">
        <v>433</v>
      </c>
      <c r="CC178" s="41" t="s">
        <v>434</v>
      </c>
      <c r="CD178" s="34">
        <v>1696</v>
      </c>
      <c r="CE178" s="34"/>
      <c r="CF178" s="16"/>
      <c r="CG178" s="12"/>
    </row>
    <row r="179" spans="1:85" s="19" customFormat="1" ht="51.75" customHeight="1" x14ac:dyDescent="0.2">
      <c r="A179" s="29">
        <v>2023</v>
      </c>
      <c r="B179" s="131">
        <v>167</v>
      </c>
      <c r="C179" s="122" t="s">
        <v>435</v>
      </c>
      <c r="D179" s="122" t="str">
        <f ca="1">IF(Tabla2023[[#This Row],[FECHA DE TERMINACIÓN FINAL]]-TODAY()&gt;=15,"VIGENTE",IF(Tabla2023[[#This Row],[FECHA DE TERMINACIÓN FINAL]]-TODAY()&lt;0,"FINALIZADO",IF(Tabla2023[[#This Row],[FECHA DE TERMINACIÓN FINAL]]-TODAY()&lt;=15,"PROXIMO A VENCER")))</f>
        <v>FINALIZADO</v>
      </c>
      <c r="E179" s="93">
        <v>84937</v>
      </c>
      <c r="F179" s="38" t="s">
        <v>1867</v>
      </c>
      <c r="G179" s="38" t="s">
        <v>1868</v>
      </c>
      <c r="H179" s="37" t="s">
        <v>1869</v>
      </c>
      <c r="I179" s="46" t="s">
        <v>1870</v>
      </c>
      <c r="J179" s="38" t="s">
        <v>898</v>
      </c>
      <c r="K179" s="38">
        <v>106</v>
      </c>
      <c r="L179" s="45">
        <v>44942</v>
      </c>
      <c r="M179" s="38">
        <v>773</v>
      </c>
      <c r="N179" s="45">
        <v>44977</v>
      </c>
      <c r="O179" s="38" t="s">
        <v>1871</v>
      </c>
      <c r="P179" s="37" t="s">
        <v>87</v>
      </c>
      <c r="Q179" s="37" t="s">
        <v>420</v>
      </c>
      <c r="R179" s="38">
        <v>1</v>
      </c>
      <c r="S179" s="151" t="s">
        <v>1872</v>
      </c>
      <c r="T179" s="38" t="s">
        <v>406</v>
      </c>
      <c r="U179" s="38" t="s">
        <v>471</v>
      </c>
      <c r="V179" s="38" t="s">
        <v>126</v>
      </c>
      <c r="W179" s="38"/>
      <c r="X179" s="38" t="s">
        <v>148</v>
      </c>
      <c r="Y179" s="54">
        <v>80829029</v>
      </c>
      <c r="Z179" s="38">
        <v>3</v>
      </c>
      <c r="AA179" s="45">
        <v>30998</v>
      </c>
      <c r="AB179" s="44" t="s">
        <v>1873</v>
      </c>
      <c r="AC179" s="38">
        <v>3103366140</v>
      </c>
      <c r="AD179" s="37" t="s">
        <v>1874</v>
      </c>
      <c r="AE179" s="37" t="s">
        <v>155</v>
      </c>
      <c r="AF179" s="54">
        <v>79468757</v>
      </c>
      <c r="AG179" s="38">
        <v>3</v>
      </c>
      <c r="AH179" s="37"/>
      <c r="AI179" s="38"/>
      <c r="AJ179" s="38"/>
      <c r="AK179" s="38"/>
      <c r="AL179" s="38" t="s">
        <v>410</v>
      </c>
      <c r="AM179" s="45">
        <v>44964</v>
      </c>
      <c r="AN179" s="45">
        <v>44959</v>
      </c>
      <c r="AO179" s="80">
        <v>18000000</v>
      </c>
      <c r="AP179" s="45">
        <v>44977</v>
      </c>
      <c r="AQ179" s="45">
        <v>45065</v>
      </c>
      <c r="AR179" s="38">
        <v>90</v>
      </c>
      <c r="AS179" s="38">
        <v>3</v>
      </c>
      <c r="AT179" s="80">
        <v>6000000</v>
      </c>
      <c r="AU179" s="38"/>
      <c r="AV179" s="38"/>
      <c r="AW179" s="38"/>
      <c r="AX179" s="38"/>
      <c r="AY179" s="38"/>
      <c r="AZ179" s="82"/>
      <c r="BA179" s="38"/>
      <c r="BB179" s="38"/>
      <c r="BC179" s="38"/>
      <c r="BD179" s="38"/>
      <c r="BE179" s="38"/>
      <c r="BF179" s="38"/>
      <c r="BG179" s="38"/>
      <c r="BH179" s="38"/>
      <c r="BI179" s="38"/>
      <c r="BJ179" s="38"/>
      <c r="BK179" s="38"/>
      <c r="BL179" s="38"/>
      <c r="BM179" s="38"/>
      <c r="BN179" s="38"/>
      <c r="BO179" s="38"/>
      <c r="BP179" s="38"/>
      <c r="BQ179" s="34">
        <f>Tabla2023[[#This Row],[DÍAS PRORROGA 1]]+Tabla2023[[#This Row],[DÍAS PRORROGA  2]]+Tabla2023[[#This Row],[DÍAS PRORROGA 3]]</f>
        <v>0</v>
      </c>
      <c r="BR179" s="68">
        <f>IF(Tabla2023[[#This Row],[ADICIÓN]]="NO",0,Tabla2023[[#This Row],[VALOR ADICIÓN 1]]+Tabla2023[[#This Row],[VALOR ADICIÓN 2]]+Tabla2023[[#This Row],[VALOR ADICIÓN 3]])</f>
        <v>0</v>
      </c>
      <c r="BS179" s="38"/>
      <c r="BT179" s="45">
        <v>45065</v>
      </c>
      <c r="BU179" s="49">
        <f>Tabla2023[[#This Row],[VALOR INICIAL DEL CONTRATO]]+Tabla2023[[#This Row],[VALOR ADICIÓN 1]]+Tabla2023[[#This Row],[VALOR ADICIÓN 2]]+Tabla2023[[#This Row],[VALOR ADICIÓN 3]]</f>
        <v>18000000</v>
      </c>
      <c r="BV17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79" s="33"/>
      <c r="BX179" s="34"/>
      <c r="BY179" s="36" t="s">
        <v>1875</v>
      </c>
      <c r="BZ179" s="34"/>
      <c r="CA179" s="34">
        <v>19</v>
      </c>
      <c r="CB179" s="35" t="s">
        <v>1876</v>
      </c>
      <c r="CC179" s="35" t="s">
        <v>1877</v>
      </c>
      <c r="CD179" s="34">
        <v>1589</v>
      </c>
      <c r="CE179" s="34"/>
      <c r="CF179" s="16"/>
      <c r="CG179" s="12"/>
    </row>
    <row r="180" spans="1:85" s="19" customFormat="1" ht="51.75" customHeight="1" x14ac:dyDescent="0.2">
      <c r="A180" s="29">
        <v>2023</v>
      </c>
      <c r="B180" s="131">
        <v>168</v>
      </c>
      <c r="C180" s="122" t="s">
        <v>435</v>
      </c>
      <c r="D180" s="122" t="str">
        <f ca="1">IF(Tabla2023[[#This Row],[FECHA DE TERMINACIÓN FINAL]]-TODAY()&gt;=15,"VIGENTE",IF(Tabla2023[[#This Row],[FECHA DE TERMINACIÓN FINAL]]-TODAY()&lt;0,"FINALIZADO",IF(Tabla2023[[#This Row],[FECHA DE TERMINACIÓN FINAL]]-TODAY()&lt;=15,"PROXIMO A VENCER")))</f>
        <v>FINALIZADO</v>
      </c>
      <c r="E180" s="93">
        <v>85438</v>
      </c>
      <c r="F180" s="38" t="s">
        <v>1878</v>
      </c>
      <c r="G180" s="38" t="s">
        <v>1879</v>
      </c>
      <c r="H180" s="37" t="s">
        <v>375</v>
      </c>
      <c r="I180" s="46" t="s">
        <v>1880</v>
      </c>
      <c r="J180" s="38" t="s">
        <v>520</v>
      </c>
      <c r="K180" s="38">
        <v>79</v>
      </c>
      <c r="L180" s="45">
        <v>44939</v>
      </c>
      <c r="M180" s="38">
        <v>818</v>
      </c>
      <c r="N180" s="45">
        <v>44980</v>
      </c>
      <c r="O180" s="38" t="s">
        <v>342</v>
      </c>
      <c r="P180" s="37" t="s">
        <v>87</v>
      </c>
      <c r="Q180" s="37" t="s">
        <v>420</v>
      </c>
      <c r="R180" s="38">
        <v>1</v>
      </c>
      <c r="S180" s="151" t="s">
        <v>343</v>
      </c>
      <c r="T180" s="38" t="s">
        <v>406</v>
      </c>
      <c r="U180" s="38" t="s">
        <v>906</v>
      </c>
      <c r="V180" s="38" t="s">
        <v>196</v>
      </c>
      <c r="W180" s="38" t="s">
        <v>423</v>
      </c>
      <c r="X180" s="38" t="s">
        <v>163</v>
      </c>
      <c r="Y180" s="54">
        <v>1000694141</v>
      </c>
      <c r="Z180" s="38">
        <v>9</v>
      </c>
      <c r="AA180" s="45">
        <v>35872</v>
      </c>
      <c r="AB180" s="44" t="s">
        <v>376</v>
      </c>
      <c r="AC180" s="38">
        <v>3147220661</v>
      </c>
      <c r="AD180" s="37" t="s">
        <v>377</v>
      </c>
      <c r="AE180" s="37" t="s">
        <v>1364</v>
      </c>
      <c r="AF180" s="37">
        <v>1073524239</v>
      </c>
      <c r="AG180" s="37">
        <v>9</v>
      </c>
      <c r="AH180" s="37" t="s">
        <v>499</v>
      </c>
      <c r="AI180" s="37">
        <v>1030568733</v>
      </c>
      <c r="AJ180" s="37">
        <v>9</v>
      </c>
      <c r="AK180" s="57">
        <v>45292</v>
      </c>
      <c r="AL180" s="38" t="s">
        <v>410</v>
      </c>
      <c r="AM180" s="45">
        <v>44964</v>
      </c>
      <c r="AN180" s="45">
        <v>44959</v>
      </c>
      <c r="AO180" s="80">
        <v>19800000</v>
      </c>
      <c r="AP180" s="45">
        <v>44980</v>
      </c>
      <c r="AQ180" s="45">
        <v>45313</v>
      </c>
      <c r="AR180" s="38">
        <v>330</v>
      </c>
      <c r="AS180" s="38">
        <v>11</v>
      </c>
      <c r="AT180" s="80">
        <v>1800000</v>
      </c>
      <c r="AU180" s="38"/>
      <c r="AV180" s="38"/>
      <c r="AW180" s="38">
        <v>1</v>
      </c>
      <c r="AX180" s="38">
        <v>1</v>
      </c>
      <c r="AY180" s="38"/>
      <c r="AZ180" s="82">
        <v>2040000</v>
      </c>
      <c r="BA180" s="38">
        <v>34</v>
      </c>
      <c r="BB180" s="38">
        <v>1165</v>
      </c>
      <c r="BC180" s="45">
        <v>45274</v>
      </c>
      <c r="BD180" s="38"/>
      <c r="BE180" s="38"/>
      <c r="BF180" s="38"/>
      <c r="BG180" s="38"/>
      <c r="BH180" s="38"/>
      <c r="BI180" s="38"/>
      <c r="BJ180" s="38"/>
      <c r="BK180" s="38"/>
      <c r="BL180" s="38"/>
      <c r="BM180" s="38"/>
      <c r="BN180" s="38"/>
      <c r="BO180" s="38"/>
      <c r="BP180" s="38"/>
      <c r="BQ180" s="34">
        <f>Tabla2023[[#This Row],[DÍAS PRORROGA 1]]+Tabla2023[[#This Row],[DÍAS PRORROGA  2]]+Tabla2023[[#This Row],[DÍAS PRORROGA 3]]</f>
        <v>34</v>
      </c>
      <c r="BR180" s="68">
        <f>IF(Tabla2023[[#This Row],[ADICIÓN]]="NO",0,Tabla2023[[#This Row],[VALOR ADICIÓN 1]]+Tabla2023[[#This Row],[VALOR ADICIÓN 2]]+Tabla2023[[#This Row],[VALOR ADICIÓN 3]])</f>
        <v>2040000</v>
      </c>
      <c r="BS180" s="38"/>
      <c r="BT180" s="45">
        <v>45348</v>
      </c>
      <c r="BU180" s="49">
        <f>Tabla2023[[#This Row],[VALOR INICIAL DEL CONTRATO]]+Tabla2023[[#This Row],[VALOR ADICIÓN 1]]+Tabla2023[[#This Row],[VALOR ADICIÓN 2]]+Tabla2023[[#This Row],[VALOR ADICIÓN 3]]</f>
        <v>21840000</v>
      </c>
      <c r="BV18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80" s="33"/>
      <c r="BX180" s="36" t="s">
        <v>1881</v>
      </c>
      <c r="BY180" s="34" t="s">
        <v>1882</v>
      </c>
      <c r="BZ180" s="34"/>
      <c r="CA180" s="34"/>
      <c r="CB180" s="35"/>
      <c r="CC180" s="35"/>
      <c r="CD180" s="38">
        <v>1651</v>
      </c>
      <c r="CE180" s="34"/>
      <c r="CF180" s="16"/>
      <c r="CG180" s="12"/>
    </row>
    <row r="181" spans="1:85" s="19" customFormat="1" ht="51.75" customHeight="1" x14ac:dyDescent="0.2">
      <c r="A181" s="29">
        <v>2023</v>
      </c>
      <c r="B181" s="131">
        <v>172</v>
      </c>
      <c r="C181" s="122" t="s">
        <v>435</v>
      </c>
      <c r="D181" s="122" t="str">
        <f ca="1">IF(Tabla2023[[#This Row],[FECHA DE TERMINACIÓN FINAL]]-TODAY()&gt;=15,"VIGENTE",IF(Tabla2023[[#This Row],[FECHA DE TERMINACIÓN FINAL]]-TODAY()&lt;0,"FINALIZADO",IF(Tabla2023[[#This Row],[FECHA DE TERMINACIÓN FINAL]]-TODAY()&lt;=15,"PROXIMO A VENCER")))</f>
        <v>FINALIZADO</v>
      </c>
      <c r="E181" s="93">
        <v>85438</v>
      </c>
      <c r="F181" s="38" t="s">
        <v>1878</v>
      </c>
      <c r="G181" s="38" t="s">
        <v>1883</v>
      </c>
      <c r="H181" s="37" t="s">
        <v>341</v>
      </c>
      <c r="I181" s="46" t="s">
        <v>1880</v>
      </c>
      <c r="J181" s="38" t="s">
        <v>520</v>
      </c>
      <c r="K181" s="38">
        <v>79</v>
      </c>
      <c r="L181" s="45">
        <v>44939</v>
      </c>
      <c r="M181" s="38">
        <v>820</v>
      </c>
      <c r="N181" s="45">
        <v>44980</v>
      </c>
      <c r="O181" s="38" t="s">
        <v>342</v>
      </c>
      <c r="P181" s="37" t="s">
        <v>87</v>
      </c>
      <c r="Q181" s="37" t="s">
        <v>420</v>
      </c>
      <c r="R181" s="38">
        <v>1</v>
      </c>
      <c r="S181" s="151" t="s">
        <v>343</v>
      </c>
      <c r="T181" s="38" t="s">
        <v>406</v>
      </c>
      <c r="U181" s="38" t="s">
        <v>906</v>
      </c>
      <c r="V181" s="38" t="s">
        <v>196</v>
      </c>
      <c r="W181" s="38" t="s">
        <v>423</v>
      </c>
      <c r="X181" s="38" t="s">
        <v>163</v>
      </c>
      <c r="Y181" s="54">
        <v>1071549304</v>
      </c>
      <c r="Z181" s="38">
        <v>0</v>
      </c>
      <c r="AA181" s="45">
        <v>33109</v>
      </c>
      <c r="AB181" s="44" t="s">
        <v>344</v>
      </c>
      <c r="AC181" s="38">
        <v>3115217238</v>
      </c>
      <c r="AD181" s="37" t="s">
        <v>345</v>
      </c>
      <c r="AE181" s="37" t="s">
        <v>1364</v>
      </c>
      <c r="AF181" s="37">
        <v>1073524239</v>
      </c>
      <c r="AG181" s="37">
        <v>9</v>
      </c>
      <c r="AH181" s="37" t="s">
        <v>499</v>
      </c>
      <c r="AI181" s="37">
        <v>1030568733</v>
      </c>
      <c r="AJ181" s="37">
        <v>9</v>
      </c>
      <c r="AK181" s="57">
        <v>45292</v>
      </c>
      <c r="AL181" s="38" t="s">
        <v>410</v>
      </c>
      <c r="AM181" s="45">
        <v>44964</v>
      </c>
      <c r="AN181" s="45">
        <v>44959</v>
      </c>
      <c r="AO181" s="80">
        <v>19800000</v>
      </c>
      <c r="AP181" s="45">
        <v>44980</v>
      </c>
      <c r="AQ181" s="45">
        <v>45313</v>
      </c>
      <c r="AR181" s="38">
        <v>330</v>
      </c>
      <c r="AS181" s="38">
        <v>11</v>
      </c>
      <c r="AT181" s="80">
        <v>1800000</v>
      </c>
      <c r="AU181" s="38"/>
      <c r="AV181" s="38"/>
      <c r="AW181" s="38">
        <v>1</v>
      </c>
      <c r="AX181" s="38">
        <v>1</v>
      </c>
      <c r="AY181" s="38"/>
      <c r="AZ181" s="82">
        <v>1800000</v>
      </c>
      <c r="BA181" s="38">
        <v>30</v>
      </c>
      <c r="BB181" s="38">
        <v>1168</v>
      </c>
      <c r="BC181" s="45">
        <v>45274</v>
      </c>
      <c r="BD181" s="38"/>
      <c r="BE181" s="38"/>
      <c r="BF181" s="38"/>
      <c r="BG181" s="38"/>
      <c r="BH181" s="38"/>
      <c r="BI181" s="38"/>
      <c r="BJ181" s="38"/>
      <c r="BK181" s="38"/>
      <c r="BL181" s="38"/>
      <c r="BM181" s="38"/>
      <c r="BN181" s="38"/>
      <c r="BO181" s="38"/>
      <c r="BP181" s="38"/>
      <c r="BQ181" s="34">
        <f>Tabla2023[[#This Row],[DÍAS PRORROGA 1]]+Tabla2023[[#This Row],[DÍAS PRORROGA  2]]+Tabla2023[[#This Row],[DÍAS PRORROGA 3]]</f>
        <v>30</v>
      </c>
      <c r="BR181" s="68">
        <f>IF(Tabla2023[[#This Row],[ADICIÓN]]="NO",0,Tabla2023[[#This Row],[VALOR ADICIÓN 1]]+Tabla2023[[#This Row],[VALOR ADICIÓN 2]]+Tabla2023[[#This Row],[VALOR ADICIÓN 3]])</f>
        <v>1800000</v>
      </c>
      <c r="BS181" s="38"/>
      <c r="BT181" s="45">
        <v>45344</v>
      </c>
      <c r="BU181" s="49">
        <f>Tabla2023[[#This Row],[VALOR INICIAL DEL CONTRATO]]+Tabla2023[[#This Row],[VALOR ADICIÓN 1]]+Tabla2023[[#This Row],[VALOR ADICIÓN 2]]+Tabla2023[[#This Row],[VALOR ADICIÓN 3]]</f>
        <v>21600000</v>
      </c>
      <c r="BV18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81" s="33"/>
      <c r="BX181" s="39" t="s">
        <v>1884</v>
      </c>
      <c r="BY181" s="34" t="s">
        <v>1885</v>
      </c>
      <c r="BZ181" s="34"/>
      <c r="CA181" s="34"/>
      <c r="CB181" s="35"/>
      <c r="CC181" s="35"/>
      <c r="CD181" s="38">
        <v>1651</v>
      </c>
      <c r="CE181" s="34"/>
      <c r="CF181" s="16"/>
      <c r="CG181" s="12"/>
    </row>
    <row r="182" spans="1:85" s="19" customFormat="1" ht="51.75" customHeight="1" x14ac:dyDescent="0.2">
      <c r="A182" s="29">
        <v>2023</v>
      </c>
      <c r="B182" s="131">
        <v>173</v>
      </c>
      <c r="C182" s="122" t="s">
        <v>84</v>
      </c>
      <c r="D182" s="122" t="str">
        <f ca="1">IF(Tabla2023[[#This Row],[FECHA DE TERMINACIÓN FINAL]]-TODAY()&gt;=15,"VIGENTE",IF(Tabla2023[[#This Row],[FECHA DE TERMINACIÓN FINAL]]-TODAY()&lt;0,"FINALIZADO",IF(Tabla2023[[#This Row],[FECHA DE TERMINACIÓN FINAL]]-TODAY()&lt;=15,"PROXIMO A VENCER")))</f>
        <v>PROXIMO A VENCER</v>
      </c>
      <c r="E182" s="93">
        <v>85438</v>
      </c>
      <c r="F182" s="38" t="s">
        <v>1878</v>
      </c>
      <c r="G182" s="38" t="s">
        <v>1886</v>
      </c>
      <c r="H182" s="37" t="s">
        <v>1887</v>
      </c>
      <c r="I182" s="44" t="s">
        <v>1880</v>
      </c>
      <c r="J182" s="38" t="s">
        <v>520</v>
      </c>
      <c r="K182" s="38">
        <v>79</v>
      </c>
      <c r="L182" s="45">
        <v>44939</v>
      </c>
      <c r="M182" s="38">
        <v>866</v>
      </c>
      <c r="N182" s="45">
        <v>44987</v>
      </c>
      <c r="O182" s="38" t="s">
        <v>342</v>
      </c>
      <c r="P182" s="37" t="s">
        <v>87</v>
      </c>
      <c r="Q182" s="37" t="s">
        <v>420</v>
      </c>
      <c r="R182" s="38">
        <v>1</v>
      </c>
      <c r="S182" s="151" t="s">
        <v>343</v>
      </c>
      <c r="T182" s="38" t="s">
        <v>406</v>
      </c>
      <c r="U182" s="38" t="s">
        <v>471</v>
      </c>
      <c r="V182" s="38" t="s">
        <v>196</v>
      </c>
      <c r="W182" s="38" t="s">
        <v>423</v>
      </c>
      <c r="X182" s="38" t="s">
        <v>163</v>
      </c>
      <c r="Y182" s="54">
        <v>1023002076</v>
      </c>
      <c r="Z182" s="38">
        <v>3</v>
      </c>
      <c r="AA182" s="45">
        <v>34744</v>
      </c>
      <c r="AB182" s="44" t="s">
        <v>1888</v>
      </c>
      <c r="AC182" s="38">
        <v>3043004713</v>
      </c>
      <c r="AD182" s="37" t="s">
        <v>1889</v>
      </c>
      <c r="AE182" s="37" t="s">
        <v>111</v>
      </c>
      <c r="AF182" s="37">
        <v>1072072793</v>
      </c>
      <c r="AG182" s="37">
        <v>3</v>
      </c>
      <c r="AH182" s="37" t="s">
        <v>1364</v>
      </c>
      <c r="AI182" s="37">
        <v>1073524239</v>
      </c>
      <c r="AJ182" s="37">
        <v>9</v>
      </c>
      <c r="AK182" s="57">
        <v>45352</v>
      </c>
      <c r="AL182" s="38" t="s">
        <v>410</v>
      </c>
      <c r="AM182" s="45">
        <v>44964</v>
      </c>
      <c r="AN182" s="45">
        <v>44959</v>
      </c>
      <c r="AO182" s="80">
        <v>19800000</v>
      </c>
      <c r="AP182" s="45">
        <v>44987</v>
      </c>
      <c r="AQ182" s="45">
        <v>45323</v>
      </c>
      <c r="AR182" s="38">
        <v>330</v>
      </c>
      <c r="AS182" s="38">
        <v>11</v>
      </c>
      <c r="AT182" s="80">
        <v>1800000</v>
      </c>
      <c r="AU182" s="38"/>
      <c r="AV182" s="38"/>
      <c r="AW182" s="38">
        <v>1</v>
      </c>
      <c r="AX182" s="38">
        <v>1</v>
      </c>
      <c r="AY182" s="38"/>
      <c r="AZ182" s="82">
        <v>2700000</v>
      </c>
      <c r="BA182" s="38">
        <v>45</v>
      </c>
      <c r="BB182" s="38">
        <v>1206</v>
      </c>
      <c r="BC182" s="45">
        <v>45275</v>
      </c>
      <c r="BD182" s="38"/>
      <c r="BE182" s="38"/>
      <c r="BF182" s="38"/>
      <c r="BG182" s="38"/>
      <c r="BH182" s="38"/>
      <c r="BI182" s="38"/>
      <c r="BJ182" s="38"/>
      <c r="BK182" s="38"/>
      <c r="BL182" s="38"/>
      <c r="BM182" s="38"/>
      <c r="BN182" s="38"/>
      <c r="BO182" s="38"/>
      <c r="BP182" s="38"/>
      <c r="BQ182" s="34">
        <f>Tabla2023[[#This Row],[DÍAS PRORROGA 1]]+Tabla2023[[#This Row],[DÍAS PRORROGA  2]]+Tabla2023[[#This Row],[DÍAS PRORROGA 3]]</f>
        <v>45</v>
      </c>
      <c r="BR182" s="68">
        <f>IF(Tabla2023[[#This Row],[ADICIÓN]]="NO",0,Tabla2023[[#This Row],[VALOR ADICIÓN 1]]+Tabla2023[[#This Row],[VALOR ADICIÓN 2]]+Tabla2023[[#This Row],[VALOR ADICIÓN 3]])</f>
        <v>2700000</v>
      </c>
      <c r="BS182" s="38"/>
      <c r="BT182" s="45">
        <v>45367</v>
      </c>
      <c r="BU182" s="49">
        <f>Tabla2023[[#This Row],[VALOR INICIAL DEL CONTRATO]]+Tabla2023[[#This Row],[VALOR ADICIÓN 1]]+Tabla2023[[#This Row],[VALOR ADICIÓN 2]]+Tabla2023[[#This Row],[VALOR ADICIÓN 3]]</f>
        <v>22500000</v>
      </c>
      <c r="BV18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0.97894736842105268</v>
      </c>
      <c r="BW182" s="33"/>
      <c r="BX182" s="36" t="s">
        <v>1890</v>
      </c>
      <c r="BY182" s="34" t="s">
        <v>1885</v>
      </c>
      <c r="BZ182" s="34"/>
      <c r="CA182" s="34"/>
      <c r="CB182" s="35"/>
      <c r="CC182" s="35"/>
      <c r="CD182" s="38">
        <v>1651</v>
      </c>
      <c r="CE182" s="34"/>
      <c r="CF182" s="16"/>
      <c r="CG182" s="12"/>
    </row>
    <row r="183" spans="1:85" s="19" customFormat="1" ht="51.75" customHeight="1" x14ac:dyDescent="0.2">
      <c r="A183" s="29">
        <v>2023</v>
      </c>
      <c r="B183" s="131">
        <v>174</v>
      </c>
      <c r="C183" s="122" t="s">
        <v>84</v>
      </c>
      <c r="D183" s="122" t="str">
        <f ca="1">IF(Tabla2023[[#This Row],[FECHA DE TERMINACIÓN FINAL]]-TODAY()&gt;=15,"VIGENTE",IF(Tabla2023[[#This Row],[FECHA DE TERMINACIÓN FINAL]]-TODAY()&lt;0,"FINALIZADO",IF(Tabla2023[[#This Row],[FECHA DE TERMINACIÓN FINAL]]-TODAY()&lt;=15,"PROXIMO A VENCER")))</f>
        <v>PROXIMO A VENCER</v>
      </c>
      <c r="E183" s="93">
        <v>85438</v>
      </c>
      <c r="F183" s="38" t="s">
        <v>1878</v>
      </c>
      <c r="G183" s="38" t="s">
        <v>1891</v>
      </c>
      <c r="H183" s="37" t="s">
        <v>1892</v>
      </c>
      <c r="I183" s="46" t="s">
        <v>1880</v>
      </c>
      <c r="J183" s="38" t="s">
        <v>520</v>
      </c>
      <c r="K183" s="38">
        <v>79</v>
      </c>
      <c r="L183" s="45">
        <v>44939</v>
      </c>
      <c r="M183" s="38">
        <v>867</v>
      </c>
      <c r="N183" s="45">
        <v>44987</v>
      </c>
      <c r="O183" s="38" t="s">
        <v>342</v>
      </c>
      <c r="P183" s="37" t="s">
        <v>87</v>
      </c>
      <c r="Q183" s="37" t="s">
        <v>420</v>
      </c>
      <c r="R183" s="38">
        <v>1</v>
      </c>
      <c r="S183" s="151" t="s">
        <v>343</v>
      </c>
      <c r="T183" s="38" t="s">
        <v>406</v>
      </c>
      <c r="U183" s="38" t="s">
        <v>471</v>
      </c>
      <c r="V183" s="38" t="s">
        <v>196</v>
      </c>
      <c r="W183" s="38" t="s">
        <v>423</v>
      </c>
      <c r="X183" s="38" t="s">
        <v>163</v>
      </c>
      <c r="Y183" s="54">
        <v>1069756761</v>
      </c>
      <c r="Z183" s="38">
        <v>3</v>
      </c>
      <c r="AA183" s="45">
        <v>35290</v>
      </c>
      <c r="AB183" s="44" t="s">
        <v>1893</v>
      </c>
      <c r="AC183" s="38">
        <v>3003080647</v>
      </c>
      <c r="AD183" s="38" t="s">
        <v>1894</v>
      </c>
      <c r="AE183" s="37" t="s">
        <v>111</v>
      </c>
      <c r="AF183" s="37">
        <v>1072072793</v>
      </c>
      <c r="AG183" s="37">
        <v>3</v>
      </c>
      <c r="AH183" s="37" t="s">
        <v>1364</v>
      </c>
      <c r="AI183" s="37">
        <v>1073524239</v>
      </c>
      <c r="AJ183" s="37">
        <v>9</v>
      </c>
      <c r="AK183" s="57">
        <v>45352</v>
      </c>
      <c r="AL183" s="38" t="s">
        <v>410</v>
      </c>
      <c r="AM183" s="45">
        <v>44964</v>
      </c>
      <c r="AN183" s="45">
        <v>44959</v>
      </c>
      <c r="AO183" s="80">
        <v>19800000</v>
      </c>
      <c r="AP183" s="45">
        <v>44987</v>
      </c>
      <c r="AQ183" s="45">
        <v>45323</v>
      </c>
      <c r="AR183" s="38">
        <v>330</v>
      </c>
      <c r="AS183" s="38">
        <v>11</v>
      </c>
      <c r="AT183" s="80">
        <v>1800000</v>
      </c>
      <c r="AU183" s="38"/>
      <c r="AV183" s="38"/>
      <c r="AW183" s="38">
        <v>1</v>
      </c>
      <c r="AX183" s="38">
        <v>1</v>
      </c>
      <c r="AY183" s="38"/>
      <c r="AZ183" s="82">
        <v>2700000</v>
      </c>
      <c r="BA183" s="38">
        <v>45</v>
      </c>
      <c r="BB183" s="38">
        <v>1278</v>
      </c>
      <c r="BC183" s="45">
        <v>45281</v>
      </c>
      <c r="BD183" s="38"/>
      <c r="BE183" s="38"/>
      <c r="BF183" s="38"/>
      <c r="BG183" s="38"/>
      <c r="BH183" s="38"/>
      <c r="BI183" s="38"/>
      <c r="BJ183" s="38"/>
      <c r="BK183" s="38"/>
      <c r="BL183" s="38"/>
      <c r="BM183" s="38"/>
      <c r="BN183" s="38"/>
      <c r="BO183" s="38"/>
      <c r="BP183" s="38"/>
      <c r="BQ183" s="34">
        <f>Tabla2023[[#This Row],[DÍAS PRORROGA 1]]+Tabla2023[[#This Row],[DÍAS PRORROGA  2]]+Tabla2023[[#This Row],[DÍAS PRORROGA 3]]</f>
        <v>45</v>
      </c>
      <c r="BR183" s="68">
        <f>IF(Tabla2023[[#This Row],[ADICIÓN]]="NO",0,Tabla2023[[#This Row],[VALOR ADICIÓN 1]]+Tabla2023[[#This Row],[VALOR ADICIÓN 2]]+Tabla2023[[#This Row],[VALOR ADICIÓN 3]])</f>
        <v>2700000</v>
      </c>
      <c r="BS183" s="38"/>
      <c r="BT183" s="45">
        <v>45367</v>
      </c>
      <c r="BU183" s="49">
        <f>Tabla2023[[#This Row],[VALOR INICIAL DEL CONTRATO]]+Tabla2023[[#This Row],[VALOR ADICIÓN 1]]+Tabla2023[[#This Row],[VALOR ADICIÓN 2]]+Tabla2023[[#This Row],[VALOR ADICIÓN 3]]</f>
        <v>22500000</v>
      </c>
      <c r="BV18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0.97894736842105268</v>
      </c>
      <c r="BW183" s="33"/>
      <c r="BX183" s="36" t="s">
        <v>1895</v>
      </c>
      <c r="BY183" s="34" t="s">
        <v>1885</v>
      </c>
      <c r="BZ183" s="34"/>
      <c r="CA183" s="34"/>
      <c r="CB183" s="35"/>
      <c r="CC183" s="35"/>
      <c r="CD183" s="38">
        <v>1651</v>
      </c>
      <c r="CE183" s="34"/>
      <c r="CF183" s="16"/>
      <c r="CG183" s="12"/>
    </row>
    <row r="184" spans="1:85" s="19" customFormat="1" ht="51.75" customHeight="1" x14ac:dyDescent="0.2">
      <c r="A184" s="29">
        <v>2023</v>
      </c>
      <c r="B184" s="131">
        <v>179</v>
      </c>
      <c r="C184" s="122" t="s">
        <v>84</v>
      </c>
      <c r="D184" s="122" t="str">
        <f ca="1">IF(Tabla2023[[#This Row],[FECHA DE TERMINACIÓN FINAL]]-TODAY()&gt;=15,"VIGENTE",IF(Tabla2023[[#This Row],[FECHA DE TERMINACIÓN FINAL]]-TODAY()&lt;0,"FINALIZADO",IF(Tabla2023[[#This Row],[FECHA DE TERMINACIÓN FINAL]]-TODAY()&lt;=15,"PROXIMO A VENCER")))</f>
        <v>PROXIMO A VENCER</v>
      </c>
      <c r="E184" s="93">
        <v>85438</v>
      </c>
      <c r="F184" s="38" t="s">
        <v>1878</v>
      </c>
      <c r="G184" s="38" t="s">
        <v>1896</v>
      </c>
      <c r="H184" s="37" t="s">
        <v>1897</v>
      </c>
      <c r="I184" s="46" t="s">
        <v>1880</v>
      </c>
      <c r="J184" s="38" t="s">
        <v>1898</v>
      </c>
      <c r="K184" s="38">
        <v>79</v>
      </c>
      <c r="L184" s="45">
        <v>44970</v>
      </c>
      <c r="M184" s="38">
        <v>845</v>
      </c>
      <c r="N184" s="45">
        <v>44986</v>
      </c>
      <c r="O184" s="38" t="s">
        <v>342</v>
      </c>
      <c r="P184" s="37" t="s">
        <v>87</v>
      </c>
      <c r="Q184" s="37" t="s">
        <v>420</v>
      </c>
      <c r="R184" s="38">
        <v>1</v>
      </c>
      <c r="S184" s="151" t="s">
        <v>343</v>
      </c>
      <c r="T184" s="38" t="s">
        <v>406</v>
      </c>
      <c r="U184" s="38" t="s">
        <v>471</v>
      </c>
      <c r="V184" s="38" t="s">
        <v>196</v>
      </c>
      <c r="W184" s="38" t="s">
        <v>423</v>
      </c>
      <c r="X184" s="38" t="s">
        <v>163</v>
      </c>
      <c r="Y184" s="54">
        <v>80812274</v>
      </c>
      <c r="Z184" s="38">
        <v>7</v>
      </c>
      <c r="AA184" s="45">
        <v>30984</v>
      </c>
      <c r="AB184" s="44" t="s">
        <v>1899</v>
      </c>
      <c r="AC184" s="38">
        <v>3124620125</v>
      </c>
      <c r="AD184" s="37" t="s">
        <v>1900</v>
      </c>
      <c r="AE184" s="37" t="s">
        <v>111</v>
      </c>
      <c r="AF184" s="37">
        <v>1072072793</v>
      </c>
      <c r="AG184" s="37">
        <v>3</v>
      </c>
      <c r="AH184" s="37" t="s">
        <v>1364</v>
      </c>
      <c r="AI184" s="37">
        <v>1073524239</v>
      </c>
      <c r="AJ184" s="37">
        <v>9</v>
      </c>
      <c r="AK184" s="57">
        <v>45292</v>
      </c>
      <c r="AL184" s="38" t="s">
        <v>410</v>
      </c>
      <c r="AM184" s="45">
        <v>44964</v>
      </c>
      <c r="AN184" s="45">
        <v>44959</v>
      </c>
      <c r="AO184" s="80">
        <v>19800000</v>
      </c>
      <c r="AP184" s="45">
        <v>44986</v>
      </c>
      <c r="AQ184" s="45">
        <v>45322</v>
      </c>
      <c r="AR184" s="38">
        <v>330</v>
      </c>
      <c r="AS184" s="38">
        <v>11</v>
      </c>
      <c r="AT184" s="80">
        <v>1800000</v>
      </c>
      <c r="AU184" s="38"/>
      <c r="AV184" s="38"/>
      <c r="AW184" s="38">
        <v>1</v>
      </c>
      <c r="AX184" s="38">
        <v>1</v>
      </c>
      <c r="AY184" s="38"/>
      <c r="AZ184" s="82">
        <v>2700000</v>
      </c>
      <c r="BA184" s="38">
        <v>45</v>
      </c>
      <c r="BB184" s="38">
        <v>1207</v>
      </c>
      <c r="BC184" s="45">
        <v>45275</v>
      </c>
      <c r="BD184" s="38"/>
      <c r="BE184" s="38"/>
      <c r="BF184" s="38"/>
      <c r="BG184" s="38">
        <v>30</v>
      </c>
      <c r="BH184" s="38"/>
      <c r="BI184" s="38"/>
      <c r="BJ184" s="38"/>
      <c r="BK184" s="38"/>
      <c r="BL184" s="38"/>
      <c r="BM184" s="38"/>
      <c r="BN184" s="38"/>
      <c r="BO184" s="38"/>
      <c r="BP184" s="38"/>
      <c r="BQ184" s="34">
        <f>Tabla2023[[#This Row],[DÍAS PRORROGA 1]]+Tabla2023[[#This Row],[DÍAS PRORROGA  2]]+Tabla2023[[#This Row],[DÍAS PRORROGA 3]]</f>
        <v>75</v>
      </c>
      <c r="BR184" s="68">
        <f>IF(Tabla2023[[#This Row],[ADICIÓN]]="NO",0,Tabla2023[[#This Row],[VALOR ADICIÓN 1]]+Tabla2023[[#This Row],[VALOR ADICIÓN 2]]+Tabla2023[[#This Row],[VALOR ADICIÓN 3]])</f>
        <v>2700000</v>
      </c>
      <c r="BS184" s="38"/>
      <c r="BT184" s="45">
        <v>45368</v>
      </c>
      <c r="BU184" s="49">
        <f>Tabla2023[[#This Row],[VALOR INICIAL DEL CONTRATO]]+Tabla2023[[#This Row],[VALOR ADICIÓN 1]]+Tabla2023[[#This Row],[VALOR ADICIÓN 2]]+Tabla2023[[#This Row],[VALOR ADICIÓN 3]]</f>
        <v>22500000</v>
      </c>
      <c r="BV18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0.97643979057591623</v>
      </c>
      <c r="BW184" s="33"/>
      <c r="BX184" s="36" t="s">
        <v>1901</v>
      </c>
      <c r="BY184" s="34" t="s">
        <v>1885</v>
      </c>
      <c r="BZ184" s="34"/>
      <c r="CA184" s="34"/>
      <c r="CB184" s="35"/>
      <c r="CC184" s="35"/>
      <c r="CD184" s="38">
        <v>1651</v>
      </c>
      <c r="CE184" s="34"/>
      <c r="CF184" s="16"/>
      <c r="CG184" s="12"/>
    </row>
    <row r="185" spans="1:85" s="19" customFormat="1" ht="51.75" customHeight="1" x14ac:dyDescent="0.2">
      <c r="A185" s="29">
        <v>2023</v>
      </c>
      <c r="B185" s="131">
        <v>169</v>
      </c>
      <c r="C185" s="122" t="s">
        <v>84</v>
      </c>
      <c r="D185" s="122" t="str">
        <f ca="1">IF(Tabla2023[[#This Row],[FECHA DE TERMINACIÓN FINAL]]-TODAY()&gt;=15,"VIGENTE",IF(Tabla2023[[#This Row],[FECHA DE TERMINACIÓN FINAL]]-TODAY()&lt;0,"FINALIZADO",IF(Tabla2023[[#This Row],[FECHA DE TERMINACIÓN FINAL]]-TODAY()&lt;=15,"PROXIMO A VENCER")))</f>
        <v>PROXIMO A VENCER</v>
      </c>
      <c r="E185" s="93">
        <v>87182</v>
      </c>
      <c r="F185" s="38" t="s">
        <v>1902</v>
      </c>
      <c r="G185" s="38" t="s">
        <v>1903</v>
      </c>
      <c r="H185" s="37" t="s">
        <v>1904</v>
      </c>
      <c r="I185" s="46" t="s">
        <v>1905</v>
      </c>
      <c r="J185" s="37" t="s">
        <v>1711</v>
      </c>
      <c r="K185" s="38">
        <v>622</v>
      </c>
      <c r="L185" s="45">
        <v>44957</v>
      </c>
      <c r="M185" s="38">
        <v>752</v>
      </c>
      <c r="N185" s="45">
        <v>44971</v>
      </c>
      <c r="O185" s="38" t="s">
        <v>125</v>
      </c>
      <c r="P185" s="37" t="s">
        <v>87</v>
      </c>
      <c r="Q185" s="37" t="s">
        <v>420</v>
      </c>
      <c r="R185" s="38">
        <v>1</v>
      </c>
      <c r="S185" s="151" t="s">
        <v>1906</v>
      </c>
      <c r="T185" s="38" t="s">
        <v>406</v>
      </c>
      <c r="U185" s="38" t="s">
        <v>906</v>
      </c>
      <c r="V185" s="38" t="s">
        <v>460</v>
      </c>
      <c r="W185" s="38" t="s">
        <v>423</v>
      </c>
      <c r="X185" s="38" t="s">
        <v>148</v>
      </c>
      <c r="Y185" s="54">
        <v>1020755846</v>
      </c>
      <c r="Z185" s="38">
        <v>8</v>
      </c>
      <c r="AA185" s="45">
        <v>33103</v>
      </c>
      <c r="AB185" s="44" t="s">
        <v>1907</v>
      </c>
      <c r="AC185" s="38">
        <v>3506767682</v>
      </c>
      <c r="AD185" s="37" t="s">
        <v>1908</v>
      </c>
      <c r="AE185" s="37" t="s">
        <v>151</v>
      </c>
      <c r="AF185" s="37">
        <v>1053344917</v>
      </c>
      <c r="AG185" s="37">
        <v>9</v>
      </c>
      <c r="AH185" s="37"/>
      <c r="AI185" s="38"/>
      <c r="AJ185" s="38"/>
      <c r="AK185" s="38"/>
      <c r="AL185" s="38" t="s">
        <v>410</v>
      </c>
      <c r="AM185" s="45">
        <v>44965</v>
      </c>
      <c r="AN185" s="45">
        <v>44959</v>
      </c>
      <c r="AO185" s="80">
        <v>49500000</v>
      </c>
      <c r="AP185" s="45">
        <v>44971</v>
      </c>
      <c r="AQ185" s="45">
        <v>45304</v>
      </c>
      <c r="AR185" s="38">
        <v>330</v>
      </c>
      <c r="AS185" s="38">
        <v>11</v>
      </c>
      <c r="AT185" s="80">
        <v>4500000</v>
      </c>
      <c r="AU185" s="38"/>
      <c r="AV185" s="38"/>
      <c r="AW185" s="38">
        <v>1</v>
      </c>
      <c r="AX185" s="38">
        <v>1</v>
      </c>
      <c r="AY185" s="38"/>
      <c r="AZ185" s="82">
        <v>9000000</v>
      </c>
      <c r="BA185" s="38">
        <v>60</v>
      </c>
      <c r="BB185" s="38">
        <v>1063</v>
      </c>
      <c r="BC185" s="45">
        <v>45246</v>
      </c>
      <c r="BD185" s="38"/>
      <c r="BE185" s="38"/>
      <c r="BF185" s="38"/>
      <c r="BG185" s="38"/>
      <c r="BH185" s="38"/>
      <c r="BI185" s="38"/>
      <c r="BJ185" s="38"/>
      <c r="BK185" s="38"/>
      <c r="BL185" s="38"/>
      <c r="BM185" s="38"/>
      <c r="BN185" s="38"/>
      <c r="BO185" s="38"/>
      <c r="BP185" s="38"/>
      <c r="BQ185" s="34">
        <f>Tabla2023[[#This Row],[DÍAS PRORROGA 1]]+Tabla2023[[#This Row],[DÍAS PRORROGA  2]]+Tabla2023[[#This Row],[DÍAS PRORROGA 3]]</f>
        <v>60</v>
      </c>
      <c r="BR185" s="68">
        <f>IF(Tabla2023[[#This Row],[ADICIÓN]]="NO",0,Tabla2023[[#This Row],[VALOR ADICIÓN 1]]+Tabla2023[[#This Row],[VALOR ADICIÓN 2]]+Tabla2023[[#This Row],[VALOR ADICIÓN 3]])</f>
        <v>9000000</v>
      </c>
      <c r="BS185" s="38"/>
      <c r="BT185" s="45">
        <v>45364</v>
      </c>
      <c r="BU185" s="49">
        <f>Tabla2023[[#This Row],[VALOR INICIAL DEL CONTRATO]]+Tabla2023[[#This Row],[VALOR ADICIÓN 1]]+Tabla2023[[#This Row],[VALOR ADICIÓN 2]]+Tabla2023[[#This Row],[VALOR ADICIÓN 3]]</f>
        <v>58500000</v>
      </c>
      <c r="BV18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0.98727735368956748</v>
      </c>
      <c r="BW185" s="33"/>
      <c r="BX185" s="34"/>
      <c r="BY185" s="34" t="s">
        <v>1909</v>
      </c>
      <c r="BZ185" s="34"/>
      <c r="CA185" s="38" t="s">
        <v>432</v>
      </c>
      <c r="CB185" s="41" t="s">
        <v>433</v>
      </c>
      <c r="CC185" s="41" t="s">
        <v>434</v>
      </c>
      <c r="CD185" s="34">
        <v>1696</v>
      </c>
      <c r="CE185" s="34" t="s">
        <v>1129</v>
      </c>
      <c r="CF185" s="16"/>
      <c r="CG185" s="12"/>
    </row>
    <row r="186" spans="1:85" s="19" customFormat="1" ht="51.75" customHeight="1" x14ac:dyDescent="0.2">
      <c r="A186" s="29">
        <v>2023</v>
      </c>
      <c r="B186" s="131">
        <v>170</v>
      </c>
      <c r="C186" s="122" t="s">
        <v>84</v>
      </c>
      <c r="D186" s="122" t="str">
        <f ca="1">IF(Tabla2023[[#This Row],[FECHA DE TERMINACIÓN FINAL]]-TODAY()&gt;=15,"VIGENTE",IF(Tabla2023[[#This Row],[FECHA DE TERMINACIÓN FINAL]]-TODAY()&lt;0,"FINALIZADO",IF(Tabla2023[[#This Row],[FECHA DE TERMINACIÓN FINAL]]-TODAY()&lt;=15,"PROXIMO A VENCER")))</f>
        <v>VIGENTE</v>
      </c>
      <c r="E186" s="93">
        <v>85428</v>
      </c>
      <c r="F186" s="38" t="s">
        <v>1910</v>
      </c>
      <c r="G186" s="38" t="s">
        <v>1911</v>
      </c>
      <c r="H186" s="37" t="s">
        <v>1912</v>
      </c>
      <c r="I186" s="46" t="s">
        <v>1913</v>
      </c>
      <c r="J186" s="38" t="s">
        <v>557</v>
      </c>
      <c r="K186" s="38">
        <v>78</v>
      </c>
      <c r="L186" s="45">
        <v>44939</v>
      </c>
      <c r="M186" s="38">
        <v>815</v>
      </c>
      <c r="N186" s="45">
        <v>44980</v>
      </c>
      <c r="O186" s="38" t="s">
        <v>143</v>
      </c>
      <c r="P186" s="37" t="s">
        <v>87</v>
      </c>
      <c r="Q186" s="37" t="s">
        <v>420</v>
      </c>
      <c r="R186" s="38">
        <v>1</v>
      </c>
      <c r="S186" s="151" t="s">
        <v>1914</v>
      </c>
      <c r="T186" s="38" t="s">
        <v>406</v>
      </c>
      <c r="U186" s="38" t="s">
        <v>471</v>
      </c>
      <c r="V186" s="38" t="s">
        <v>512</v>
      </c>
      <c r="W186" s="38" t="s">
        <v>213</v>
      </c>
      <c r="X186" s="38" t="s">
        <v>148</v>
      </c>
      <c r="Y186" s="54">
        <v>93381474</v>
      </c>
      <c r="Z186" s="38">
        <v>1</v>
      </c>
      <c r="AA186" s="45">
        <v>25835</v>
      </c>
      <c r="AB186" s="44" t="s">
        <v>1915</v>
      </c>
      <c r="AC186" s="38">
        <v>3153534483</v>
      </c>
      <c r="AD186" s="37" t="s">
        <v>1916</v>
      </c>
      <c r="AE186" s="37" t="s">
        <v>683</v>
      </c>
      <c r="AF186" s="37">
        <v>1014225583</v>
      </c>
      <c r="AG186" s="38">
        <v>0</v>
      </c>
      <c r="AH186" s="37"/>
      <c r="AI186" s="37"/>
      <c r="AJ186" s="37"/>
      <c r="AK186" s="52"/>
      <c r="AL186" s="38" t="s">
        <v>410</v>
      </c>
      <c r="AM186" s="45">
        <v>44964</v>
      </c>
      <c r="AN186" s="45">
        <v>44964</v>
      </c>
      <c r="AO186" s="80">
        <v>44000000</v>
      </c>
      <c r="AP186" s="45">
        <v>44992</v>
      </c>
      <c r="AQ186" s="45">
        <v>45328</v>
      </c>
      <c r="AR186" s="38">
        <v>330</v>
      </c>
      <c r="AS186" s="38">
        <v>11</v>
      </c>
      <c r="AT186" s="80">
        <v>4000000</v>
      </c>
      <c r="AU186" s="38"/>
      <c r="AV186" s="38"/>
      <c r="AW186" s="38">
        <v>1</v>
      </c>
      <c r="AX186" s="38">
        <v>1</v>
      </c>
      <c r="AY186" s="38"/>
      <c r="AZ186" s="82">
        <v>12000000</v>
      </c>
      <c r="BA186" s="38">
        <v>90</v>
      </c>
      <c r="BB186" s="38">
        <v>1111</v>
      </c>
      <c r="BC186" s="45">
        <v>45258</v>
      </c>
      <c r="BD186" s="38"/>
      <c r="BE186" s="38"/>
      <c r="BF186" s="38"/>
      <c r="BG186" s="38"/>
      <c r="BH186" s="38"/>
      <c r="BI186" s="38"/>
      <c r="BJ186" s="38"/>
      <c r="BK186" s="38"/>
      <c r="BL186" s="38"/>
      <c r="BM186" s="38"/>
      <c r="BN186" s="38"/>
      <c r="BO186" s="38"/>
      <c r="BP186" s="38"/>
      <c r="BQ186" s="34">
        <f>Tabla2023[[#This Row],[DÍAS PRORROGA 1]]+Tabla2023[[#This Row],[DÍAS PRORROGA  2]]+Tabla2023[[#This Row],[DÍAS PRORROGA 3]]</f>
        <v>90</v>
      </c>
      <c r="BR186" s="68">
        <f>IF(Tabla2023[[#This Row],[ADICIÓN]]="NO",0,Tabla2023[[#This Row],[VALOR ADICIÓN 1]]+Tabla2023[[#This Row],[VALOR ADICIÓN 2]]+Tabla2023[[#This Row],[VALOR ADICIÓN 3]])</f>
        <v>12000000</v>
      </c>
      <c r="BS186" s="38"/>
      <c r="BT186" s="45">
        <v>45418</v>
      </c>
      <c r="BU186" s="49">
        <f>Tabla2023[[#This Row],[VALOR INICIAL DEL CONTRATO]]+Tabla2023[[#This Row],[VALOR ADICIÓN 1]]+Tabla2023[[#This Row],[VALOR ADICIÓN 2]]+Tabla2023[[#This Row],[VALOR ADICIÓN 3]]</f>
        <v>56000000</v>
      </c>
      <c r="BV18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0.86150234741784038</v>
      </c>
      <c r="BW186" s="33"/>
      <c r="BX186" s="37" t="s">
        <v>1917</v>
      </c>
      <c r="BY186" s="34" t="s">
        <v>1918</v>
      </c>
      <c r="BZ186" s="34"/>
      <c r="CA186" s="34"/>
      <c r="CB186" s="35"/>
      <c r="CC186" s="35"/>
      <c r="CD186" s="38">
        <v>1688</v>
      </c>
      <c r="CE186" s="34"/>
      <c r="CF186" s="16"/>
      <c r="CG186" s="12"/>
    </row>
    <row r="187" spans="1:85" s="19" customFormat="1" ht="51.75" customHeight="1" x14ac:dyDescent="0.2">
      <c r="A187" s="29">
        <v>2023</v>
      </c>
      <c r="B187" s="131">
        <v>171</v>
      </c>
      <c r="C187" s="122" t="s">
        <v>435</v>
      </c>
      <c r="D187" s="122" t="str">
        <f ca="1">IF(Tabla2023[[#This Row],[FECHA DE TERMINACIÓN FINAL]]-TODAY()&gt;=15,"VIGENTE",IF(Tabla2023[[#This Row],[FECHA DE TERMINACIÓN FINAL]]-TODAY()&lt;0,"FINALIZADO",IF(Tabla2023[[#This Row],[FECHA DE TERMINACIÓN FINAL]]-TODAY()&lt;=15,"PROXIMO A VENCER")))</f>
        <v>FINALIZADO</v>
      </c>
      <c r="E187" s="93">
        <v>85650</v>
      </c>
      <c r="F187" s="38" t="s">
        <v>1919</v>
      </c>
      <c r="G187" s="38" t="s">
        <v>1920</v>
      </c>
      <c r="H187" s="37" t="s">
        <v>1921</v>
      </c>
      <c r="I187" s="44" t="s">
        <v>1922</v>
      </c>
      <c r="J187" s="37" t="s">
        <v>1695</v>
      </c>
      <c r="K187" s="38">
        <v>692</v>
      </c>
      <c r="L187" s="45">
        <v>44960</v>
      </c>
      <c r="M187" s="38">
        <v>868</v>
      </c>
      <c r="N187" s="45">
        <v>44987</v>
      </c>
      <c r="O187" s="38" t="s">
        <v>306</v>
      </c>
      <c r="P187" s="37" t="s">
        <v>87</v>
      </c>
      <c r="Q187" s="37" t="s">
        <v>420</v>
      </c>
      <c r="R187" s="38">
        <v>1</v>
      </c>
      <c r="S187" s="151" t="s">
        <v>1923</v>
      </c>
      <c r="T187" s="38" t="s">
        <v>406</v>
      </c>
      <c r="U187" s="38" t="s">
        <v>471</v>
      </c>
      <c r="V187" s="38" t="s">
        <v>126</v>
      </c>
      <c r="W187" s="38"/>
      <c r="X187" s="38" t="s">
        <v>148</v>
      </c>
      <c r="Y187" s="54">
        <v>1030675132</v>
      </c>
      <c r="Z187" s="38">
        <v>3</v>
      </c>
      <c r="AA187" s="45">
        <v>25916</v>
      </c>
      <c r="AB187" s="44" t="s">
        <v>1924</v>
      </c>
      <c r="AC187" s="38">
        <v>4963363</v>
      </c>
      <c r="AD187" s="37" t="s">
        <v>1925</v>
      </c>
      <c r="AE187" s="37" t="s">
        <v>1926</v>
      </c>
      <c r="AF187" s="37">
        <v>79954722</v>
      </c>
      <c r="AG187" s="37">
        <v>1</v>
      </c>
      <c r="AH187" s="37" t="s">
        <v>96</v>
      </c>
      <c r="AI187" s="38"/>
      <c r="AJ187" s="38"/>
      <c r="AK187" s="38"/>
      <c r="AL187" s="38" t="s">
        <v>410</v>
      </c>
      <c r="AM187" s="45">
        <v>44970</v>
      </c>
      <c r="AN187" s="45">
        <v>44964</v>
      </c>
      <c r="AO187" s="80">
        <v>13800000</v>
      </c>
      <c r="AP187" s="45">
        <v>44988</v>
      </c>
      <c r="AQ187" s="45">
        <v>45079</v>
      </c>
      <c r="AR187" s="38">
        <v>90</v>
      </c>
      <c r="AS187" s="38">
        <v>3</v>
      </c>
      <c r="AT187" s="80">
        <v>4600000</v>
      </c>
      <c r="AU187" s="38"/>
      <c r="AV187" s="38"/>
      <c r="AW187" s="38"/>
      <c r="AX187" s="38"/>
      <c r="AY187" s="38"/>
      <c r="AZ187" s="82"/>
      <c r="BA187" s="38"/>
      <c r="BB187" s="38"/>
      <c r="BC187" s="38"/>
      <c r="BD187" s="38"/>
      <c r="BE187" s="38"/>
      <c r="BF187" s="38"/>
      <c r="BG187" s="38"/>
      <c r="BH187" s="38"/>
      <c r="BI187" s="38"/>
      <c r="BJ187" s="38"/>
      <c r="BK187" s="38"/>
      <c r="BL187" s="38"/>
      <c r="BM187" s="38"/>
      <c r="BN187" s="38"/>
      <c r="BO187" s="38"/>
      <c r="BP187" s="38"/>
      <c r="BQ187" s="34">
        <f>Tabla2023[[#This Row],[DÍAS PRORROGA 1]]+Tabla2023[[#This Row],[DÍAS PRORROGA  2]]+Tabla2023[[#This Row],[DÍAS PRORROGA 3]]</f>
        <v>0</v>
      </c>
      <c r="BR187" s="68">
        <f>IF(Tabla2023[[#This Row],[ADICIÓN]]="NO",0,Tabla2023[[#This Row],[VALOR ADICIÓN 1]]+Tabla2023[[#This Row],[VALOR ADICIÓN 2]]+Tabla2023[[#This Row],[VALOR ADICIÓN 3]])</f>
        <v>0</v>
      </c>
      <c r="BS187" s="38"/>
      <c r="BT187" s="45">
        <v>45079</v>
      </c>
      <c r="BU187" s="49">
        <f>Tabla2023[[#This Row],[VALOR INICIAL DEL CONTRATO]]+Tabla2023[[#This Row],[VALOR ADICIÓN 1]]+Tabla2023[[#This Row],[VALOR ADICIÓN 2]]+Tabla2023[[#This Row],[VALOR ADICIÓN 3]]</f>
        <v>13800000</v>
      </c>
      <c r="BV18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87" s="33"/>
      <c r="BX187" s="34"/>
      <c r="BY187" s="36" t="s">
        <v>1927</v>
      </c>
      <c r="BZ187" s="34"/>
      <c r="CA187" s="34"/>
      <c r="CB187" s="35"/>
      <c r="CC187" s="35"/>
      <c r="CD187" s="38">
        <v>1683</v>
      </c>
      <c r="CE187" s="34"/>
      <c r="CF187" s="16"/>
      <c r="CG187" s="12"/>
    </row>
    <row r="188" spans="1:85" s="19" customFormat="1" ht="51.75" customHeight="1" x14ac:dyDescent="0.2">
      <c r="A188" s="29">
        <v>2023</v>
      </c>
      <c r="B188" s="131">
        <v>217</v>
      </c>
      <c r="C188" s="122" t="s">
        <v>435</v>
      </c>
      <c r="D188" s="122" t="str">
        <f ca="1">IF(Tabla2023[[#This Row],[FECHA DE TERMINACIÓN FINAL]]-TODAY()&gt;=15,"VIGENTE",IF(Tabla2023[[#This Row],[FECHA DE TERMINACIÓN FINAL]]-TODAY()&lt;0,"FINALIZADO",IF(Tabla2023[[#This Row],[FECHA DE TERMINACIÓN FINAL]]-TODAY()&lt;=15,"PROXIMO A VENCER")))</f>
        <v>FINALIZADO</v>
      </c>
      <c r="E188" s="98">
        <v>85650</v>
      </c>
      <c r="F188" s="88" t="s">
        <v>1919</v>
      </c>
      <c r="G188" s="38" t="s">
        <v>1928</v>
      </c>
      <c r="H188" s="37" t="s">
        <v>1929</v>
      </c>
      <c r="I188" s="46" t="s">
        <v>1922</v>
      </c>
      <c r="J188" s="38" t="s">
        <v>1930</v>
      </c>
      <c r="K188" s="38">
        <v>692</v>
      </c>
      <c r="L188" s="45">
        <v>44960</v>
      </c>
      <c r="M188" s="38">
        <v>887</v>
      </c>
      <c r="N188" s="45">
        <v>44991</v>
      </c>
      <c r="O188" s="38" t="s">
        <v>306</v>
      </c>
      <c r="P188" s="37" t="s">
        <v>87</v>
      </c>
      <c r="Q188" s="37" t="s">
        <v>420</v>
      </c>
      <c r="R188" s="38">
        <v>1</v>
      </c>
      <c r="S188" s="151" t="s">
        <v>1923</v>
      </c>
      <c r="T188" s="38" t="s">
        <v>406</v>
      </c>
      <c r="U188" s="38" t="s">
        <v>471</v>
      </c>
      <c r="V188" s="38" t="s">
        <v>442</v>
      </c>
      <c r="W188" s="38"/>
      <c r="X188" s="38" t="s">
        <v>148</v>
      </c>
      <c r="Y188" s="54">
        <v>11232840</v>
      </c>
      <c r="Z188" s="38">
        <v>6</v>
      </c>
      <c r="AA188" s="45">
        <v>29153</v>
      </c>
      <c r="AB188" s="44" t="s">
        <v>1931</v>
      </c>
      <c r="AC188" s="38">
        <v>7474904</v>
      </c>
      <c r="AD188" s="37" t="s">
        <v>1932</v>
      </c>
      <c r="AE188" s="37" t="s">
        <v>1926</v>
      </c>
      <c r="AF188" s="37">
        <v>79954722</v>
      </c>
      <c r="AG188" s="37">
        <v>1</v>
      </c>
      <c r="AH188" s="38" t="s">
        <v>96</v>
      </c>
      <c r="AI188" s="38"/>
      <c r="AJ188" s="38"/>
      <c r="AK188" s="38"/>
      <c r="AL188" s="38" t="s">
        <v>410</v>
      </c>
      <c r="AM188" s="45">
        <v>44978</v>
      </c>
      <c r="AN188" s="45">
        <v>44978</v>
      </c>
      <c r="AO188" s="80">
        <v>13800000</v>
      </c>
      <c r="AP188" s="45">
        <v>44992</v>
      </c>
      <c r="AQ188" s="45">
        <v>45083</v>
      </c>
      <c r="AR188" s="38">
        <v>90</v>
      </c>
      <c r="AS188" s="38">
        <v>3</v>
      </c>
      <c r="AT188" s="80">
        <v>4600000</v>
      </c>
      <c r="AU188" s="38"/>
      <c r="AV188" s="38"/>
      <c r="AW188" s="38"/>
      <c r="AX188" s="38"/>
      <c r="AY188" s="38"/>
      <c r="AZ188" s="82"/>
      <c r="BA188" s="38"/>
      <c r="BB188" s="38"/>
      <c r="BC188" s="38"/>
      <c r="BD188" s="38"/>
      <c r="BE188" s="38"/>
      <c r="BF188" s="38"/>
      <c r="BG188" s="38"/>
      <c r="BH188" s="38"/>
      <c r="BI188" s="38"/>
      <c r="BJ188" s="38"/>
      <c r="BK188" s="38"/>
      <c r="BL188" s="38"/>
      <c r="BM188" s="38"/>
      <c r="BN188" s="38"/>
      <c r="BO188" s="38"/>
      <c r="BP188" s="38"/>
      <c r="BQ188" s="34">
        <f>Tabla2023[[#This Row],[DÍAS PRORROGA 1]]+Tabla2023[[#This Row],[DÍAS PRORROGA  2]]+Tabla2023[[#This Row],[DÍAS PRORROGA 3]]</f>
        <v>0</v>
      </c>
      <c r="BR188" s="68">
        <f>IF(Tabla2023[[#This Row],[ADICIÓN]]="NO",0,Tabla2023[[#This Row],[VALOR ADICIÓN 1]]+Tabla2023[[#This Row],[VALOR ADICIÓN 2]]+Tabla2023[[#This Row],[VALOR ADICIÓN 3]])</f>
        <v>0</v>
      </c>
      <c r="BS188" s="38"/>
      <c r="BT188" s="45">
        <v>45083</v>
      </c>
      <c r="BU188" s="49">
        <f>Tabla2023[[#This Row],[VALOR INICIAL DEL CONTRATO]]+Tabla2023[[#This Row],[VALOR ADICIÓN 1]]+Tabla2023[[#This Row],[VALOR ADICIÓN 2]]+Tabla2023[[#This Row],[VALOR ADICIÓN 3]]</f>
        <v>13800000</v>
      </c>
      <c r="BV18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88" s="33"/>
      <c r="BX188" s="37"/>
      <c r="BY188" s="34" t="s">
        <v>1933</v>
      </c>
      <c r="BZ188" s="34"/>
      <c r="CA188" s="34"/>
      <c r="CB188" s="35"/>
      <c r="CC188" s="35"/>
      <c r="CD188" s="38">
        <v>1683</v>
      </c>
      <c r="CE188" s="34"/>
      <c r="CF188" s="16"/>
      <c r="CG188" s="12"/>
    </row>
    <row r="189" spans="1:85" s="19" customFormat="1" ht="51.75" customHeight="1" x14ac:dyDescent="0.2">
      <c r="A189" s="29">
        <v>2023</v>
      </c>
      <c r="B189" s="131">
        <v>176</v>
      </c>
      <c r="C189" s="122" t="s">
        <v>435</v>
      </c>
      <c r="D189" s="122" t="str">
        <f ca="1">IF(Tabla2023[[#This Row],[FECHA DE TERMINACIÓN FINAL]]-TODAY()&gt;=15,"VIGENTE",IF(Tabla2023[[#This Row],[FECHA DE TERMINACIÓN FINAL]]-TODAY()&lt;0,"FINALIZADO",IF(Tabla2023[[#This Row],[FECHA DE TERMINACIÓN FINAL]]-TODAY()&lt;=15,"PROXIMO A VENCER")))</f>
        <v>FINALIZADO</v>
      </c>
      <c r="E189" s="93">
        <v>83642</v>
      </c>
      <c r="F189" s="38" t="s">
        <v>1934</v>
      </c>
      <c r="G189" s="38" t="s">
        <v>1935</v>
      </c>
      <c r="H189" s="37" t="s">
        <v>1936</v>
      </c>
      <c r="I189" s="44" t="s">
        <v>1937</v>
      </c>
      <c r="J189" s="38" t="s">
        <v>822</v>
      </c>
      <c r="K189" s="38">
        <v>701</v>
      </c>
      <c r="L189" s="38">
        <v>44964</v>
      </c>
      <c r="M189" s="38">
        <v>747</v>
      </c>
      <c r="N189" s="45">
        <v>44970</v>
      </c>
      <c r="O189" s="38" t="s">
        <v>125</v>
      </c>
      <c r="P189" s="37" t="s">
        <v>87</v>
      </c>
      <c r="Q189" s="37" t="s">
        <v>420</v>
      </c>
      <c r="R189" s="38">
        <v>1</v>
      </c>
      <c r="S189" s="151" t="s">
        <v>1938</v>
      </c>
      <c r="T189" s="38" t="s">
        <v>406</v>
      </c>
      <c r="U189" s="38" t="s">
        <v>906</v>
      </c>
      <c r="V189" s="38" t="s">
        <v>218</v>
      </c>
      <c r="W189" s="38" t="s">
        <v>213</v>
      </c>
      <c r="X189" s="38" t="s">
        <v>148</v>
      </c>
      <c r="Y189" s="54">
        <v>52211430</v>
      </c>
      <c r="Z189" s="38">
        <v>9</v>
      </c>
      <c r="AA189" s="45">
        <v>27611</v>
      </c>
      <c r="AB189" s="44" t="s">
        <v>372</v>
      </c>
      <c r="AC189" s="38">
        <v>6816810</v>
      </c>
      <c r="AD189" s="37" t="s">
        <v>373</v>
      </c>
      <c r="AE189" s="37" t="s">
        <v>683</v>
      </c>
      <c r="AF189" s="37">
        <v>1014225583</v>
      </c>
      <c r="AG189" s="37">
        <v>0</v>
      </c>
      <c r="AH189" s="37"/>
      <c r="AI189" s="38"/>
      <c r="AJ189" s="38"/>
      <c r="AK189" s="38"/>
      <c r="AL189" s="38" t="s">
        <v>410</v>
      </c>
      <c r="AM189" s="45">
        <v>44959</v>
      </c>
      <c r="AN189" s="45">
        <v>44959</v>
      </c>
      <c r="AO189" s="80">
        <v>88000000</v>
      </c>
      <c r="AP189" s="45">
        <v>44970</v>
      </c>
      <c r="AQ189" s="45">
        <v>45303</v>
      </c>
      <c r="AR189" s="38">
        <v>330</v>
      </c>
      <c r="AS189" s="38">
        <v>11</v>
      </c>
      <c r="AT189" s="80">
        <v>8000000</v>
      </c>
      <c r="AU189" s="38"/>
      <c r="AV189" s="38"/>
      <c r="AW189" s="38">
        <v>1</v>
      </c>
      <c r="AX189" s="38">
        <v>1</v>
      </c>
      <c r="AY189" s="38"/>
      <c r="AZ189" s="82">
        <v>8000000</v>
      </c>
      <c r="BA189" s="38">
        <v>30</v>
      </c>
      <c r="BB189" s="38">
        <v>1124</v>
      </c>
      <c r="BC189" s="45">
        <v>45258</v>
      </c>
      <c r="BD189" s="38"/>
      <c r="BE189" s="38"/>
      <c r="BF189" s="38"/>
      <c r="BG189" s="38"/>
      <c r="BH189" s="38"/>
      <c r="BI189" s="38"/>
      <c r="BJ189" s="38"/>
      <c r="BK189" s="38"/>
      <c r="BL189" s="38"/>
      <c r="BM189" s="38"/>
      <c r="BN189" s="38"/>
      <c r="BO189" s="38"/>
      <c r="BP189" s="38"/>
      <c r="BQ189" s="34">
        <f>Tabla2023[[#This Row],[DÍAS PRORROGA 1]]+Tabla2023[[#This Row],[DÍAS PRORROGA  2]]+Tabla2023[[#This Row],[DÍAS PRORROGA 3]]</f>
        <v>30</v>
      </c>
      <c r="BR189" s="68">
        <f>IF(Tabla2023[[#This Row],[ADICIÓN]]="NO",0,Tabla2023[[#This Row],[VALOR ADICIÓN 1]]+Tabla2023[[#This Row],[VALOR ADICIÓN 2]]+Tabla2023[[#This Row],[VALOR ADICIÓN 3]])</f>
        <v>8000000</v>
      </c>
      <c r="BS189" s="38"/>
      <c r="BT189" s="45">
        <v>45334</v>
      </c>
      <c r="BU189" s="49">
        <f>Tabla2023[[#This Row],[VALOR INICIAL DEL CONTRATO]]+Tabla2023[[#This Row],[VALOR ADICIÓN 1]]+Tabla2023[[#This Row],[VALOR ADICIÓN 2]]+Tabla2023[[#This Row],[VALOR ADICIÓN 3]]</f>
        <v>96000000</v>
      </c>
      <c r="BV18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89" s="33"/>
      <c r="BX189" s="36" t="s">
        <v>1939</v>
      </c>
      <c r="BY189" s="34" t="s">
        <v>1940</v>
      </c>
      <c r="BZ189" s="34"/>
      <c r="CA189" s="38" t="s">
        <v>432</v>
      </c>
      <c r="CB189" s="41" t="s">
        <v>433</v>
      </c>
      <c r="CC189" s="41" t="s">
        <v>434</v>
      </c>
      <c r="CD189" s="34">
        <v>1696</v>
      </c>
      <c r="CE189" s="34"/>
      <c r="CF189" s="16"/>
      <c r="CG189" s="12"/>
    </row>
    <row r="190" spans="1:85" s="19" customFormat="1" ht="51.75" customHeight="1" x14ac:dyDescent="0.2">
      <c r="A190" s="29">
        <v>2023</v>
      </c>
      <c r="B190" s="131">
        <v>177</v>
      </c>
      <c r="C190" s="122" t="s">
        <v>435</v>
      </c>
      <c r="D190" s="122" t="str">
        <f ca="1">IF(Tabla2023[[#This Row],[FECHA DE TERMINACIÓN FINAL]]-TODAY()&gt;=15,"VIGENTE",IF(Tabla2023[[#This Row],[FECHA DE TERMINACIÓN FINAL]]-TODAY()&lt;0,"FINALIZADO",IF(Tabla2023[[#This Row],[FECHA DE TERMINACIÓN FINAL]]-TODAY()&lt;=15,"PROXIMO A VENCER")))</f>
        <v>FINALIZADO</v>
      </c>
      <c r="E190" s="116">
        <v>85438</v>
      </c>
      <c r="F190" s="89" t="s">
        <v>1941</v>
      </c>
      <c r="G190" s="38" t="s">
        <v>1942</v>
      </c>
      <c r="H190" s="37" t="s">
        <v>1943</v>
      </c>
      <c r="I190" s="46" t="s">
        <v>1944</v>
      </c>
      <c r="J190" s="38" t="s">
        <v>557</v>
      </c>
      <c r="K190" s="38">
        <v>74</v>
      </c>
      <c r="L190" s="45">
        <v>44939</v>
      </c>
      <c r="M190" s="38">
        <v>825</v>
      </c>
      <c r="N190" s="45">
        <v>44984</v>
      </c>
      <c r="O190" s="38" t="s">
        <v>125</v>
      </c>
      <c r="P190" s="37" t="s">
        <v>87</v>
      </c>
      <c r="Q190" s="37" t="s">
        <v>420</v>
      </c>
      <c r="R190" s="38">
        <v>1</v>
      </c>
      <c r="S190" s="151" t="s">
        <v>1914</v>
      </c>
      <c r="T190" s="38" t="s">
        <v>406</v>
      </c>
      <c r="U190" s="38" t="s">
        <v>906</v>
      </c>
      <c r="V190" s="38" t="s">
        <v>460</v>
      </c>
      <c r="W190" s="38"/>
      <c r="X190" s="38" t="s">
        <v>148</v>
      </c>
      <c r="Y190" s="54">
        <v>1121890356</v>
      </c>
      <c r="Z190" s="38">
        <v>1</v>
      </c>
      <c r="AA190" s="45">
        <v>33721</v>
      </c>
      <c r="AB190" s="44" t="s">
        <v>1945</v>
      </c>
      <c r="AC190" s="38">
        <v>2200835</v>
      </c>
      <c r="AD190" s="37" t="s">
        <v>1946</v>
      </c>
      <c r="AE190" s="37" t="s">
        <v>683</v>
      </c>
      <c r="AF190" s="37">
        <v>1014225583</v>
      </c>
      <c r="AG190" s="37">
        <v>0</v>
      </c>
      <c r="AH190" s="37"/>
      <c r="AI190" s="38"/>
      <c r="AJ190" s="38"/>
      <c r="AK190" s="38"/>
      <c r="AL190" s="38" t="s">
        <v>410</v>
      </c>
      <c r="AM190" s="45">
        <v>44964</v>
      </c>
      <c r="AN190" s="45">
        <v>44964</v>
      </c>
      <c r="AO190" s="80">
        <v>18400000</v>
      </c>
      <c r="AP190" s="45">
        <v>44984</v>
      </c>
      <c r="AQ190" s="45">
        <v>45103</v>
      </c>
      <c r="AR190" s="38">
        <v>120</v>
      </c>
      <c r="AS190" s="38">
        <v>4</v>
      </c>
      <c r="AT190" s="80">
        <v>4600000</v>
      </c>
      <c r="AU190" s="38"/>
      <c r="AV190" s="38"/>
      <c r="AW190" s="38"/>
      <c r="AX190" s="38"/>
      <c r="AY190" s="38"/>
      <c r="AZ190" s="82"/>
      <c r="BA190" s="38"/>
      <c r="BB190" s="38"/>
      <c r="BC190" s="38"/>
      <c r="BD190" s="38"/>
      <c r="BE190" s="38"/>
      <c r="BF190" s="38"/>
      <c r="BG190" s="38"/>
      <c r="BH190" s="38"/>
      <c r="BI190" s="38"/>
      <c r="BJ190" s="38"/>
      <c r="BK190" s="38"/>
      <c r="BL190" s="38"/>
      <c r="BM190" s="38"/>
      <c r="BN190" s="38"/>
      <c r="BO190" s="38"/>
      <c r="BP190" s="38"/>
      <c r="BQ190" s="34">
        <f>Tabla2023[[#This Row],[DÍAS PRORROGA 1]]+Tabla2023[[#This Row],[DÍAS PRORROGA  2]]+Tabla2023[[#This Row],[DÍAS PRORROGA 3]]</f>
        <v>0</v>
      </c>
      <c r="BR190" s="68">
        <f>IF(Tabla2023[[#This Row],[ADICIÓN]]="NO",0,Tabla2023[[#This Row],[VALOR ADICIÓN 1]]+Tabla2023[[#This Row],[VALOR ADICIÓN 2]]+Tabla2023[[#This Row],[VALOR ADICIÓN 3]])</f>
        <v>0</v>
      </c>
      <c r="BS190" s="38"/>
      <c r="BT190" s="45">
        <v>45103</v>
      </c>
      <c r="BU190" s="49">
        <f>Tabla2023[[#This Row],[VALOR INICIAL DEL CONTRATO]]+Tabla2023[[#This Row],[VALOR ADICIÓN 1]]+Tabla2023[[#This Row],[VALOR ADICIÓN 2]]+Tabla2023[[#This Row],[VALOR ADICIÓN 3]]</f>
        <v>18400000</v>
      </c>
      <c r="BV19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0" s="33"/>
      <c r="BX190" s="34"/>
      <c r="BY190" s="34" t="s">
        <v>1947</v>
      </c>
      <c r="BZ190" s="34"/>
      <c r="CA190" s="38" t="s">
        <v>432</v>
      </c>
      <c r="CB190" s="41" t="s">
        <v>433</v>
      </c>
      <c r="CC190" s="41" t="s">
        <v>434</v>
      </c>
      <c r="CD190" s="34">
        <v>1696</v>
      </c>
      <c r="CE190" s="34"/>
      <c r="CF190" s="16"/>
      <c r="CG190" s="12"/>
    </row>
    <row r="191" spans="1:85" s="19" customFormat="1" ht="51.75" customHeight="1" x14ac:dyDescent="0.2">
      <c r="A191" s="29">
        <v>2023</v>
      </c>
      <c r="B191" s="131">
        <v>178</v>
      </c>
      <c r="C191" s="122" t="s">
        <v>435</v>
      </c>
      <c r="D191" s="122" t="str">
        <f ca="1">IF(Tabla2023[[#This Row],[FECHA DE TERMINACIÓN FINAL]]-TODAY()&gt;=15,"VIGENTE",IF(Tabla2023[[#This Row],[FECHA DE TERMINACIÓN FINAL]]-TODAY()&lt;0,"FINALIZADO",IF(Tabla2023[[#This Row],[FECHA DE TERMINACIÓN FINAL]]-TODAY()&lt;=15,"PROXIMO A VENCER")))</f>
        <v>FINALIZADO</v>
      </c>
      <c r="E191" s="93">
        <v>83586</v>
      </c>
      <c r="F191" s="38" t="s">
        <v>1948</v>
      </c>
      <c r="G191" s="38" t="s">
        <v>1949</v>
      </c>
      <c r="H191" s="37" t="s">
        <v>1950</v>
      </c>
      <c r="I191" s="46" t="s">
        <v>1951</v>
      </c>
      <c r="J191" s="38" t="s">
        <v>470</v>
      </c>
      <c r="K191" s="38">
        <v>685</v>
      </c>
      <c r="L191" s="45">
        <v>44959</v>
      </c>
      <c r="M191" s="38">
        <v>801</v>
      </c>
      <c r="N191" s="45">
        <v>44978</v>
      </c>
      <c r="O191" s="38" t="s">
        <v>248</v>
      </c>
      <c r="P191" s="37" t="s">
        <v>87</v>
      </c>
      <c r="Q191" s="37" t="s">
        <v>420</v>
      </c>
      <c r="R191" s="38">
        <v>1</v>
      </c>
      <c r="S191" s="151" t="s">
        <v>1952</v>
      </c>
      <c r="T191" s="38" t="s">
        <v>406</v>
      </c>
      <c r="U191" s="38" t="s">
        <v>471</v>
      </c>
      <c r="V191" s="38" t="s">
        <v>442</v>
      </c>
      <c r="W191" s="38" t="s">
        <v>423</v>
      </c>
      <c r="X191" s="38" t="s">
        <v>163</v>
      </c>
      <c r="Y191" s="54">
        <v>1022972630</v>
      </c>
      <c r="Z191" s="38">
        <v>1</v>
      </c>
      <c r="AA191" s="45">
        <v>33554</v>
      </c>
      <c r="AB191" s="44" t="s">
        <v>1953</v>
      </c>
      <c r="AC191" s="38">
        <v>3753205</v>
      </c>
      <c r="AD191" s="37" t="s">
        <v>1954</v>
      </c>
      <c r="AE191" s="37" t="s">
        <v>1955</v>
      </c>
      <c r="AF191" s="37">
        <v>28723701</v>
      </c>
      <c r="AG191" s="37">
        <v>1</v>
      </c>
      <c r="AH191" s="37"/>
      <c r="AI191" s="38"/>
      <c r="AJ191" s="38"/>
      <c r="AK191" s="38"/>
      <c r="AL191" s="38" t="s">
        <v>410</v>
      </c>
      <c r="AM191" s="45">
        <v>44965</v>
      </c>
      <c r="AN191" s="45">
        <v>44959</v>
      </c>
      <c r="AO191" s="80">
        <v>34100000</v>
      </c>
      <c r="AP191" s="45">
        <v>44978</v>
      </c>
      <c r="AQ191" s="45">
        <v>45311</v>
      </c>
      <c r="AR191" s="38">
        <v>330</v>
      </c>
      <c r="AS191" s="38">
        <v>11</v>
      </c>
      <c r="AT191" s="80">
        <v>3100000</v>
      </c>
      <c r="AU191" s="38"/>
      <c r="AV191" s="38"/>
      <c r="AW191" s="38"/>
      <c r="AX191" s="38"/>
      <c r="AY191" s="38"/>
      <c r="AZ191" s="82"/>
      <c r="BA191" s="38"/>
      <c r="BB191" s="38"/>
      <c r="BC191" s="38"/>
      <c r="BD191" s="38"/>
      <c r="BE191" s="38"/>
      <c r="BF191" s="38"/>
      <c r="BG191" s="38"/>
      <c r="BH191" s="38"/>
      <c r="BI191" s="38"/>
      <c r="BJ191" s="38"/>
      <c r="BK191" s="38"/>
      <c r="BL191" s="38"/>
      <c r="BM191" s="38"/>
      <c r="BN191" s="38"/>
      <c r="BO191" s="38"/>
      <c r="BP191" s="38"/>
      <c r="BQ191" s="34">
        <f>Tabla2023[[#This Row],[DÍAS PRORROGA 1]]+Tabla2023[[#This Row],[DÍAS PRORROGA  2]]+Tabla2023[[#This Row],[DÍAS PRORROGA 3]]</f>
        <v>0</v>
      </c>
      <c r="BR191" s="68">
        <f>IF(Tabla2023[[#This Row],[ADICIÓN]]="NO",0,Tabla2023[[#This Row],[VALOR ADICIÓN 1]]+Tabla2023[[#This Row],[VALOR ADICIÓN 2]]+Tabla2023[[#This Row],[VALOR ADICIÓN 3]])</f>
        <v>0</v>
      </c>
      <c r="BS191" s="38"/>
      <c r="BT191" s="45">
        <v>45311</v>
      </c>
      <c r="BU191" s="49">
        <f>Tabla2023[[#This Row],[VALOR INICIAL DEL CONTRATO]]+Tabla2023[[#This Row],[VALOR ADICIÓN 1]]+Tabla2023[[#This Row],[VALOR ADICIÓN 2]]+Tabla2023[[#This Row],[VALOR ADICIÓN 3]]</f>
        <v>34100000</v>
      </c>
      <c r="BV19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1" s="33"/>
      <c r="BX191" s="34"/>
      <c r="BY191" s="34" t="s">
        <v>1956</v>
      </c>
      <c r="BZ191" s="34" t="s">
        <v>1957</v>
      </c>
      <c r="CA191" s="38">
        <v>20</v>
      </c>
      <c r="CB191" s="41" t="s">
        <v>586</v>
      </c>
      <c r="CC191" s="41" t="s">
        <v>551</v>
      </c>
      <c r="CD191" s="34">
        <v>1590</v>
      </c>
      <c r="CE191" s="34"/>
      <c r="CF191" s="16"/>
      <c r="CG191" s="12"/>
    </row>
    <row r="192" spans="1:85" s="19" customFormat="1" ht="51.75" customHeight="1" x14ac:dyDescent="0.2">
      <c r="A192" s="29">
        <v>2023</v>
      </c>
      <c r="B192" s="131">
        <v>180</v>
      </c>
      <c r="C192" s="122" t="s">
        <v>435</v>
      </c>
      <c r="D192" s="122" t="str">
        <f ca="1">IF(Tabla2023[[#This Row],[FECHA DE TERMINACIÓN FINAL]]-TODAY()&gt;=15,"VIGENTE",IF(Tabla2023[[#This Row],[FECHA DE TERMINACIÓN FINAL]]-TODAY()&lt;0,"FINALIZADO",IF(Tabla2023[[#This Row],[FECHA DE TERMINACIÓN FINAL]]-TODAY()&lt;=15,"PROXIMO A VENCER")))</f>
        <v>FINALIZADO</v>
      </c>
      <c r="E192" s="93">
        <v>84029</v>
      </c>
      <c r="F192" s="38" t="s">
        <v>1958</v>
      </c>
      <c r="G192" s="38" t="s">
        <v>1959</v>
      </c>
      <c r="H192" s="37" t="s">
        <v>1960</v>
      </c>
      <c r="I192" s="46" t="s">
        <v>1961</v>
      </c>
      <c r="J192" s="38" t="s">
        <v>784</v>
      </c>
      <c r="K192" s="38">
        <v>557</v>
      </c>
      <c r="L192" s="45">
        <v>44952</v>
      </c>
      <c r="M192" s="38">
        <v>809</v>
      </c>
      <c r="N192" s="45">
        <v>44980</v>
      </c>
      <c r="O192" s="38" t="s">
        <v>604</v>
      </c>
      <c r="P192" s="37" t="s">
        <v>87</v>
      </c>
      <c r="Q192" s="37" t="s">
        <v>420</v>
      </c>
      <c r="R192" s="38">
        <v>1</v>
      </c>
      <c r="S192" s="151" t="s">
        <v>1962</v>
      </c>
      <c r="T192" s="38" t="s">
        <v>406</v>
      </c>
      <c r="U192" s="38" t="s">
        <v>906</v>
      </c>
      <c r="V192" s="38" t="s">
        <v>442</v>
      </c>
      <c r="W192" s="38" t="s">
        <v>213</v>
      </c>
      <c r="X192" s="38" t="s">
        <v>148</v>
      </c>
      <c r="Y192" s="54">
        <v>52524344</v>
      </c>
      <c r="Z192" s="38">
        <v>7</v>
      </c>
      <c r="AA192" s="45">
        <v>28778</v>
      </c>
      <c r="AB192" s="44" t="s">
        <v>1963</v>
      </c>
      <c r="AC192" s="38">
        <v>7501562</v>
      </c>
      <c r="AD192" s="37" t="s">
        <v>1964</v>
      </c>
      <c r="AE192" s="37" t="s">
        <v>123</v>
      </c>
      <c r="AF192" s="37">
        <v>1016101268</v>
      </c>
      <c r="AG192" s="37">
        <v>1</v>
      </c>
      <c r="AH192" s="38"/>
      <c r="AI192" s="38"/>
      <c r="AJ192" s="38"/>
      <c r="AK192" s="38"/>
      <c r="AL192" s="38" t="s">
        <v>410</v>
      </c>
      <c r="AM192" s="45">
        <v>44967</v>
      </c>
      <c r="AN192" s="45">
        <v>44959</v>
      </c>
      <c r="AO192" s="80">
        <v>77000000</v>
      </c>
      <c r="AP192" s="45">
        <v>44980</v>
      </c>
      <c r="AQ192" s="45">
        <v>45313</v>
      </c>
      <c r="AR192" s="38">
        <v>330</v>
      </c>
      <c r="AS192" s="38">
        <v>11</v>
      </c>
      <c r="AT192" s="80">
        <v>7000000</v>
      </c>
      <c r="AU192" s="38"/>
      <c r="AV192" s="38"/>
      <c r="AW192" s="38"/>
      <c r="AX192" s="38"/>
      <c r="AY192" s="38"/>
      <c r="AZ192" s="82"/>
      <c r="BA192" s="38"/>
      <c r="BB192" s="38"/>
      <c r="BC192" s="38"/>
      <c r="BD192" s="38"/>
      <c r="BE192" s="38"/>
      <c r="BF192" s="38"/>
      <c r="BG192" s="38"/>
      <c r="BH192" s="38"/>
      <c r="BI192" s="38"/>
      <c r="BJ192" s="38"/>
      <c r="BK192" s="38"/>
      <c r="BL192" s="38"/>
      <c r="BM192" s="38"/>
      <c r="BN192" s="38"/>
      <c r="BO192" s="38"/>
      <c r="BP192" s="38"/>
      <c r="BQ192" s="34">
        <f>Tabla2023[[#This Row],[DÍAS PRORROGA 1]]+Tabla2023[[#This Row],[DÍAS PRORROGA  2]]+Tabla2023[[#This Row],[DÍAS PRORROGA 3]]</f>
        <v>0</v>
      </c>
      <c r="BR192" s="68">
        <f>IF(Tabla2023[[#This Row],[ADICIÓN]]="NO",0,Tabla2023[[#This Row],[VALOR ADICIÓN 1]]+Tabla2023[[#This Row],[VALOR ADICIÓN 2]]+Tabla2023[[#This Row],[VALOR ADICIÓN 3]])</f>
        <v>0</v>
      </c>
      <c r="BS192" s="38"/>
      <c r="BT192" s="45">
        <v>45313</v>
      </c>
      <c r="BU192" s="49">
        <f>Tabla2023[[#This Row],[VALOR INICIAL DEL CONTRATO]]+Tabla2023[[#This Row],[VALOR ADICIÓN 1]]+Tabla2023[[#This Row],[VALOR ADICIÓN 2]]+Tabla2023[[#This Row],[VALOR ADICIÓN 3]]</f>
        <v>77000000</v>
      </c>
      <c r="BV19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2" s="33"/>
      <c r="BX192" s="34"/>
      <c r="BY192" s="34" t="s">
        <v>1965</v>
      </c>
      <c r="BZ192" s="34"/>
      <c r="CA192" s="34"/>
      <c r="CB192" s="35"/>
      <c r="CC192" s="35"/>
      <c r="CD192" s="38">
        <v>1672</v>
      </c>
      <c r="CE192" s="34"/>
      <c r="CF192" s="16"/>
      <c r="CG192" s="12"/>
    </row>
    <row r="193" spans="1:85" s="19" customFormat="1" ht="51.75" customHeight="1" x14ac:dyDescent="0.2">
      <c r="A193" s="29">
        <v>2023</v>
      </c>
      <c r="B193" s="131">
        <v>182</v>
      </c>
      <c r="C193" s="122" t="s">
        <v>84</v>
      </c>
      <c r="D193" s="122" t="str">
        <f ca="1">IF(Tabla2023[[#This Row],[FECHA DE TERMINACIÓN FINAL]]-TODAY()&gt;=15,"VIGENTE",IF(Tabla2023[[#This Row],[FECHA DE TERMINACIÓN FINAL]]-TODAY()&lt;0,"FINALIZADO",IF(Tabla2023[[#This Row],[FECHA DE TERMINACIÓN FINAL]]-TODAY()&lt;=15,"PROXIMO A VENCER")))</f>
        <v>PROXIMO A VENCER</v>
      </c>
      <c r="E193" s="93">
        <v>85072</v>
      </c>
      <c r="F193" s="38" t="s">
        <v>1966</v>
      </c>
      <c r="G193" s="38" t="s">
        <v>1967</v>
      </c>
      <c r="H193" s="37" t="s">
        <v>814</v>
      </c>
      <c r="I193" s="46" t="s">
        <v>1968</v>
      </c>
      <c r="J193" s="37" t="s">
        <v>457</v>
      </c>
      <c r="K193" s="38">
        <v>94</v>
      </c>
      <c r="L193" s="45">
        <v>44942</v>
      </c>
      <c r="M193" s="38">
        <v>807</v>
      </c>
      <c r="N193" s="45">
        <v>44980</v>
      </c>
      <c r="O193" s="38" t="s">
        <v>169</v>
      </c>
      <c r="P193" s="37" t="s">
        <v>87</v>
      </c>
      <c r="Q193" s="37" t="s">
        <v>420</v>
      </c>
      <c r="R193" s="38">
        <v>1</v>
      </c>
      <c r="S193" s="151" t="s">
        <v>1969</v>
      </c>
      <c r="T193" s="38" t="s">
        <v>406</v>
      </c>
      <c r="U193" s="38" t="s">
        <v>471</v>
      </c>
      <c r="V193" s="38" t="s">
        <v>196</v>
      </c>
      <c r="W193" s="38" t="s">
        <v>213</v>
      </c>
      <c r="X193" s="38" t="s">
        <v>148</v>
      </c>
      <c r="Y193" s="54">
        <v>1070010719</v>
      </c>
      <c r="Z193" s="38">
        <v>5</v>
      </c>
      <c r="AA193" s="45">
        <v>33472</v>
      </c>
      <c r="AB193" s="44" t="s">
        <v>1970</v>
      </c>
      <c r="AC193" s="38">
        <v>5721171</v>
      </c>
      <c r="AD193" s="37" t="s">
        <v>1971</v>
      </c>
      <c r="AE193" s="37" t="s">
        <v>111</v>
      </c>
      <c r="AF193" s="37">
        <v>1072072793</v>
      </c>
      <c r="AG193" s="37">
        <v>3</v>
      </c>
      <c r="AH193" s="37" t="s">
        <v>498</v>
      </c>
      <c r="AI193" s="37">
        <v>1019088970</v>
      </c>
      <c r="AJ193" s="37">
        <v>8</v>
      </c>
      <c r="AK193" s="45">
        <v>45352</v>
      </c>
      <c r="AL193" s="38" t="s">
        <v>410</v>
      </c>
      <c r="AM193" s="45">
        <v>44966</v>
      </c>
      <c r="AN193" s="45">
        <v>44959</v>
      </c>
      <c r="AO193" s="80">
        <v>66000000</v>
      </c>
      <c r="AP193" s="45">
        <v>44980</v>
      </c>
      <c r="AQ193" s="45">
        <v>45313</v>
      </c>
      <c r="AR193" s="38">
        <v>330</v>
      </c>
      <c r="AS193" s="38">
        <v>11</v>
      </c>
      <c r="AT193" s="80">
        <v>6000000</v>
      </c>
      <c r="AU193" s="38"/>
      <c r="AV193" s="38"/>
      <c r="AW193" s="38">
        <v>1</v>
      </c>
      <c r="AX193" s="38">
        <v>1</v>
      </c>
      <c r="AY193" s="38"/>
      <c r="AZ193" s="82">
        <v>12000000</v>
      </c>
      <c r="BA193" s="38">
        <v>60</v>
      </c>
      <c r="BB193" s="38">
        <v>1164</v>
      </c>
      <c r="BC193" s="45">
        <v>45278</v>
      </c>
      <c r="BD193" s="38"/>
      <c r="BE193" s="38"/>
      <c r="BF193" s="38"/>
      <c r="BG193" s="38"/>
      <c r="BH193" s="38"/>
      <c r="BI193" s="38"/>
      <c r="BJ193" s="38"/>
      <c r="BK193" s="38"/>
      <c r="BL193" s="38"/>
      <c r="BM193" s="38"/>
      <c r="BN193" s="38"/>
      <c r="BO193" s="38"/>
      <c r="BP193" s="38"/>
      <c r="BQ193" s="34">
        <f>Tabla2023[[#This Row],[DÍAS PRORROGA 1]]+Tabla2023[[#This Row],[DÍAS PRORROGA  2]]+Tabla2023[[#This Row],[DÍAS PRORROGA 3]]</f>
        <v>60</v>
      </c>
      <c r="BR193" s="68">
        <f>IF(Tabla2023[[#This Row],[ADICIÓN]]="NO",0,Tabla2023[[#This Row],[VALOR ADICIÓN 1]]+Tabla2023[[#This Row],[VALOR ADICIÓN 2]]+Tabla2023[[#This Row],[VALOR ADICIÓN 3]])</f>
        <v>12000000</v>
      </c>
      <c r="BS193" s="38"/>
      <c r="BT193" s="45">
        <v>45373</v>
      </c>
      <c r="BU193" s="49">
        <f>Tabla2023[[#This Row],[VALOR INICIAL DEL CONTRATO]]+Tabla2023[[#This Row],[VALOR ADICIÓN 1]]+Tabla2023[[#This Row],[VALOR ADICIÓN 2]]+Tabla2023[[#This Row],[VALOR ADICIÓN 3]]</f>
        <v>78000000</v>
      </c>
      <c r="BV19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0.96437659033078882</v>
      </c>
      <c r="BW193" s="33"/>
      <c r="BX193" s="36" t="s">
        <v>1972</v>
      </c>
      <c r="BY193" s="34" t="s">
        <v>1973</v>
      </c>
      <c r="BZ193" s="34" t="s">
        <v>1974</v>
      </c>
      <c r="CA193" s="38">
        <v>6</v>
      </c>
      <c r="CB193" s="41" t="s">
        <v>550</v>
      </c>
      <c r="CC193" s="41" t="s">
        <v>551</v>
      </c>
      <c r="CD193" s="34">
        <v>1637</v>
      </c>
      <c r="CE193" s="34"/>
      <c r="CF193" s="16"/>
      <c r="CG193" s="12"/>
    </row>
    <row r="194" spans="1:85" s="19" customFormat="1" ht="51.75" customHeight="1" x14ac:dyDescent="0.2">
      <c r="A194" s="29">
        <v>2023</v>
      </c>
      <c r="B194" s="131">
        <v>183</v>
      </c>
      <c r="C194" s="122" t="s">
        <v>84</v>
      </c>
      <c r="D194" s="122" t="str">
        <f ca="1">IF(Tabla2023[[#This Row],[FECHA DE TERMINACIÓN FINAL]]-TODAY()&gt;=15,"VIGENTE",IF(Tabla2023[[#This Row],[FECHA DE TERMINACIÓN FINAL]]-TODAY()&lt;0,"FINALIZADO",IF(Tabla2023[[#This Row],[FECHA DE TERMINACIÓN FINAL]]-TODAY()&lt;=15,"PROXIMO A VENCER")))</f>
        <v>PROXIMO A VENCER</v>
      </c>
      <c r="E194" s="93">
        <v>85648</v>
      </c>
      <c r="F194" s="38" t="s">
        <v>1975</v>
      </c>
      <c r="G194" s="38" t="s">
        <v>1976</v>
      </c>
      <c r="H194" s="37" t="s">
        <v>1977</v>
      </c>
      <c r="I194" s="46" t="s">
        <v>1978</v>
      </c>
      <c r="J194" s="37" t="s">
        <v>1695</v>
      </c>
      <c r="K194" s="38">
        <v>691</v>
      </c>
      <c r="L194" s="45">
        <v>44960</v>
      </c>
      <c r="M194" s="38">
        <v>780</v>
      </c>
      <c r="N194" s="45">
        <v>44977</v>
      </c>
      <c r="O194" s="38" t="s">
        <v>125</v>
      </c>
      <c r="P194" s="37" t="s">
        <v>87</v>
      </c>
      <c r="Q194" s="37" t="s">
        <v>420</v>
      </c>
      <c r="R194" s="38">
        <v>1</v>
      </c>
      <c r="S194" s="151" t="s">
        <v>1979</v>
      </c>
      <c r="T194" s="38" t="s">
        <v>406</v>
      </c>
      <c r="U194" s="38" t="s">
        <v>471</v>
      </c>
      <c r="V194" s="38" t="s">
        <v>512</v>
      </c>
      <c r="W194" s="38" t="s">
        <v>423</v>
      </c>
      <c r="X194" s="38" t="s">
        <v>148</v>
      </c>
      <c r="Y194" s="54">
        <v>79556596</v>
      </c>
      <c r="Z194" s="38">
        <v>1</v>
      </c>
      <c r="AA194" s="45">
        <v>26412</v>
      </c>
      <c r="AB194" s="44" t="s">
        <v>1980</v>
      </c>
      <c r="AC194" s="38">
        <v>6014767378</v>
      </c>
      <c r="AD194" s="37" t="s">
        <v>1981</v>
      </c>
      <c r="AE194" s="37" t="s">
        <v>938</v>
      </c>
      <c r="AF194" s="54">
        <v>72311499</v>
      </c>
      <c r="AG194" s="38">
        <v>8</v>
      </c>
      <c r="AH194" s="37"/>
      <c r="AI194" s="38"/>
      <c r="AJ194" s="38"/>
      <c r="AK194" s="38"/>
      <c r="AL194" s="38" t="s">
        <v>410</v>
      </c>
      <c r="AM194" s="45">
        <v>44966</v>
      </c>
      <c r="AN194" s="45">
        <v>44959</v>
      </c>
      <c r="AO194" s="80">
        <v>44000000</v>
      </c>
      <c r="AP194" s="45">
        <v>44977</v>
      </c>
      <c r="AQ194" s="45">
        <v>45310</v>
      </c>
      <c r="AR194" s="38">
        <v>330</v>
      </c>
      <c r="AS194" s="38">
        <v>11</v>
      </c>
      <c r="AT194" s="80">
        <v>4000000</v>
      </c>
      <c r="AU194" s="38"/>
      <c r="AV194" s="38"/>
      <c r="AW194" s="38">
        <v>1</v>
      </c>
      <c r="AX194" s="38">
        <v>1</v>
      </c>
      <c r="AY194" s="38"/>
      <c r="AZ194" s="82">
        <v>8000000</v>
      </c>
      <c r="BA194" s="38">
        <v>60</v>
      </c>
      <c r="BB194" s="38">
        <v>1092</v>
      </c>
      <c r="BC194" s="45">
        <v>45254</v>
      </c>
      <c r="BD194" s="38"/>
      <c r="BE194" s="38"/>
      <c r="BF194" s="38"/>
      <c r="BG194" s="38"/>
      <c r="BH194" s="38"/>
      <c r="BI194" s="38"/>
      <c r="BJ194" s="38"/>
      <c r="BK194" s="38"/>
      <c r="BL194" s="38"/>
      <c r="BM194" s="38"/>
      <c r="BN194" s="38"/>
      <c r="BO194" s="38"/>
      <c r="BP194" s="38"/>
      <c r="BQ194" s="34">
        <f>Tabla2023[[#This Row],[DÍAS PRORROGA 1]]+Tabla2023[[#This Row],[DÍAS PRORROGA  2]]+Tabla2023[[#This Row],[DÍAS PRORROGA 3]]</f>
        <v>60</v>
      </c>
      <c r="BR194" s="68">
        <f>IF(Tabla2023[[#This Row],[ADICIÓN]]="NO",0,Tabla2023[[#This Row],[VALOR ADICIÓN 1]]+Tabla2023[[#This Row],[VALOR ADICIÓN 2]]+Tabla2023[[#This Row],[VALOR ADICIÓN 3]])</f>
        <v>8000000</v>
      </c>
      <c r="BS194" s="38"/>
      <c r="BT194" s="45">
        <v>45370</v>
      </c>
      <c r="BU194" s="49">
        <f>Tabla2023[[#This Row],[VALOR INICIAL DEL CONTRATO]]+Tabla2023[[#This Row],[VALOR ADICIÓN 1]]+Tabla2023[[#This Row],[VALOR ADICIÓN 2]]+Tabla2023[[#This Row],[VALOR ADICIÓN 3]]</f>
        <v>52000000</v>
      </c>
      <c r="BV19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0.97201017811704837</v>
      </c>
      <c r="BW194" s="33"/>
      <c r="BX194" s="36" t="s">
        <v>1982</v>
      </c>
      <c r="BY194" s="34" t="s">
        <v>1983</v>
      </c>
      <c r="BZ194" s="34"/>
      <c r="CA194" s="38" t="s">
        <v>432</v>
      </c>
      <c r="CB194" s="41" t="s">
        <v>433</v>
      </c>
      <c r="CC194" s="41" t="s">
        <v>434</v>
      </c>
      <c r="CD194" s="34">
        <v>1696</v>
      </c>
      <c r="CE194" s="34"/>
      <c r="CF194" s="16"/>
      <c r="CG194" s="12"/>
    </row>
    <row r="195" spans="1:85" s="19" customFormat="1" ht="51.75" customHeight="1" x14ac:dyDescent="0.2">
      <c r="A195" s="29">
        <v>2023</v>
      </c>
      <c r="B195" s="131">
        <v>184</v>
      </c>
      <c r="C195" s="122" t="s">
        <v>435</v>
      </c>
      <c r="D195" s="122" t="str">
        <f ca="1">IF(Tabla2023[[#This Row],[FECHA DE TERMINACIÓN FINAL]]-TODAY()&gt;=15,"VIGENTE",IF(Tabla2023[[#This Row],[FECHA DE TERMINACIÓN FINAL]]-TODAY()&lt;0,"FINALIZADO",IF(Tabla2023[[#This Row],[FECHA DE TERMINACIÓN FINAL]]-TODAY()&lt;=15,"PROXIMO A VENCER")))</f>
        <v>FINALIZADO</v>
      </c>
      <c r="E195" s="93">
        <v>83839</v>
      </c>
      <c r="F195" s="38" t="s">
        <v>1984</v>
      </c>
      <c r="G195" s="38" t="s">
        <v>1985</v>
      </c>
      <c r="H195" s="37" t="s">
        <v>1986</v>
      </c>
      <c r="I195" s="44" t="s">
        <v>1987</v>
      </c>
      <c r="J195" s="38" t="s">
        <v>1988</v>
      </c>
      <c r="K195" s="38">
        <v>548</v>
      </c>
      <c r="L195" s="45">
        <v>44952</v>
      </c>
      <c r="M195" s="38">
        <v>808</v>
      </c>
      <c r="N195" s="45">
        <v>44980</v>
      </c>
      <c r="O195" s="38" t="s">
        <v>325</v>
      </c>
      <c r="P195" s="37" t="s">
        <v>87</v>
      </c>
      <c r="Q195" s="37" t="s">
        <v>420</v>
      </c>
      <c r="R195" s="38">
        <v>1</v>
      </c>
      <c r="S195" s="151" t="s">
        <v>1989</v>
      </c>
      <c r="T195" s="38" t="s">
        <v>406</v>
      </c>
      <c r="U195" s="38" t="s">
        <v>906</v>
      </c>
      <c r="V195" s="38" t="s">
        <v>442</v>
      </c>
      <c r="W195" s="38" t="s">
        <v>423</v>
      </c>
      <c r="X195" s="38" t="s">
        <v>163</v>
      </c>
      <c r="Y195" s="54">
        <v>1000691517</v>
      </c>
      <c r="Z195" s="38">
        <v>0</v>
      </c>
      <c r="AA195" s="45">
        <v>37033</v>
      </c>
      <c r="AB195" s="44" t="s">
        <v>376</v>
      </c>
      <c r="AC195" s="38">
        <v>4975693</v>
      </c>
      <c r="AD195" s="37" t="s">
        <v>1990</v>
      </c>
      <c r="AE195" s="37" t="s">
        <v>1240</v>
      </c>
      <c r="AF195" s="37">
        <v>1022991460</v>
      </c>
      <c r="AG195" s="37">
        <v>7</v>
      </c>
      <c r="AH195" s="34"/>
      <c r="AI195" s="34"/>
      <c r="AJ195" s="34"/>
      <c r="AK195" s="38"/>
      <c r="AL195" s="38" t="s">
        <v>410</v>
      </c>
      <c r="AM195" s="45">
        <v>44966</v>
      </c>
      <c r="AN195" s="45">
        <v>44966</v>
      </c>
      <c r="AO195" s="80">
        <v>44000000</v>
      </c>
      <c r="AP195" s="45">
        <v>44980</v>
      </c>
      <c r="AQ195" s="45">
        <v>45313</v>
      </c>
      <c r="AR195" s="38">
        <v>330</v>
      </c>
      <c r="AS195" s="38">
        <v>11</v>
      </c>
      <c r="AT195" s="80">
        <v>4000000</v>
      </c>
      <c r="AU195" s="38"/>
      <c r="AV195" s="38"/>
      <c r="AW195" s="38"/>
      <c r="AX195" s="38"/>
      <c r="AY195" s="38"/>
      <c r="AZ195" s="82"/>
      <c r="BA195" s="38"/>
      <c r="BB195" s="38"/>
      <c r="BC195" s="38"/>
      <c r="BD195" s="38"/>
      <c r="BE195" s="38"/>
      <c r="BF195" s="38"/>
      <c r="BG195" s="38"/>
      <c r="BH195" s="38"/>
      <c r="BI195" s="38"/>
      <c r="BJ195" s="38"/>
      <c r="BK195" s="38"/>
      <c r="BL195" s="38"/>
      <c r="BM195" s="38"/>
      <c r="BN195" s="38"/>
      <c r="BO195" s="38"/>
      <c r="BP195" s="38"/>
      <c r="BQ195" s="34">
        <f>Tabla2023[[#This Row],[DÍAS PRORROGA 1]]+Tabla2023[[#This Row],[DÍAS PRORROGA  2]]+Tabla2023[[#This Row],[DÍAS PRORROGA 3]]</f>
        <v>0</v>
      </c>
      <c r="BR195" s="68">
        <f>IF(Tabla2023[[#This Row],[ADICIÓN]]="NO",0,Tabla2023[[#This Row],[VALOR ADICIÓN 1]]+Tabla2023[[#This Row],[VALOR ADICIÓN 2]]+Tabla2023[[#This Row],[VALOR ADICIÓN 3]])</f>
        <v>0</v>
      </c>
      <c r="BS195" s="38"/>
      <c r="BT195" s="45">
        <v>45313</v>
      </c>
      <c r="BU195" s="49">
        <f>Tabla2023[[#This Row],[VALOR INICIAL DEL CONTRATO]]+Tabla2023[[#This Row],[VALOR ADICIÓN 1]]+Tabla2023[[#This Row],[VALOR ADICIÓN 2]]+Tabla2023[[#This Row],[VALOR ADICIÓN 3]]</f>
        <v>44000000</v>
      </c>
      <c r="BV19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5" s="33"/>
      <c r="BX195" s="34"/>
      <c r="BY195" s="34" t="s">
        <v>1991</v>
      </c>
      <c r="BZ195" s="34" t="s">
        <v>1992</v>
      </c>
      <c r="CA195" s="34">
        <v>6</v>
      </c>
      <c r="CB195" s="35" t="s">
        <v>550</v>
      </c>
      <c r="CC195" s="35" t="s">
        <v>1244</v>
      </c>
      <c r="CD195" s="34">
        <v>1643</v>
      </c>
      <c r="CE195" s="34"/>
      <c r="CF195" s="16"/>
      <c r="CG195" s="12"/>
    </row>
    <row r="196" spans="1:85" s="19" customFormat="1" ht="51.75" customHeight="1" x14ac:dyDescent="0.2">
      <c r="A196" s="29">
        <v>2023</v>
      </c>
      <c r="B196" s="131">
        <v>189</v>
      </c>
      <c r="C196" s="122" t="s">
        <v>435</v>
      </c>
      <c r="D196" s="122" t="str">
        <f ca="1">IF(Tabla2023[[#This Row],[FECHA DE TERMINACIÓN FINAL]]-TODAY()&gt;=15,"VIGENTE",IF(Tabla2023[[#This Row],[FECHA DE TERMINACIÓN FINAL]]-TODAY()&lt;0,"FINALIZADO",IF(Tabla2023[[#This Row],[FECHA DE TERMINACIÓN FINAL]]-TODAY()&lt;=15,"PROXIMO A VENCER")))</f>
        <v>FINALIZADO</v>
      </c>
      <c r="E196" s="93">
        <v>83854</v>
      </c>
      <c r="F196" s="38" t="s">
        <v>1993</v>
      </c>
      <c r="G196" s="38" t="s">
        <v>1994</v>
      </c>
      <c r="H196" s="37" t="s">
        <v>1995</v>
      </c>
      <c r="I196" s="46" t="s">
        <v>1996</v>
      </c>
      <c r="J196" s="38" t="s">
        <v>470</v>
      </c>
      <c r="K196" s="38">
        <v>686</v>
      </c>
      <c r="L196" s="45">
        <v>44959</v>
      </c>
      <c r="M196" s="38">
        <v>819</v>
      </c>
      <c r="N196" s="45">
        <v>44980</v>
      </c>
      <c r="O196" s="38" t="s">
        <v>187</v>
      </c>
      <c r="P196" s="37" t="s">
        <v>87</v>
      </c>
      <c r="Q196" s="37" t="s">
        <v>420</v>
      </c>
      <c r="R196" s="38">
        <v>1</v>
      </c>
      <c r="S196" s="151" t="s">
        <v>1997</v>
      </c>
      <c r="T196" s="38" t="s">
        <v>406</v>
      </c>
      <c r="U196" s="38" t="s">
        <v>471</v>
      </c>
      <c r="V196" s="38" t="s">
        <v>442</v>
      </c>
      <c r="W196" s="38" t="s">
        <v>423</v>
      </c>
      <c r="X196" s="38" t="s">
        <v>163</v>
      </c>
      <c r="Y196" s="54">
        <v>80499300</v>
      </c>
      <c r="Z196" s="38">
        <v>8</v>
      </c>
      <c r="AA196" s="45">
        <v>26772</v>
      </c>
      <c r="AB196" s="44" t="s">
        <v>1998</v>
      </c>
      <c r="AC196" s="38">
        <v>319323048</v>
      </c>
      <c r="AD196" s="37" t="s">
        <v>1999</v>
      </c>
      <c r="AE196" s="37" t="s">
        <v>408</v>
      </c>
      <c r="AF196" s="37">
        <v>80161199</v>
      </c>
      <c r="AG196" s="37">
        <v>8</v>
      </c>
      <c r="AH196" s="37" t="s">
        <v>622</v>
      </c>
      <c r="AI196" s="37">
        <v>9770381</v>
      </c>
      <c r="AJ196" s="37">
        <v>7</v>
      </c>
      <c r="AK196" s="45">
        <v>45296</v>
      </c>
      <c r="AL196" s="38" t="s">
        <v>410</v>
      </c>
      <c r="AM196" s="45">
        <v>44966</v>
      </c>
      <c r="AN196" s="45">
        <v>44966</v>
      </c>
      <c r="AO196" s="80">
        <v>50600000</v>
      </c>
      <c r="AP196" s="45">
        <v>44980</v>
      </c>
      <c r="AQ196" s="45">
        <v>45313</v>
      </c>
      <c r="AR196" s="38">
        <v>330</v>
      </c>
      <c r="AS196" s="38">
        <v>11</v>
      </c>
      <c r="AT196" s="80">
        <v>4600000</v>
      </c>
      <c r="AU196" s="38"/>
      <c r="AV196" s="38"/>
      <c r="AW196" s="38">
        <v>1</v>
      </c>
      <c r="AX196" s="38">
        <v>1</v>
      </c>
      <c r="AY196" s="38"/>
      <c r="AZ196" s="82">
        <v>4600000</v>
      </c>
      <c r="BA196" s="38">
        <v>30</v>
      </c>
      <c r="BB196" s="38">
        <v>1141</v>
      </c>
      <c r="BC196" s="45">
        <v>45261</v>
      </c>
      <c r="BD196" s="38"/>
      <c r="BE196" s="38"/>
      <c r="BF196" s="38"/>
      <c r="BG196" s="38"/>
      <c r="BH196" s="38"/>
      <c r="BI196" s="38"/>
      <c r="BJ196" s="38"/>
      <c r="BK196" s="38"/>
      <c r="BL196" s="38"/>
      <c r="BM196" s="38"/>
      <c r="BN196" s="38"/>
      <c r="BO196" s="38"/>
      <c r="BP196" s="38"/>
      <c r="BQ196" s="34">
        <f>Tabla2023[[#This Row],[DÍAS PRORROGA 1]]+Tabla2023[[#This Row],[DÍAS PRORROGA  2]]+Tabla2023[[#This Row],[DÍAS PRORROGA 3]]</f>
        <v>30</v>
      </c>
      <c r="BR196" s="68">
        <f>IF(Tabla2023[[#This Row],[ADICIÓN]]="NO",0,Tabla2023[[#This Row],[VALOR ADICIÓN 1]]+Tabla2023[[#This Row],[VALOR ADICIÓN 2]]+Tabla2023[[#This Row],[VALOR ADICIÓN 3]])</f>
        <v>4600000</v>
      </c>
      <c r="BS196" s="38"/>
      <c r="BT196" s="45">
        <v>45344</v>
      </c>
      <c r="BU196" s="49">
        <f>Tabla2023[[#This Row],[VALOR INICIAL DEL CONTRATO]]+Tabla2023[[#This Row],[VALOR ADICIÓN 1]]+Tabla2023[[#This Row],[VALOR ADICIÓN 2]]+Tabla2023[[#This Row],[VALOR ADICIÓN 3]]</f>
        <v>55200000</v>
      </c>
      <c r="BV19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6" s="33"/>
      <c r="BX196" s="39" t="s">
        <v>2000</v>
      </c>
      <c r="BY196" s="34" t="s">
        <v>2001</v>
      </c>
      <c r="BZ196" s="34" t="s">
        <v>2002</v>
      </c>
      <c r="CA196" s="34">
        <v>21</v>
      </c>
      <c r="CB196" s="35" t="s">
        <v>1196</v>
      </c>
      <c r="CC196" s="35" t="s">
        <v>551</v>
      </c>
      <c r="CD196" s="34">
        <v>1633</v>
      </c>
      <c r="CE196" s="34"/>
      <c r="CF196" s="16"/>
      <c r="CG196" s="12"/>
    </row>
    <row r="197" spans="1:85" s="19" customFormat="1" ht="51.75" customHeight="1" x14ac:dyDescent="0.2">
      <c r="A197" s="29">
        <v>2023</v>
      </c>
      <c r="B197" s="131">
        <v>202</v>
      </c>
      <c r="C197" s="122" t="s">
        <v>435</v>
      </c>
      <c r="D197" s="122" t="str">
        <f ca="1">IF(Tabla2023[[#This Row],[FECHA DE TERMINACIÓN FINAL]]-TODAY()&gt;=15,"VIGENTE",IF(Tabla2023[[#This Row],[FECHA DE TERMINACIÓN FINAL]]-TODAY()&lt;0,"FINALIZADO",IF(Tabla2023[[#This Row],[FECHA DE TERMINACIÓN FINAL]]-TODAY()&lt;=15,"PROXIMO A VENCER")))</f>
        <v>FINALIZADO</v>
      </c>
      <c r="E197" s="93">
        <v>83854</v>
      </c>
      <c r="F197" s="38" t="s">
        <v>1993</v>
      </c>
      <c r="G197" s="38" t="s">
        <v>2003</v>
      </c>
      <c r="H197" s="37" t="s">
        <v>2004</v>
      </c>
      <c r="I197" s="44" t="s">
        <v>1996</v>
      </c>
      <c r="J197" s="38" t="s">
        <v>470</v>
      </c>
      <c r="K197" s="38">
        <v>686</v>
      </c>
      <c r="L197" s="45">
        <v>44959</v>
      </c>
      <c r="M197" s="38">
        <v>828</v>
      </c>
      <c r="N197" s="45">
        <v>44984</v>
      </c>
      <c r="O197" s="38" t="s">
        <v>187</v>
      </c>
      <c r="P197" s="37" t="s">
        <v>87</v>
      </c>
      <c r="Q197" s="37" t="s">
        <v>420</v>
      </c>
      <c r="R197" s="38">
        <v>1</v>
      </c>
      <c r="S197" s="151" t="s">
        <v>1997</v>
      </c>
      <c r="T197" s="38" t="s">
        <v>406</v>
      </c>
      <c r="U197" s="38" t="s">
        <v>906</v>
      </c>
      <c r="V197" s="38" t="s">
        <v>442</v>
      </c>
      <c r="W197" s="38" t="s">
        <v>423</v>
      </c>
      <c r="X197" s="38" t="s">
        <v>163</v>
      </c>
      <c r="Y197" s="54">
        <v>1069230695</v>
      </c>
      <c r="Z197" s="38">
        <v>7</v>
      </c>
      <c r="AA197" s="45">
        <v>33386</v>
      </c>
      <c r="AB197" s="44" t="s">
        <v>2005</v>
      </c>
      <c r="AC197" s="38">
        <v>3222191394</v>
      </c>
      <c r="AD197" s="37" t="s">
        <v>2006</v>
      </c>
      <c r="AE197" s="37" t="s">
        <v>408</v>
      </c>
      <c r="AF197" s="37">
        <v>80161199</v>
      </c>
      <c r="AG197" s="37">
        <v>8</v>
      </c>
      <c r="AH197" s="37" t="s">
        <v>622</v>
      </c>
      <c r="AI197" s="37">
        <v>9770381</v>
      </c>
      <c r="AJ197" s="37">
        <v>7</v>
      </c>
      <c r="AK197" s="45">
        <v>45296</v>
      </c>
      <c r="AL197" s="38" t="s">
        <v>410</v>
      </c>
      <c r="AM197" s="45">
        <v>44971</v>
      </c>
      <c r="AN197" s="45">
        <v>44971</v>
      </c>
      <c r="AO197" s="80">
        <v>50600000</v>
      </c>
      <c r="AP197" s="45">
        <v>44984</v>
      </c>
      <c r="AQ197" s="45">
        <v>45317</v>
      </c>
      <c r="AR197" s="38">
        <v>330</v>
      </c>
      <c r="AS197" s="38">
        <v>11</v>
      </c>
      <c r="AT197" s="80">
        <v>4600000</v>
      </c>
      <c r="AU197" s="38"/>
      <c r="AV197" s="38"/>
      <c r="AW197" s="38">
        <v>1</v>
      </c>
      <c r="AX197" s="38">
        <v>1</v>
      </c>
      <c r="AY197" s="38"/>
      <c r="AZ197" s="82">
        <v>4600000</v>
      </c>
      <c r="BA197" s="38">
        <v>30</v>
      </c>
      <c r="BB197" s="38">
        <v>1145</v>
      </c>
      <c r="BC197" s="45">
        <v>45261</v>
      </c>
      <c r="BD197" s="38"/>
      <c r="BE197" s="38"/>
      <c r="BF197" s="38"/>
      <c r="BG197" s="38"/>
      <c r="BH197" s="38"/>
      <c r="BI197" s="38"/>
      <c r="BJ197" s="38"/>
      <c r="BK197" s="38"/>
      <c r="BL197" s="38"/>
      <c r="BM197" s="38"/>
      <c r="BN197" s="38"/>
      <c r="BO197" s="38"/>
      <c r="BP197" s="38"/>
      <c r="BQ197" s="34">
        <f>Tabla2023[[#This Row],[DÍAS PRORROGA 1]]+Tabla2023[[#This Row],[DÍAS PRORROGA  2]]+Tabla2023[[#This Row],[DÍAS PRORROGA 3]]</f>
        <v>30</v>
      </c>
      <c r="BR197" s="68">
        <f>IF(Tabla2023[[#This Row],[ADICIÓN]]="NO",0,Tabla2023[[#This Row],[VALOR ADICIÓN 1]]+Tabla2023[[#This Row],[VALOR ADICIÓN 2]]+Tabla2023[[#This Row],[VALOR ADICIÓN 3]])</f>
        <v>4600000</v>
      </c>
      <c r="BS197" s="38"/>
      <c r="BT197" s="45">
        <v>45348</v>
      </c>
      <c r="BU197" s="49">
        <f>Tabla2023[[#This Row],[VALOR INICIAL DEL CONTRATO]]+Tabla2023[[#This Row],[VALOR ADICIÓN 1]]+Tabla2023[[#This Row],[VALOR ADICIÓN 2]]+Tabla2023[[#This Row],[VALOR ADICIÓN 3]]</f>
        <v>55200000</v>
      </c>
      <c r="BV19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7" s="33"/>
      <c r="BX197" s="36" t="s">
        <v>2007</v>
      </c>
      <c r="BY197" s="34" t="s">
        <v>2008</v>
      </c>
      <c r="BZ197" s="34" t="s">
        <v>2009</v>
      </c>
      <c r="CA197" s="38">
        <v>21</v>
      </c>
      <c r="CB197" s="41" t="s">
        <v>1196</v>
      </c>
      <c r="CC197" s="35" t="s">
        <v>1244</v>
      </c>
      <c r="CD197" s="34">
        <v>1633</v>
      </c>
      <c r="CE197" s="34"/>
      <c r="CF197" s="16"/>
      <c r="CG197" s="12" t="s">
        <v>1614</v>
      </c>
    </row>
    <row r="198" spans="1:85" s="19" customFormat="1" ht="51.75" customHeight="1" x14ac:dyDescent="0.2">
      <c r="A198" s="29">
        <v>2023</v>
      </c>
      <c r="B198" s="131">
        <v>190</v>
      </c>
      <c r="C198" s="122" t="s">
        <v>435</v>
      </c>
      <c r="D198" s="122" t="str">
        <f ca="1">IF(Tabla2023[[#This Row],[FECHA DE TERMINACIÓN FINAL]]-TODAY()&gt;=15,"VIGENTE",IF(Tabla2023[[#This Row],[FECHA DE TERMINACIÓN FINAL]]-TODAY()&lt;0,"FINALIZADO",IF(Tabla2023[[#This Row],[FECHA DE TERMINACIÓN FINAL]]-TODAY()&lt;=15,"PROXIMO A VENCER")))</f>
        <v>FINALIZADO</v>
      </c>
      <c r="E198" s="93">
        <v>83596</v>
      </c>
      <c r="F198" s="38" t="s">
        <v>2010</v>
      </c>
      <c r="G198" s="38" t="s">
        <v>2011</v>
      </c>
      <c r="H198" s="37" t="s">
        <v>2012</v>
      </c>
      <c r="I198" s="46" t="s">
        <v>2013</v>
      </c>
      <c r="J198" s="38" t="s">
        <v>1132</v>
      </c>
      <c r="K198" s="38">
        <v>546</v>
      </c>
      <c r="L198" s="45">
        <v>44952</v>
      </c>
      <c r="M198" s="38">
        <v>810</v>
      </c>
      <c r="N198" s="45">
        <v>44980</v>
      </c>
      <c r="O198" s="38" t="s">
        <v>275</v>
      </c>
      <c r="P198" s="37" t="s">
        <v>87</v>
      </c>
      <c r="Q198" s="37" t="s">
        <v>420</v>
      </c>
      <c r="R198" s="38">
        <v>1</v>
      </c>
      <c r="S198" s="151" t="s">
        <v>2014</v>
      </c>
      <c r="T198" s="38" t="s">
        <v>406</v>
      </c>
      <c r="U198" s="38" t="s">
        <v>471</v>
      </c>
      <c r="V198" s="38" t="s">
        <v>442</v>
      </c>
      <c r="W198" s="38" t="s">
        <v>423</v>
      </c>
      <c r="X198" s="38" t="s">
        <v>163</v>
      </c>
      <c r="Y198" s="54">
        <v>1022998108</v>
      </c>
      <c r="Z198" s="38">
        <v>1</v>
      </c>
      <c r="AA198" s="45">
        <v>34577</v>
      </c>
      <c r="AB198" s="44" t="s">
        <v>2015</v>
      </c>
      <c r="AC198" s="38">
        <v>3209032009</v>
      </c>
      <c r="AD198" s="37" t="s">
        <v>2016</v>
      </c>
      <c r="AE198" s="37" t="s">
        <v>499</v>
      </c>
      <c r="AF198" s="37">
        <v>1030568733</v>
      </c>
      <c r="AG198" s="37">
        <v>9</v>
      </c>
      <c r="AH198" s="37" t="s">
        <v>2017</v>
      </c>
      <c r="AI198" s="34" t="s">
        <v>529</v>
      </c>
      <c r="AJ198" s="34">
        <v>1</v>
      </c>
      <c r="AK198" s="45">
        <v>45033</v>
      </c>
      <c r="AL198" s="38" t="s">
        <v>410</v>
      </c>
      <c r="AM198" s="45">
        <v>44967</v>
      </c>
      <c r="AN198" s="45">
        <v>44967</v>
      </c>
      <c r="AO198" s="80">
        <v>44000000</v>
      </c>
      <c r="AP198" s="45">
        <v>44980</v>
      </c>
      <c r="AQ198" s="45">
        <v>45313</v>
      </c>
      <c r="AR198" s="38">
        <v>330</v>
      </c>
      <c r="AS198" s="38">
        <v>11</v>
      </c>
      <c r="AT198" s="80">
        <v>4000000</v>
      </c>
      <c r="AU198" s="38"/>
      <c r="AV198" s="38"/>
      <c r="AW198" s="38"/>
      <c r="AX198" s="38">
        <v>1</v>
      </c>
      <c r="AY198" s="38"/>
      <c r="AZ198" s="82">
        <v>4000000</v>
      </c>
      <c r="BA198" s="38">
        <v>30</v>
      </c>
      <c r="BB198" s="38">
        <v>1175</v>
      </c>
      <c r="BC198" s="45">
        <v>45275</v>
      </c>
      <c r="BD198" s="38"/>
      <c r="BE198" s="38"/>
      <c r="BF198" s="38"/>
      <c r="BG198" s="38"/>
      <c r="BH198" s="38"/>
      <c r="BI198" s="38"/>
      <c r="BJ198" s="38"/>
      <c r="BK198" s="38"/>
      <c r="BL198" s="38"/>
      <c r="BM198" s="38"/>
      <c r="BN198" s="38"/>
      <c r="BO198" s="38"/>
      <c r="BP198" s="38"/>
      <c r="BQ198" s="34">
        <f>Tabla2023[[#This Row],[DÍAS PRORROGA 1]]+Tabla2023[[#This Row],[DÍAS PRORROGA  2]]+Tabla2023[[#This Row],[DÍAS PRORROGA 3]]</f>
        <v>30</v>
      </c>
      <c r="BR198" s="68">
        <f>IF(Tabla2023[[#This Row],[ADICIÓN]]="NO",0,Tabla2023[[#This Row],[VALOR ADICIÓN 1]]+Tabla2023[[#This Row],[VALOR ADICIÓN 2]]+Tabla2023[[#This Row],[VALOR ADICIÓN 3]])</f>
        <v>4000000</v>
      </c>
      <c r="BS198" s="38"/>
      <c r="BT198" s="45">
        <v>45344</v>
      </c>
      <c r="BU198" s="49">
        <f>Tabla2023[[#This Row],[VALOR INICIAL DEL CONTRATO]]+Tabla2023[[#This Row],[VALOR ADICIÓN 1]]+Tabla2023[[#This Row],[VALOR ADICIÓN 2]]+Tabla2023[[#This Row],[VALOR ADICIÓN 3]]</f>
        <v>48000000</v>
      </c>
      <c r="BV19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198" s="33"/>
      <c r="BX198" s="36" t="s">
        <v>2018</v>
      </c>
      <c r="BY198" s="34" t="s">
        <v>2019</v>
      </c>
      <c r="BZ198" s="34"/>
      <c r="CA198" s="38">
        <v>1</v>
      </c>
      <c r="CB198" s="41" t="s">
        <v>536</v>
      </c>
      <c r="CC198" s="41" t="s">
        <v>451</v>
      </c>
      <c r="CD198" s="38">
        <v>1583</v>
      </c>
      <c r="CE198" s="34"/>
      <c r="CF198" s="16"/>
      <c r="CG198" s="12"/>
    </row>
    <row r="199" spans="1:85" s="19" customFormat="1" ht="51.75" customHeight="1" x14ac:dyDescent="0.2">
      <c r="A199" s="29">
        <v>2023</v>
      </c>
      <c r="B199" s="131">
        <v>191</v>
      </c>
      <c r="C199" s="122" t="s">
        <v>84</v>
      </c>
      <c r="D199" s="122" t="str">
        <f ca="1">IF(Tabla2023[[#This Row],[FECHA DE TERMINACIÓN FINAL]]-TODAY()&gt;=15,"VIGENTE",IF(Tabla2023[[#This Row],[FECHA DE TERMINACIÓN FINAL]]-TODAY()&lt;0,"FINALIZADO",IF(Tabla2023[[#This Row],[FECHA DE TERMINACIÓN FINAL]]-TODAY()&lt;=15,"PROXIMO A VENCER")))</f>
        <v>VIGENTE</v>
      </c>
      <c r="E199" s="93">
        <v>85235</v>
      </c>
      <c r="F199" s="38" t="s">
        <v>2020</v>
      </c>
      <c r="G199" s="38" t="s">
        <v>2021</v>
      </c>
      <c r="H199" s="37" t="s">
        <v>1364</v>
      </c>
      <c r="I199" s="46" t="s">
        <v>2022</v>
      </c>
      <c r="J199" s="37" t="s">
        <v>457</v>
      </c>
      <c r="K199" s="38">
        <v>111</v>
      </c>
      <c r="L199" s="45">
        <v>44943</v>
      </c>
      <c r="M199" s="38">
        <v>821</v>
      </c>
      <c r="N199" s="45">
        <v>44981</v>
      </c>
      <c r="O199" s="38" t="s">
        <v>350</v>
      </c>
      <c r="P199" s="37" t="s">
        <v>87</v>
      </c>
      <c r="Q199" s="37" t="s">
        <v>420</v>
      </c>
      <c r="R199" s="38">
        <v>1</v>
      </c>
      <c r="S199" s="151" t="s">
        <v>2023</v>
      </c>
      <c r="T199" s="38" t="s">
        <v>406</v>
      </c>
      <c r="U199" s="38" t="s">
        <v>471</v>
      </c>
      <c r="V199" s="38" t="s">
        <v>442</v>
      </c>
      <c r="W199" s="38" t="s">
        <v>213</v>
      </c>
      <c r="X199" s="38" t="s">
        <v>148</v>
      </c>
      <c r="Y199" s="54">
        <v>1073524239</v>
      </c>
      <c r="Z199" s="38">
        <v>9</v>
      </c>
      <c r="AA199" s="45">
        <v>35848</v>
      </c>
      <c r="AB199" s="44" t="s">
        <v>2024</v>
      </c>
      <c r="AC199" s="38">
        <v>3057144506</v>
      </c>
      <c r="AD199" s="37" t="s">
        <v>2025</v>
      </c>
      <c r="AE199" s="37" t="s">
        <v>111</v>
      </c>
      <c r="AF199" s="37">
        <v>1072072793</v>
      </c>
      <c r="AG199" s="37">
        <v>3</v>
      </c>
      <c r="AH199" s="37" t="s">
        <v>498</v>
      </c>
      <c r="AI199" s="37">
        <v>1019088970</v>
      </c>
      <c r="AJ199" s="37">
        <v>8</v>
      </c>
      <c r="AK199" s="45">
        <v>45352</v>
      </c>
      <c r="AL199" s="38" t="s">
        <v>410</v>
      </c>
      <c r="AM199" s="45">
        <v>44967</v>
      </c>
      <c r="AN199" s="45">
        <v>44967</v>
      </c>
      <c r="AO199" s="80">
        <v>66000000</v>
      </c>
      <c r="AP199" s="45">
        <v>44981</v>
      </c>
      <c r="AQ199" s="45">
        <v>45314</v>
      </c>
      <c r="AR199" s="38">
        <v>330</v>
      </c>
      <c r="AS199" s="38">
        <v>11</v>
      </c>
      <c r="AT199" s="80">
        <v>6000000</v>
      </c>
      <c r="AU199" s="38"/>
      <c r="AV199" s="38"/>
      <c r="AW199" s="38">
        <v>1</v>
      </c>
      <c r="AX199" s="38">
        <v>1</v>
      </c>
      <c r="AY199" s="38"/>
      <c r="AZ199" s="82">
        <v>18000000</v>
      </c>
      <c r="BA199" s="38">
        <v>90</v>
      </c>
      <c r="BB199" s="38">
        <v>1209</v>
      </c>
      <c r="BC199" s="45">
        <v>45278</v>
      </c>
      <c r="BD199" s="38"/>
      <c r="BE199" s="38"/>
      <c r="BF199" s="38"/>
      <c r="BG199" s="38"/>
      <c r="BH199" s="38"/>
      <c r="BI199" s="38"/>
      <c r="BJ199" s="38"/>
      <c r="BK199" s="38"/>
      <c r="BL199" s="38"/>
      <c r="BM199" s="38"/>
      <c r="BN199" s="38"/>
      <c r="BO199" s="38"/>
      <c r="BP199" s="38"/>
      <c r="BQ199" s="34">
        <f>Tabla2023[[#This Row],[DÍAS PRORROGA 1]]+Tabla2023[[#This Row],[DÍAS PRORROGA  2]]+Tabla2023[[#This Row],[DÍAS PRORROGA 3]]</f>
        <v>90</v>
      </c>
      <c r="BR199" s="68">
        <f>IF(Tabla2023[[#This Row],[ADICIÓN]]="NO",0,Tabla2023[[#This Row],[VALOR ADICIÓN 1]]+Tabla2023[[#This Row],[VALOR ADICIÓN 2]]+Tabla2023[[#This Row],[VALOR ADICIÓN 3]])</f>
        <v>18000000</v>
      </c>
      <c r="BS199" s="38"/>
      <c r="BT199" s="45">
        <v>45405</v>
      </c>
      <c r="BU199" s="49">
        <f>Tabla2023[[#This Row],[VALOR INICIAL DEL CONTRATO]]+Tabla2023[[#This Row],[VALOR ADICIÓN 1]]+Tabla2023[[#This Row],[VALOR ADICIÓN 2]]+Tabla2023[[#This Row],[VALOR ADICIÓN 3]]</f>
        <v>84000000</v>
      </c>
      <c r="BV19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0.89150943396226412</v>
      </c>
      <c r="BW199" s="33"/>
      <c r="BX199" s="36" t="s">
        <v>2026</v>
      </c>
      <c r="BY199" s="34" t="s">
        <v>2027</v>
      </c>
      <c r="BZ199" s="34" t="s">
        <v>2028</v>
      </c>
      <c r="CA199" s="38">
        <v>28</v>
      </c>
      <c r="CB199" s="41" t="s">
        <v>2029</v>
      </c>
      <c r="CC199" s="35" t="s">
        <v>888</v>
      </c>
      <c r="CD199" s="34">
        <v>1648</v>
      </c>
      <c r="CE199" s="34"/>
      <c r="CF199" s="16"/>
      <c r="CG199" s="12"/>
    </row>
    <row r="200" spans="1:85" s="19" customFormat="1" ht="51.75" customHeight="1" x14ac:dyDescent="0.2">
      <c r="A200" s="29">
        <v>2023</v>
      </c>
      <c r="B200" s="131">
        <v>192</v>
      </c>
      <c r="C200" s="122" t="s">
        <v>435</v>
      </c>
      <c r="D200" s="122" t="str">
        <f ca="1">IF(Tabla2023[[#This Row],[FECHA DE TERMINACIÓN FINAL]]-TODAY()&gt;=15,"VIGENTE",IF(Tabla2023[[#This Row],[FECHA DE TERMINACIÓN FINAL]]-TODAY()&lt;0,"FINALIZADO",IF(Tabla2023[[#This Row],[FECHA DE TERMINACIÓN FINAL]]-TODAY()&lt;=15,"PROXIMO A VENCER")))</f>
        <v>FINALIZADO</v>
      </c>
      <c r="E200" s="93">
        <v>83213</v>
      </c>
      <c r="F200" s="38" t="s">
        <v>2030</v>
      </c>
      <c r="G200" s="38" t="s">
        <v>2031</v>
      </c>
      <c r="H200" s="37" t="s">
        <v>2032</v>
      </c>
      <c r="I200" s="46" t="s">
        <v>2033</v>
      </c>
      <c r="J200" s="37" t="s">
        <v>1695</v>
      </c>
      <c r="K200" s="38">
        <v>68</v>
      </c>
      <c r="L200" s="45">
        <v>44939</v>
      </c>
      <c r="M200" s="38">
        <v>798</v>
      </c>
      <c r="N200" s="45">
        <v>44978</v>
      </c>
      <c r="O200" s="38" t="s">
        <v>143</v>
      </c>
      <c r="P200" s="37" t="s">
        <v>87</v>
      </c>
      <c r="Q200" s="37" t="s">
        <v>420</v>
      </c>
      <c r="R200" s="38">
        <v>1</v>
      </c>
      <c r="S200" s="151" t="s">
        <v>2034</v>
      </c>
      <c r="T200" s="38" t="s">
        <v>406</v>
      </c>
      <c r="U200" s="38" t="s">
        <v>471</v>
      </c>
      <c r="V200" s="38" t="s">
        <v>285</v>
      </c>
      <c r="W200" s="38"/>
      <c r="X200" s="38" t="s">
        <v>163</v>
      </c>
      <c r="Y200" s="54">
        <v>79727160</v>
      </c>
      <c r="Z200" s="38">
        <v>9</v>
      </c>
      <c r="AA200" s="45">
        <v>29045</v>
      </c>
      <c r="AB200" s="44" t="s">
        <v>2035</v>
      </c>
      <c r="AC200" s="38">
        <v>3124005289</v>
      </c>
      <c r="AD200" s="37" t="s">
        <v>2036</v>
      </c>
      <c r="AE200" s="37" t="s">
        <v>2037</v>
      </c>
      <c r="AF200" s="38">
        <v>53167430</v>
      </c>
      <c r="AG200" s="37">
        <v>4</v>
      </c>
      <c r="AH200" s="37" t="s">
        <v>185</v>
      </c>
      <c r="AI200" s="37">
        <v>1024474457</v>
      </c>
      <c r="AJ200" s="37">
        <v>4</v>
      </c>
      <c r="AK200" s="38"/>
      <c r="AL200" s="38" t="s">
        <v>410</v>
      </c>
      <c r="AM200" s="45">
        <v>44967</v>
      </c>
      <c r="AN200" s="45">
        <v>44967</v>
      </c>
      <c r="AO200" s="80">
        <v>12400000</v>
      </c>
      <c r="AP200" s="45">
        <v>44977</v>
      </c>
      <c r="AQ200" s="45">
        <v>45096</v>
      </c>
      <c r="AR200" s="38">
        <v>120</v>
      </c>
      <c r="AS200" s="38">
        <v>4</v>
      </c>
      <c r="AT200" s="80">
        <v>3100000</v>
      </c>
      <c r="AU200" s="38"/>
      <c r="AV200" s="38"/>
      <c r="AW200" s="38"/>
      <c r="AX200" s="38"/>
      <c r="AY200" s="38"/>
      <c r="AZ200" s="82"/>
      <c r="BA200" s="38"/>
      <c r="BB200" s="38"/>
      <c r="BC200" s="38"/>
      <c r="BD200" s="38"/>
      <c r="BE200" s="38"/>
      <c r="BF200" s="38"/>
      <c r="BG200" s="38"/>
      <c r="BH200" s="38"/>
      <c r="BI200" s="38"/>
      <c r="BJ200" s="38"/>
      <c r="BK200" s="38"/>
      <c r="BL200" s="38"/>
      <c r="BM200" s="38"/>
      <c r="BN200" s="38"/>
      <c r="BO200" s="38"/>
      <c r="BP200" s="38"/>
      <c r="BQ200" s="34">
        <f>Tabla2023[[#This Row],[DÍAS PRORROGA 1]]+Tabla2023[[#This Row],[DÍAS PRORROGA  2]]+Tabla2023[[#This Row],[DÍAS PRORROGA 3]]</f>
        <v>0</v>
      </c>
      <c r="BR200" s="68">
        <f>IF(Tabla2023[[#This Row],[ADICIÓN]]="NO",0,Tabla2023[[#This Row],[VALOR ADICIÓN 1]]+Tabla2023[[#This Row],[VALOR ADICIÓN 2]]+Tabla2023[[#This Row],[VALOR ADICIÓN 3]])</f>
        <v>0</v>
      </c>
      <c r="BS200" s="38"/>
      <c r="BT200" s="45">
        <v>45096</v>
      </c>
      <c r="BU200" s="49">
        <f>Tabla2023[[#This Row],[VALOR INICIAL DEL CONTRATO]]+Tabla2023[[#This Row],[VALOR ADICIÓN 1]]+Tabla2023[[#This Row],[VALOR ADICIÓN 2]]+Tabla2023[[#This Row],[VALOR ADICIÓN 3]]</f>
        <v>12400000</v>
      </c>
      <c r="BV20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0" s="33"/>
      <c r="BX200" s="34"/>
      <c r="BY200" s="34" t="s">
        <v>2038</v>
      </c>
      <c r="BZ200" s="34"/>
      <c r="CA200" s="34"/>
      <c r="CB200" s="35"/>
      <c r="CC200" s="35"/>
      <c r="CD200" s="38">
        <v>1688</v>
      </c>
      <c r="CE200" s="34"/>
      <c r="CF200" s="16"/>
      <c r="CG200" s="12"/>
    </row>
    <row r="201" spans="1:85" s="19" customFormat="1" ht="51.75" customHeight="1" x14ac:dyDescent="0.2">
      <c r="A201" s="29">
        <v>2023</v>
      </c>
      <c r="B201" s="131">
        <v>193</v>
      </c>
      <c r="C201" s="122" t="s">
        <v>84</v>
      </c>
      <c r="D201" s="122" t="str">
        <f ca="1">IF(Tabla2023[[#This Row],[FECHA DE TERMINACIÓN FINAL]]-TODAY()&gt;=15,"VIGENTE",IF(Tabla2023[[#This Row],[FECHA DE TERMINACIÓN FINAL]]-TODAY()&lt;0,"FINALIZADO",IF(Tabla2023[[#This Row],[FECHA DE TERMINACIÓN FINAL]]-TODAY()&lt;=15,"PROXIMO A VENCER")))</f>
        <v>PROXIMO A VENCER</v>
      </c>
      <c r="E201" s="93">
        <v>84993</v>
      </c>
      <c r="F201" s="38" t="s">
        <v>2039</v>
      </c>
      <c r="G201" s="38" t="s">
        <v>2040</v>
      </c>
      <c r="H201" s="37" t="s">
        <v>2041</v>
      </c>
      <c r="I201" s="46" t="s">
        <v>2042</v>
      </c>
      <c r="J201" s="38" t="s">
        <v>898</v>
      </c>
      <c r="K201" s="38">
        <v>696</v>
      </c>
      <c r="L201" s="45">
        <v>44960</v>
      </c>
      <c r="M201" s="38">
        <v>774</v>
      </c>
      <c r="N201" s="45">
        <v>44977</v>
      </c>
      <c r="O201" s="38" t="s">
        <v>125</v>
      </c>
      <c r="P201" s="37" t="s">
        <v>87</v>
      </c>
      <c r="Q201" s="37" t="s">
        <v>420</v>
      </c>
      <c r="R201" s="38">
        <v>1</v>
      </c>
      <c r="S201" s="151" t="s">
        <v>2043</v>
      </c>
      <c r="T201" s="38" t="s">
        <v>406</v>
      </c>
      <c r="U201" s="38" t="s">
        <v>471</v>
      </c>
      <c r="V201" s="38" t="s">
        <v>1774</v>
      </c>
      <c r="W201" s="38" t="s">
        <v>423</v>
      </c>
      <c r="X201" s="38" t="s">
        <v>148</v>
      </c>
      <c r="Y201" s="54">
        <v>1030521003</v>
      </c>
      <c r="Z201" s="38">
        <v>8</v>
      </c>
      <c r="AA201" s="45">
        <v>31460</v>
      </c>
      <c r="AB201" s="44" t="s">
        <v>2044</v>
      </c>
      <c r="AC201" s="38">
        <v>3213332936</v>
      </c>
      <c r="AD201" s="37" t="s">
        <v>2045</v>
      </c>
      <c r="AE201" s="37" t="s">
        <v>204</v>
      </c>
      <c r="AF201" s="37">
        <v>74374329</v>
      </c>
      <c r="AG201" s="37">
        <v>1</v>
      </c>
      <c r="AH201" s="37"/>
      <c r="AI201" s="38"/>
      <c r="AJ201" s="38"/>
      <c r="AK201" s="38"/>
      <c r="AL201" s="38" t="s">
        <v>410</v>
      </c>
      <c r="AM201" s="45">
        <v>44967</v>
      </c>
      <c r="AN201" s="45">
        <v>44967</v>
      </c>
      <c r="AO201" s="80">
        <v>29700000</v>
      </c>
      <c r="AP201" s="45">
        <v>44977</v>
      </c>
      <c r="AQ201" s="45">
        <v>45310</v>
      </c>
      <c r="AR201" s="38">
        <v>330</v>
      </c>
      <c r="AS201" s="38">
        <v>11</v>
      </c>
      <c r="AT201" s="80">
        <v>2700000</v>
      </c>
      <c r="AU201" s="38"/>
      <c r="AV201" s="38"/>
      <c r="AW201" s="38">
        <v>1</v>
      </c>
      <c r="AX201" s="38">
        <v>1</v>
      </c>
      <c r="AY201" s="38"/>
      <c r="AZ201" s="82">
        <v>5400000</v>
      </c>
      <c r="BA201" s="38">
        <v>60</v>
      </c>
      <c r="BB201" s="38">
        <v>1177</v>
      </c>
      <c r="BC201" s="45">
        <v>45275</v>
      </c>
      <c r="BD201" s="38"/>
      <c r="BE201" s="38"/>
      <c r="BF201" s="38"/>
      <c r="BG201" s="38"/>
      <c r="BH201" s="38"/>
      <c r="BI201" s="38"/>
      <c r="BJ201" s="38"/>
      <c r="BK201" s="38"/>
      <c r="BL201" s="38"/>
      <c r="BM201" s="38"/>
      <c r="BN201" s="38"/>
      <c r="BO201" s="38"/>
      <c r="BP201" s="38"/>
      <c r="BQ201" s="34">
        <f>Tabla2023[[#This Row],[DÍAS PRORROGA 1]]+Tabla2023[[#This Row],[DÍAS PRORROGA  2]]+Tabla2023[[#This Row],[DÍAS PRORROGA 3]]</f>
        <v>60</v>
      </c>
      <c r="BR201" s="68">
        <f>IF(Tabla2023[[#This Row],[ADICIÓN]]="NO",0,Tabla2023[[#This Row],[VALOR ADICIÓN 1]]+Tabla2023[[#This Row],[VALOR ADICIÓN 2]]+Tabla2023[[#This Row],[VALOR ADICIÓN 3]])</f>
        <v>5400000</v>
      </c>
      <c r="BS201" s="38"/>
      <c r="BT201" s="45">
        <v>45370</v>
      </c>
      <c r="BU201" s="49">
        <f>Tabla2023[[#This Row],[VALOR INICIAL DEL CONTRATO]]+Tabla2023[[#This Row],[VALOR ADICIÓN 1]]+Tabla2023[[#This Row],[VALOR ADICIÓN 2]]+Tabla2023[[#This Row],[VALOR ADICIÓN 3]]</f>
        <v>35100000</v>
      </c>
      <c r="BV20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0.97201017811704837</v>
      </c>
      <c r="BW201" s="33"/>
      <c r="BX201" s="36" t="s">
        <v>2046</v>
      </c>
      <c r="BY201" s="34" t="s">
        <v>1775</v>
      </c>
      <c r="BZ201" s="34"/>
      <c r="CA201" s="38" t="s">
        <v>432</v>
      </c>
      <c r="CB201" s="41" t="s">
        <v>433</v>
      </c>
      <c r="CC201" s="41" t="s">
        <v>434</v>
      </c>
      <c r="CD201" s="34">
        <v>1696</v>
      </c>
      <c r="CE201" s="34"/>
      <c r="CF201" s="16"/>
      <c r="CG201" s="12"/>
    </row>
    <row r="202" spans="1:85" s="19" customFormat="1" ht="51.75" customHeight="1" x14ac:dyDescent="0.2">
      <c r="A202" s="29">
        <v>2023</v>
      </c>
      <c r="B202" s="131">
        <v>194</v>
      </c>
      <c r="C202" s="122" t="s">
        <v>435</v>
      </c>
      <c r="D202" s="122" t="str">
        <f ca="1">IF(Tabla2023[[#This Row],[FECHA DE TERMINACIÓN FINAL]]-TODAY()&gt;=15,"VIGENTE",IF(Tabla2023[[#This Row],[FECHA DE TERMINACIÓN FINAL]]-TODAY()&lt;0,"FINALIZADO",IF(Tabla2023[[#This Row],[FECHA DE TERMINACIÓN FINAL]]-TODAY()&lt;=15,"PROXIMO A VENCER")))</f>
        <v>FINALIZADO</v>
      </c>
      <c r="E202" s="93">
        <v>85069</v>
      </c>
      <c r="F202" s="38" t="s">
        <v>2047</v>
      </c>
      <c r="G202" s="38" t="s">
        <v>2048</v>
      </c>
      <c r="H202" s="37" t="s">
        <v>2049</v>
      </c>
      <c r="I202" s="46" t="s">
        <v>2050</v>
      </c>
      <c r="J202" s="37" t="s">
        <v>457</v>
      </c>
      <c r="K202" s="38">
        <v>91</v>
      </c>
      <c r="L202" s="45">
        <v>44942</v>
      </c>
      <c r="M202" s="38">
        <v>826</v>
      </c>
      <c r="N202" s="45">
        <v>44984</v>
      </c>
      <c r="O202" s="38" t="s">
        <v>125</v>
      </c>
      <c r="P202" s="37" t="s">
        <v>87</v>
      </c>
      <c r="Q202" s="37" t="s">
        <v>420</v>
      </c>
      <c r="R202" s="38">
        <v>1</v>
      </c>
      <c r="S202" s="151" t="s">
        <v>2051</v>
      </c>
      <c r="T202" s="38" t="s">
        <v>406</v>
      </c>
      <c r="U202" s="38" t="s">
        <v>906</v>
      </c>
      <c r="V202" s="38" t="s">
        <v>512</v>
      </c>
      <c r="W202" s="38" t="s">
        <v>423</v>
      </c>
      <c r="X202" s="38" t="s">
        <v>163</v>
      </c>
      <c r="Y202" s="54">
        <v>1032656565</v>
      </c>
      <c r="Z202" s="38">
        <v>2</v>
      </c>
      <c r="AA202" s="45">
        <v>36434</v>
      </c>
      <c r="AB202" s="44" t="s">
        <v>2052</v>
      </c>
      <c r="AC202" s="38">
        <v>3112594819</v>
      </c>
      <c r="AD202" s="37" t="s">
        <v>2053</v>
      </c>
      <c r="AE202" s="37" t="s">
        <v>1288</v>
      </c>
      <c r="AF202" s="37">
        <v>3231906</v>
      </c>
      <c r="AG202" s="37">
        <v>1</v>
      </c>
      <c r="AH202" s="38"/>
      <c r="AI202" s="38"/>
      <c r="AJ202" s="38"/>
      <c r="AK202" s="38"/>
      <c r="AL202" s="38" t="s">
        <v>410</v>
      </c>
      <c r="AM202" s="45">
        <v>44967</v>
      </c>
      <c r="AN202" s="45">
        <v>44967</v>
      </c>
      <c r="AO202" s="80">
        <v>29700000</v>
      </c>
      <c r="AP202" s="45">
        <v>44986</v>
      </c>
      <c r="AQ202" s="45">
        <v>45322</v>
      </c>
      <c r="AR202" s="38">
        <v>330</v>
      </c>
      <c r="AS202" s="38">
        <v>11</v>
      </c>
      <c r="AT202" s="80">
        <v>2700000</v>
      </c>
      <c r="AU202" s="38"/>
      <c r="AV202" s="38"/>
      <c r="AW202" s="38"/>
      <c r="AX202" s="38"/>
      <c r="AY202" s="38"/>
      <c r="AZ202" s="82"/>
      <c r="BA202" s="38"/>
      <c r="BB202" s="38"/>
      <c r="BC202" s="38"/>
      <c r="BD202" s="38"/>
      <c r="BE202" s="38"/>
      <c r="BF202" s="38"/>
      <c r="BG202" s="38"/>
      <c r="BH202" s="38"/>
      <c r="BI202" s="38"/>
      <c r="BJ202" s="38"/>
      <c r="BK202" s="38"/>
      <c r="BL202" s="38"/>
      <c r="BM202" s="38"/>
      <c r="BN202" s="38"/>
      <c r="BO202" s="38"/>
      <c r="BP202" s="38"/>
      <c r="BQ202" s="34">
        <f>Tabla2023[[#This Row],[DÍAS PRORROGA 1]]+Tabla2023[[#This Row],[DÍAS PRORROGA  2]]+Tabla2023[[#This Row],[DÍAS PRORROGA 3]]</f>
        <v>0</v>
      </c>
      <c r="BR202" s="68">
        <f>IF(Tabla2023[[#This Row],[ADICIÓN]]="NO",0,Tabla2023[[#This Row],[VALOR ADICIÓN 1]]+Tabla2023[[#This Row],[VALOR ADICIÓN 2]]+Tabla2023[[#This Row],[VALOR ADICIÓN 3]])</f>
        <v>0</v>
      </c>
      <c r="BS202" s="38"/>
      <c r="BT202" s="45">
        <v>45322</v>
      </c>
      <c r="BU202" s="49">
        <f>Tabla2023[[#This Row],[VALOR INICIAL DEL CONTRATO]]+Tabla2023[[#This Row],[VALOR ADICIÓN 1]]+Tabla2023[[#This Row],[VALOR ADICIÓN 2]]+Tabla2023[[#This Row],[VALOR ADICIÓN 3]]</f>
        <v>29700000</v>
      </c>
      <c r="BV20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2" s="33"/>
      <c r="BX202" s="34"/>
      <c r="BY202" s="34" t="s">
        <v>2054</v>
      </c>
      <c r="BZ202" s="34" t="s">
        <v>2055</v>
      </c>
      <c r="CA202" s="38" t="s">
        <v>432</v>
      </c>
      <c r="CB202" s="41" t="s">
        <v>433</v>
      </c>
      <c r="CC202" s="41" t="s">
        <v>434</v>
      </c>
      <c r="CD202" s="34">
        <v>1696</v>
      </c>
      <c r="CE202" s="34"/>
      <c r="CF202" s="16"/>
      <c r="CG202" s="12"/>
    </row>
    <row r="203" spans="1:85" s="19" customFormat="1" ht="51.75" customHeight="1" x14ac:dyDescent="0.2">
      <c r="A203" s="29">
        <v>2023</v>
      </c>
      <c r="B203" s="131">
        <v>195</v>
      </c>
      <c r="C203" s="122" t="s">
        <v>435</v>
      </c>
      <c r="D203" s="122" t="str">
        <f ca="1">IF(Tabla2023[[#This Row],[FECHA DE TERMINACIÓN FINAL]]-TODAY()&gt;=15,"VIGENTE",IF(Tabla2023[[#This Row],[FECHA DE TERMINACIÓN FINAL]]-TODAY()&lt;0,"FINALIZADO",IF(Tabla2023[[#This Row],[FECHA DE TERMINACIÓN FINAL]]-TODAY()&lt;=15,"PROXIMO A VENCER")))</f>
        <v>FINALIZADO</v>
      </c>
      <c r="E203" s="93">
        <v>84047</v>
      </c>
      <c r="F203" s="38" t="s">
        <v>2056</v>
      </c>
      <c r="G203" s="38" t="s">
        <v>2057</v>
      </c>
      <c r="H203" s="37" t="s">
        <v>2058</v>
      </c>
      <c r="I203" s="44" t="s">
        <v>2059</v>
      </c>
      <c r="J203" s="37" t="s">
        <v>457</v>
      </c>
      <c r="K203" s="38">
        <v>545</v>
      </c>
      <c r="L203" s="45">
        <v>44952</v>
      </c>
      <c r="M203" s="38">
        <v>754</v>
      </c>
      <c r="N203" s="45">
        <v>44971</v>
      </c>
      <c r="O203" s="38" t="s">
        <v>187</v>
      </c>
      <c r="P203" s="37" t="s">
        <v>87</v>
      </c>
      <c r="Q203" s="37" t="s">
        <v>420</v>
      </c>
      <c r="R203" s="38">
        <v>1</v>
      </c>
      <c r="S203" s="151" t="s">
        <v>2060</v>
      </c>
      <c r="T203" s="38" t="s">
        <v>406</v>
      </c>
      <c r="U203" s="38" t="s">
        <v>906</v>
      </c>
      <c r="V203" s="38" t="s">
        <v>442</v>
      </c>
      <c r="W203" s="38"/>
      <c r="X203" s="38" t="s">
        <v>148</v>
      </c>
      <c r="Y203" s="38" t="s">
        <v>2061</v>
      </c>
      <c r="Z203" s="38">
        <v>8</v>
      </c>
      <c r="AA203" s="45">
        <v>30943</v>
      </c>
      <c r="AB203" s="44" t="s">
        <v>2062</v>
      </c>
      <c r="AC203" s="38">
        <v>7507605</v>
      </c>
      <c r="AD203" s="37" t="s">
        <v>2063</v>
      </c>
      <c r="AE203" s="37" t="s">
        <v>683</v>
      </c>
      <c r="AF203" s="37">
        <v>1014225583</v>
      </c>
      <c r="AG203" s="37">
        <v>0</v>
      </c>
      <c r="AH203" s="37"/>
      <c r="AI203" s="38"/>
      <c r="AJ203" s="38"/>
      <c r="AK203" s="38"/>
      <c r="AL203" s="38" t="s">
        <v>410</v>
      </c>
      <c r="AM203" s="45">
        <v>44967</v>
      </c>
      <c r="AN203" s="45">
        <v>44967</v>
      </c>
      <c r="AO203" s="80">
        <v>28000000</v>
      </c>
      <c r="AP203" s="45">
        <v>44972</v>
      </c>
      <c r="AQ203" s="45">
        <v>45091</v>
      </c>
      <c r="AR203" s="38">
        <v>120</v>
      </c>
      <c r="AS203" s="38">
        <v>4</v>
      </c>
      <c r="AT203" s="80">
        <v>7000000</v>
      </c>
      <c r="AU203" s="38"/>
      <c r="AV203" s="38"/>
      <c r="AW203" s="38"/>
      <c r="AX203" s="38"/>
      <c r="AY203" s="38"/>
      <c r="AZ203" s="82"/>
      <c r="BA203" s="38"/>
      <c r="BB203" s="38"/>
      <c r="BC203" s="38"/>
      <c r="BD203" s="38"/>
      <c r="BE203" s="38"/>
      <c r="BF203" s="38"/>
      <c r="BG203" s="38"/>
      <c r="BH203" s="38"/>
      <c r="BI203" s="38"/>
      <c r="BJ203" s="38"/>
      <c r="BK203" s="38"/>
      <c r="BL203" s="38"/>
      <c r="BM203" s="38"/>
      <c r="BN203" s="38"/>
      <c r="BO203" s="38"/>
      <c r="BP203" s="38"/>
      <c r="BQ203" s="34">
        <f>Tabla2023[[#This Row],[DÍAS PRORROGA 1]]+Tabla2023[[#This Row],[DÍAS PRORROGA  2]]+Tabla2023[[#This Row],[DÍAS PRORROGA 3]]</f>
        <v>0</v>
      </c>
      <c r="BR203" s="68">
        <f>IF(Tabla2023[[#This Row],[ADICIÓN]]="NO",0,Tabla2023[[#This Row],[VALOR ADICIÓN 1]]+Tabla2023[[#This Row],[VALOR ADICIÓN 2]]+Tabla2023[[#This Row],[VALOR ADICIÓN 3]])</f>
        <v>0</v>
      </c>
      <c r="BS203" s="38"/>
      <c r="BT203" s="45">
        <v>45091</v>
      </c>
      <c r="BU203" s="49">
        <f>Tabla2023[[#This Row],[VALOR INICIAL DEL CONTRATO]]+Tabla2023[[#This Row],[VALOR ADICIÓN 1]]+Tabla2023[[#This Row],[VALOR ADICIÓN 2]]+Tabla2023[[#This Row],[VALOR ADICIÓN 3]]</f>
        <v>28000000</v>
      </c>
      <c r="BV20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3" s="33"/>
      <c r="BX203" s="36" t="s">
        <v>2064</v>
      </c>
      <c r="BY203" s="34" t="s">
        <v>2065</v>
      </c>
      <c r="BZ203" s="34" t="s">
        <v>2066</v>
      </c>
      <c r="CA203" s="38">
        <v>21</v>
      </c>
      <c r="CB203" s="41" t="s">
        <v>1196</v>
      </c>
      <c r="CC203" s="35" t="s">
        <v>1244</v>
      </c>
      <c r="CD203" s="34">
        <v>1633</v>
      </c>
      <c r="CE203" s="34"/>
      <c r="CF203" s="16"/>
      <c r="CG203" s="12"/>
    </row>
    <row r="204" spans="1:85" s="19" customFormat="1" ht="51.75" customHeight="1" x14ac:dyDescent="0.2">
      <c r="A204" s="29">
        <v>2023</v>
      </c>
      <c r="B204" s="131">
        <v>196</v>
      </c>
      <c r="C204" s="122" t="s">
        <v>1476</v>
      </c>
      <c r="D204" s="122" t="str">
        <f ca="1">IF(Tabla2023[[#This Row],[FECHA DE TERMINACIÓN FINAL]]-TODAY()&gt;=15,"VIGENTE",IF(Tabla2023[[#This Row],[FECHA DE TERMINACIÓN FINAL]]-TODAY()&lt;0,"FINALIZADO",IF(Tabla2023[[#This Row],[FECHA DE TERMINACIÓN FINAL]]-TODAY()&lt;=15,"PROXIMO A VENCER")))</f>
        <v>FINALIZADO</v>
      </c>
      <c r="E204" s="93">
        <v>85226</v>
      </c>
      <c r="F204" s="38" t="s">
        <v>2067</v>
      </c>
      <c r="G204" s="38" t="s">
        <v>2068</v>
      </c>
      <c r="H204" s="37" t="s">
        <v>2069</v>
      </c>
      <c r="I204" s="46" t="s">
        <v>2070</v>
      </c>
      <c r="J204" s="38" t="s">
        <v>1132</v>
      </c>
      <c r="K204" s="38">
        <v>102</v>
      </c>
      <c r="L204" s="45">
        <v>44942</v>
      </c>
      <c r="M204" s="38">
        <v>811</v>
      </c>
      <c r="N204" s="45">
        <v>44980</v>
      </c>
      <c r="O204" s="38" t="s">
        <v>116</v>
      </c>
      <c r="P204" s="37" t="s">
        <v>87</v>
      </c>
      <c r="Q204" s="37" t="s">
        <v>420</v>
      </c>
      <c r="R204" s="38">
        <v>1</v>
      </c>
      <c r="S204" s="151" t="s">
        <v>2071</v>
      </c>
      <c r="T204" s="38" t="s">
        <v>406</v>
      </c>
      <c r="U204" s="38" t="s">
        <v>906</v>
      </c>
      <c r="V204" s="38" t="s">
        <v>196</v>
      </c>
      <c r="W204" s="38"/>
      <c r="X204" s="38" t="s">
        <v>148</v>
      </c>
      <c r="Y204" s="54">
        <v>40442263</v>
      </c>
      <c r="Z204" s="38">
        <v>2</v>
      </c>
      <c r="AA204" s="45">
        <v>28230</v>
      </c>
      <c r="AB204" s="44" t="s">
        <v>2072</v>
      </c>
      <c r="AC204" s="38">
        <v>3112575527</v>
      </c>
      <c r="AD204" s="37" t="s">
        <v>2073</v>
      </c>
      <c r="AE204" s="37" t="s">
        <v>1329</v>
      </c>
      <c r="AF204" s="37">
        <v>7180598</v>
      </c>
      <c r="AG204" s="37">
        <v>9</v>
      </c>
      <c r="AH204" s="37"/>
      <c r="AI204" s="38"/>
      <c r="AJ204" s="38"/>
      <c r="AK204" s="38"/>
      <c r="AL204" s="38" t="s">
        <v>410</v>
      </c>
      <c r="AM204" s="45">
        <v>44967</v>
      </c>
      <c r="AN204" s="45">
        <v>44967</v>
      </c>
      <c r="AO204" s="80">
        <v>24000000</v>
      </c>
      <c r="AP204" s="45">
        <v>44980</v>
      </c>
      <c r="AQ204" s="45">
        <v>45099</v>
      </c>
      <c r="AR204" s="38">
        <v>120</v>
      </c>
      <c r="AS204" s="38">
        <v>4</v>
      </c>
      <c r="AT204" s="80">
        <v>6000000</v>
      </c>
      <c r="AU204" s="38"/>
      <c r="AV204" s="38"/>
      <c r="AW204" s="38"/>
      <c r="AX204" s="38"/>
      <c r="AY204" s="38"/>
      <c r="AZ204" s="82"/>
      <c r="BA204" s="38"/>
      <c r="BB204" s="38"/>
      <c r="BC204" s="38"/>
      <c r="BD204" s="38"/>
      <c r="BE204" s="38"/>
      <c r="BF204" s="38"/>
      <c r="BG204" s="38"/>
      <c r="BH204" s="38"/>
      <c r="BI204" s="38"/>
      <c r="BJ204" s="38"/>
      <c r="BK204" s="38"/>
      <c r="BL204" s="38"/>
      <c r="BM204" s="38"/>
      <c r="BN204" s="38"/>
      <c r="BO204" s="38"/>
      <c r="BP204" s="38"/>
      <c r="BQ204" s="34">
        <f>Tabla2023[[#This Row],[DÍAS PRORROGA 1]]+Tabla2023[[#This Row],[DÍAS PRORROGA  2]]+Tabla2023[[#This Row],[DÍAS PRORROGA 3]]</f>
        <v>0</v>
      </c>
      <c r="BR204" s="68">
        <f>IF(Tabla2023[[#This Row],[ADICIÓN]]="NO",0,Tabla2023[[#This Row],[VALOR ADICIÓN 1]]+Tabla2023[[#This Row],[VALOR ADICIÓN 2]]+Tabla2023[[#This Row],[VALOR ADICIÓN 3]])</f>
        <v>0</v>
      </c>
      <c r="BS204" s="38"/>
      <c r="BT204" s="45">
        <v>45064</v>
      </c>
      <c r="BU204" s="49">
        <f>Tabla2023[[#This Row],[VALOR INICIAL DEL CONTRATO]]+Tabla2023[[#This Row],[VALOR ADICIÓN 1]]+Tabla2023[[#This Row],[VALOR ADICIÓN 2]]+Tabla2023[[#This Row],[VALOR ADICIÓN 3]]</f>
        <v>24000000</v>
      </c>
      <c r="BV20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04" s="33"/>
      <c r="BX204" s="36" t="s">
        <v>2074</v>
      </c>
      <c r="BY204" s="34" t="s">
        <v>2075</v>
      </c>
      <c r="BZ204" s="34"/>
      <c r="CA204" s="34"/>
      <c r="CB204" s="35"/>
      <c r="CC204" s="35"/>
      <c r="CD204" s="38">
        <v>1634</v>
      </c>
      <c r="CE204" s="34"/>
      <c r="CF204" s="16"/>
      <c r="CG204" s="12"/>
    </row>
    <row r="205" spans="1:85" s="19" customFormat="1" ht="51.75" customHeight="1" x14ac:dyDescent="0.2">
      <c r="A205" s="29">
        <v>2023</v>
      </c>
      <c r="B205" s="131">
        <v>198</v>
      </c>
      <c r="C205" s="122" t="s">
        <v>435</v>
      </c>
      <c r="D205" s="122" t="str">
        <f ca="1">IF(Tabla2023[[#This Row],[FECHA DE TERMINACIÓN FINAL]]-TODAY()&gt;=15,"VIGENTE",IF(Tabla2023[[#This Row],[FECHA DE TERMINACIÓN FINAL]]-TODAY()&lt;0,"FINALIZADO",IF(Tabla2023[[#This Row],[FECHA DE TERMINACIÓN FINAL]]-TODAY()&lt;=15,"PROXIMO A VENCER")))</f>
        <v>FINALIZADO</v>
      </c>
      <c r="E205" s="93">
        <v>85210</v>
      </c>
      <c r="F205" s="38" t="s">
        <v>2076</v>
      </c>
      <c r="G205" s="38" t="s">
        <v>2077</v>
      </c>
      <c r="H205" s="37" t="s">
        <v>2078</v>
      </c>
      <c r="I205" s="46" t="s">
        <v>2079</v>
      </c>
      <c r="J205" s="38" t="s">
        <v>1132</v>
      </c>
      <c r="K205" s="38">
        <v>99</v>
      </c>
      <c r="L205" s="45">
        <v>44942</v>
      </c>
      <c r="M205" s="38">
        <v>846</v>
      </c>
      <c r="N205" s="45">
        <v>44986</v>
      </c>
      <c r="O205" s="38" t="s">
        <v>116</v>
      </c>
      <c r="P205" s="37" t="s">
        <v>87</v>
      </c>
      <c r="Q205" s="37" t="s">
        <v>420</v>
      </c>
      <c r="R205" s="38">
        <v>1</v>
      </c>
      <c r="S205" s="151" t="s">
        <v>2080</v>
      </c>
      <c r="T205" s="38" t="s">
        <v>406</v>
      </c>
      <c r="U205" s="38" t="s">
        <v>906</v>
      </c>
      <c r="V205" s="38" t="s">
        <v>196</v>
      </c>
      <c r="W205" s="38"/>
      <c r="X205" s="38" t="s">
        <v>163</v>
      </c>
      <c r="Y205" s="54">
        <v>1020777043</v>
      </c>
      <c r="Z205" s="38">
        <v>5</v>
      </c>
      <c r="AA205" s="45">
        <v>33848</v>
      </c>
      <c r="AB205" s="44" t="s">
        <v>2081</v>
      </c>
      <c r="AC205" s="38">
        <v>6018039538</v>
      </c>
      <c r="AD205" s="37" t="s">
        <v>2082</v>
      </c>
      <c r="AE205" s="37" t="s">
        <v>1016</v>
      </c>
      <c r="AF205" s="38">
        <v>1018418402</v>
      </c>
      <c r="AG205" s="37">
        <v>1</v>
      </c>
      <c r="AH205" s="37" t="s">
        <v>499</v>
      </c>
      <c r="AI205" s="37">
        <v>1030568733</v>
      </c>
      <c r="AJ205" s="38">
        <v>9</v>
      </c>
      <c r="AK205" s="45">
        <v>45065</v>
      </c>
      <c r="AL205" s="38" t="s">
        <v>410</v>
      </c>
      <c r="AM205" s="45">
        <v>44970</v>
      </c>
      <c r="AN205" s="45">
        <v>44970</v>
      </c>
      <c r="AO205" s="80">
        <v>16500000</v>
      </c>
      <c r="AP205" s="45">
        <v>44986</v>
      </c>
      <c r="AQ205" s="45">
        <v>45076</v>
      </c>
      <c r="AR205" s="38">
        <v>90</v>
      </c>
      <c r="AS205" s="38">
        <v>3</v>
      </c>
      <c r="AT205" s="80">
        <v>5500000</v>
      </c>
      <c r="AU205" s="38"/>
      <c r="AV205" s="38"/>
      <c r="AW205" s="38"/>
      <c r="AX205" s="38"/>
      <c r="AY205" s="38"/>
      <c r="AZ205" s="82"/>
      <c r="BA205" s="38"/>
      <c r="BB205" s="38"/>
      <c r="BC205" s="38"/>
      <c r="BD205" s="38"/>
      <c r="BE205" s="38"/>
      <c r="BF205" s="38"/>
      <c r="BG205" s="38"/>
      <c r="BH205" s="38"/>
      <c r="BI205" s="38"/>
      <c r="BJ205" s="38"/>
      <c r="BK205" s="38"/>
      <c r="BL205" s="38"/>
      <c r="BM205" s="38"/>
      <c r="BN205" s="38"/>
      <c r="BO205" s="38"/>
      <c r="BP205" s="38"/>
      <c r="BQ205" s="34">
        <f>Tabla2023[[#This Row],[DÍAS PRORROGA 1]]+Tabla2023[[#This Row],[DÍAS PRORROGA  2]]+Tabla2023[[#This Row],[DÍAS PRORROGA 3]]</f>
        <v>0</v>
      </c>
      <c r="BR205" s="68">
        <f>IF(Tabla2023[[#This Row],[ADICIÓN]]="NO",0,Tabla2023[[#This Row],[VALOR ADICIÓN 1]]+Tabla2023[[#This Row],[VALOR ADICIÓN 2]]+Tabla2023[[#This Row],[VALOR ADICIÓN 3]])</f>
        <v>0</v>
      </c>
      <c r="BS205" s="38"/>
      <c r="BT205" s="45">
        <v>45076</v>
      </c>
      <c r="BU205" s="49">
        <f>Tabla2023[[#This Row],[VALOR INICIAL DEL CONTRATO]]+Tabla2023[[#This Row],[VALOR ADICIÓN 1]]+Tabla2023[[#This Row],[VALOR ADICIÓN 2]]+Tabla2023[[#This Row],[VALOR ADICIÓN 3]]</f>
        <v>16500000</v>
      </c>
      <c r="BV20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5" s="33"/>
      <c r="BX205" s="34"/>
      <c r="BY205" s="34" t="s">
        <v>2083</v>
      </c>
      <c r="BZ205" s="34"/>
      <c r="CA205" s="34"/>
      <c r="CB205" s="35"/>
      <c r="CC205" s="35"/>
      <c r="CD205" s="38">
        <v>1634</v>
      </c>
      <c r="CE205" s="34"/>
      <c r="CF205" s="16"/>
      <c r="CG205" s="12"/>
    </row>
    <row r="206" spans="1:85" s="19" customFormat="1" ht="51.75" customHeight="1" x14ac:dyDescent="0.2">
      <c r="A206" s="29">
        <v>2023</v>
      </c>
      <c r="B206" s="131">
        <v>199</v>
      </c>
      <c r="C206" s="122" t="s">
        <v>84</v>
      </c>
      <c r="D206" s="122" t="str">
        <f ca="1">IF(Tabla2023[[#This Row],[FECHA DE TERMINACIÓN FINAL]]-TODAY()&gt;=15,"VIGENTE",IF(Tabla2023[[#This Row],[FECHA DE TERMINACIÓN FINAL]]-TODAY()&lt;0,"FINALIZADO",IF(Tabla2023[[#This Row],[FECHA DE TERMINACIÓN FINAL]]-TODAY()&lt;=15,"PROXIMO A VENCER")))</f>
        <v>VIGENTE</v>
      </c>
      <c r="E206" s="93">
        <v>85213</v>
      </c>
      <c r="F206" s="38" t="s">
        <v>2084</v>
      </c>
      <c r="G206" s="38" t="s">
        <v>2085</v>
      </c>
      <c r="H206" s="37" t="s">
        <v>498</v>
      </c>
      <c r="I206" s="46" t="s">
        <v>2086</v>
      </c>
      <c r="J206" s="37" t="s">
        <v>1695</v>
      </c>
      <c r="K206" s="38">
        <v>702</v>
      </c>
      <c r="L206" s="45">
        <v>44964</v>
      </c>
      <c r="M206" s="38">
        <v>775</v>
      </c>
      <c r="N206" s="45">
        <v>44977</v>
      </c>
      <c r="O206" s="38" t="s">
        <v>108</v>
      </c>
      <c r="P206" s="37" t="s">
        <v>87</v>
      </c>
      <c r="Q206" s="37" t="s">
        <v>420</v>
      </c>
      <c r="R206" s="38">
        <v>1</v>
      </c>
      <c r="S206" s="151" t="s">
        <v>2087</v>
      </c>
      <c r="T206" s="38" t="s">
        <v>406</v>
      </c>
      <c r="U206" s="38" t="s">
        <v>906</v>
      </c>
      <c r="V206" s="38" t="s">
        <v>196</v>
      </c>
      <c r="W206" s="38" t="s">
        <v>213</v>
      </c>
      <c r="X206" s="38" t="s">
        <v>148</v>
      </c>
      <c r="Y206" s="54">
        <v>1019088970</v>
      </c>
      <c r="Z206" s="38">
        <v>8</v>
      </c>
      <c r="AA206" s="45">
        <v>34275</v>
      </c>
      <c r="AB206" s="44" t="s">
        <v>2088</v>
      </c>
      <c r="AC206" s="38">
        <v>3504860999</v>
      </c>
      <c r="AD206" s="37" t="s">
        <v>1894</v>
      </c>
      <c r="AE206" s="37" t="s">
        <v>111</v>
      </c>
      <c r="AF206" s="38">
        <v>1072072793</v>
      </c>
      <c r="AG206" s="37">
        <v>3</v>
      </c>
      <c r="AH206" s="37" t="s">
        <v>151</v>
      </c>
      <c r="AI206" s="37">
        <v>1053344917</v>
      </c>
      <c r="AJ206" s="38">
        <v>9</v>
      </c>
      <c r="AK206" s="45">
        <v>45308</v>
      </c>
      <c r="AL206" s="38" t="s">
        <v>410</v>
      </c>
      <c r="AM206" s="45">
        <v>44970</v>
      </c>
      <c r="AN206" s="45">
        <v>44970</v>
      </c>
      <c r="AO206" s="80">
        <v>66000000</v>
      </c>
      <c r="AP206" s="45">
        <v>44971</v>
      </c>
      <c r="AQ206" s="45">
        <v>45304</v>
      </c>
      <c r="AR206" s="38">
        <v>330</v>
      </c>
      <c r="AS206" s="38">
        <v>11</v>
      </c>
      <c r="AT206" s="80">
        <v>6000000</v>
      </c>
      <c r="AU206" s="38"/>
      <c r="AV206" s="38"/>
      <c r="AW206" s="38">
        <v>1</v>
      </c>
      <c r="AX206" s="38">
        <v>1</v>
      </c>
      <c r="AY206" s="38"/>
      <c r="AZ206" s="82">
        <v>24000000</v>
      </c>
      <c r="BA206" s="38">
        <v>120</v>
      </c>
      <c r="BB206" s="38">
        <v>1279</v>
      </c>
      <c r="BC206" s="45">
        <v>45281</v>
      </c>
      <c r="BD206" s="38"/>
      <c r="BE206" s="38"/>
      <c r="BF206" s="38"/>
      <c r="BG206" s="38"/>
      <c r="BH206" s="38"/>
      <c r="BI206" s="38"/>
      <c r="BJ206" s="38"/>
      <c r="BK206" s="38"/>
      <c r="BL206" s="38"/>
      <c r="BM206" s="38"/>
      <c r="BN206" s="38"/>
      <c r="BO206" s="38"/>
      <c r="BP206" s="38"/>
      <c r="BQ206" s="34">
        <f>Tabla2023[[#This Row],[DÍAS PRORROGA 1]]+Tabla2023[[#This Row],[DÍAS PRORROGA  2]]+Tabla2023[[#This Row],[DÍAS PRORROGA 3]]</f>
        <v>120</v>
      </c>
      <c r="BR206" s="68">
        <f>IF(Tabla2023[[#This Row],[ADICIÓN]]="NO",0,Tabla2023[[#This Row],[VALOR ADICIÓN 1]]+Tabla2023[[#This Row],[VALOR ADICIÓN 2]]+Tabla2023[[#This Row],[VALOR ADICIÓN 3]])</f>
        <v>24000000</v>
      </c>
      <c r="BS206" s="38"/>
      <c r="BT206" s="45">
        <v>45425</v>
      </c>
      <c r="BU206" s="49">
        <f>Tabla2023[[#This Row],[VALOR INICIAL DEL CONTRATO]]+Tabla2023[[#This Row],[VALOR ADICIÓN 1]]+Tabla2023[[#This Row],[VALOR ADICIÓN 2]]+Tabla2023[[#This Row],[VALOR ADICIÓN 3]]</f>
        <v>90000000</v>
      </c>
      <c r="BV20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0.85462555066079293</v>
      </c>
      <c r="BW206" s="33"/>
      <c r="BX206" s="36" t="s">
        <v>2089</v>
      </c>
      <c r="BY206" s="34" t="s">
        <v>2090</v>
      </c>
      <c r="BZ206" s="34"/>
      <c r="CA206" s="34"/>
      <c r="CB206" s="35"/>
      <c r="CC206" s="35"/>
      <c r="CD206" s="38">
        <v>1652</v>
      </c>
      <c r="CE206" s="34"/>
      <c r="CF206" s="16"/>
      <c r="CG206" s="12"/>
    </row>
    <row r="207" spans="1:85" s="19" customFormat="1" ht="51.75" customHeight="1" x14ac:dyDescent="0.2">
      <c r="A207" s="29">
        <v>2023</v>
      </c>
      <c r="B207" s="131">
        <v>200</v>
      </c>
      <c r="C207" s="122" t="s">
        <v>435</v>
      </c>
      <c r="D207" s="122" t="str">
        <f ca="1">IF(Tabla2023[[#This Row],[FECHA DE TERMINACIÓN FINAL]]-TODAY()&gt;=15,"VIGENTE",IF(Tabla2023[[#This Row],[FECHA DE TERMINACIÓN FINAL]]-TODAY()&lt;0,"FINALIZADO",IF(Tabla2023[[#This Row],[FECHA DE TERMINACIÓN FINAL]]-TODAY()&lt;=15,"PROXIMO A VENCER")))</f>
        <v>FINALIZADO</v>
      </c>
      <c r="E207" s="93">
        <v>83247</v>
      </c>
      <c r="F207" s="38" t="s">
        <v>2091</v>
      </c>
      <c r="G207" s="38" t="s">
        <v>2092</v>
      </c>
      <c r="H207" s="37" t="s">
        <v>2093</v>
      </c>
      <c r="I207" s="46" t="s">
        <v>2094</v>
      </c>
      <c r="J207" s="38" t="s">
        <v>541</v>
      </c>
      <c r="K207" s="38">
        <v>700</v>
      </c>
      <c r="L207" s="45">
        <v>44964</v>
      </c>
      <c r="M207" s="38">
        <v>812</v>
      </c>
      <c r="N207" s="45">
        <v>44980</v>
      </c>
      <c r="O207" s="38" t="s">
        <v>116</v>
      </c>
      <c r="P207" s="37" t="s">
        <v>87</v>
      </c>
      <c r="Q207" s="37" t="s">
        <v>420</v>
      </c>
      <c r="R207" s="38">
        <v>1</v>
      </c>
      <c r="S207" s="151" t="s">
        <v>2095</v>
      </c>
      <c r="T207" s="38" t="s">
        <v>406</v>
      </c>
      <c r="U207" s="38" t="s">
        <v>906</v>
      </c>
      <c r="V207" s="38" t="s">
        <v>512</v>
      </c>
      <c r="W207" s="38" t="s">
        <v>423</v>
      </c>
      <c r="X207" s="38" t="s">
        <v>163</v>
      </c>
      <c r="Y207" s="54">
        <v>52303112</v>
      </c>
      <c r="Z207" s="38">
        <v>7</v>
      </c>
      <c r="AA207" s="45">
        <v>28087</v>
      </c>
      <c r="AB207" s="44" t="s">
        <v>2096</v>
      </c>
      <c r="AC207" s="38">
        <v>9002737</v>
      </c>
      <c r="AD207" s="37" t="s">
        <v>2097</v>
      </c>
      <c r="AE207" s="37" t="s">
        <v>1632</v>
      </c>
      <c r="AF207" s="37">
        <v>1073524239</v>
      </c>
      <c r="AG207" s="37">
        <v>9</v>
      </c>
      <c r="AH207" s="37" t="s">
        <v>499</v>
      </c>
      <c r="AI207" s="37">
        <v>1030568733</v>
      </c>
      <c r="AJ207" s="37">
        <v>9</v>
      </c>
      <c r="AK207" s="38"/>
      <c r="AL207" s="38" t="s">
        <v>410</v>
      </c>
      <c r="AM207" s="45">
        <v>44970</v>
      </c>
      <c r="AN207" s="45">
        <v>44970</v>
      </c>
      <c r="AO207" s="80">
        <v>26400000</v>
      </c>
      <c r="AP207" s="45">
        <v>44980</v>
      </c>
      <c r="AQ207" s="45">
        <v>45313</v>
      </c>
      <c r="AR207" s="38">
        <v>330</v>
      </c>
      <c r="AS207" s="38">
        <v>11</v>
      </c>
      <c r="AT207" s="80">
        <v>2400000</v>
      </c>
      <c r="AU207" s="38"/>
      <c r="AV207" s="38"/>
      <c r="AW207" s="38">
        <v>1</v>
      </c>
      <c r="AX207" s="38">
        <v>1</v>
      </c>
      <c r="AY207" s="38"/>
      <c r="AZ207" s="82">
        <v>2400000</v>
      </c>
      <c r="BA207" s="38">
        <v>30</v>
      </c>
      <c r="BB207" s="38">
        <v>1251</v>
      </c>
      <c r="BC207" s="45">
        <v>45279</v>
      </c>
      <c r="BD207" s="38"/>
      <c r="BE207" s="38"/>
      <c r="BF207" s="38"/>
      <c r="BG207" s="38"/>
      <c r="BH207" s="38"/>
      <c r="BI207" s="38"/>
      <c r="BJ207" s="38"/>
      <c r="BK207" s="38"/>
      <c r="BL207" s="38"/>
      <c r="BM207" s="38"/>
      <c r="BN207" s="38"/>
      <c r="BO207" s="38"/>
      <c r="BP207" s="38"/>
      <c r="BQ207" s="34">
        <f>Tabla2023[[#This Row],[DÍAS PRORROGA 1]]+Tabla2023[[#This Row],[DÍAS PRORROGA  2]]+Tabla2023[[#This Row],[DÍAS PRORROGA 3]]</f>
        <v>30</v>
      </c>
      <c r="BR207" s="68">
        <f>IF(Tabla2023[[#This Row],[ADICIÓN]]="NO",0,Tabla2023[[#This Row],[VALOR ADICIÓN 1]]+Tabla2023[[#This Row],[VALOR ADICIÓN 2]]+Tabla2023[[#This Row],[VALOR ADICIÓN 3]])</f>
        <v>2400000</v>
      </c>
      <c r="BS207" s="38"/>
      <c r="BT207" s="45">
        <v>45344</v>
      </c>
      <c r="BU207" s="49">
        <f>Tabla2023[[#This Row],[VALOR INICIAL DEL CONTRATO]]+Tabla2023[[#This Row],[VALOR ADICIÓN 1]]+Tabla2023[[#This Row],[VALOR ADICIÓN 2]]+Tabla2023[[#This Row],[VALOR ADICIÓN 3]]</f>
        <v>28800000</v>
      </c>
      <c r="BV20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7" s="33"/>
      <c r="BX207" s="36" t="s">
        <v>2098</v>
      </c>
      <c r="BY207" s="34" t="s">
        <v>2099</v>
      </c>
      <c r="BZ207" s="34"/>
      <c r="CA207" s="34"/>
      <c r="CB207" s="35"/>
      <c r="CC207" s="35"/>
      <c r="CD207" s="38">
        <v>1634</v>
      </c>
      <c r="CE207" s="34"/>
      <c r="CF207" s="16"/>
      <c r="CG207" s="12"/>
    </row>
    <row r="208" spans="1:85" s="19" customFormat="1" ht="51.75" customHeight="1" x14ac:dyDescent="0.2">
      <c r="A208" s="29">
        <v>2023</v>
      </c>
      <c r="B208" s="131">
        <v>201</v>
      </c>
      <c r="C208" s="122" t="s">
        <v>435</v>
      </c>
      <c r="D208" s="122" t="str">
        <f ca="1">IF(Tabla2023[[#This Row],[FECHA DE TERMINACIÓN FINAL]]-TODAY()&gt;=15,"VIGENTE",IF(Tabla2023[[#This Row],[FECHA DE TERMINACIÓN FINAL]]-TODAY()&lt;0,"FINALIZADO",IF(Tabla2023[[#This Row],[FECHA DE TERMINACIÓN FINAL]]-TODAY()&lt;=15,"PROXIMO A VENCER")))</f>
        <v>FINALIZADO</v>
      </c>
      <c r="E208" s="93">
        <v>83247</v>
      </c>
      <c r="F208" s="38" t="s">
        <v>2091</v>
      </c>
      <c r="G208" s="38" t="s">
        <v>2100</v>
      </c>
      <c r="H208" s="37" t="s">
        <v>2101</v>
      </c>
      <c r="I208" s="44" t="s">
        <v>2094</v>
      </c>
      <c r="J208" s="38" t="s">
        <v>541</v>
      </c>
      <c r="K208" s="38">
        <v>700</v>
      </c>
      <c r="L208" s="45">
        <v>44964</v>
      </c>
      <c r="M208" s="38">
        <v>813</v>
      </c>
      <c r="N208" s="45">
        <v>44980</v>
      </c>
      <c r="O208" s="38" t="s">
        <v>116</v>
      </c>
      <c r="P208" s="37" t="s">
        <v>87</v>
      </c>
      <c r="Q208" s="37" t="s">
        <v>420</v>
      </c>
      <c r="R208" s="38">
        <v>1</v>
      </c>
      <c r="S208" s="151" t="s">
        <v>2095</v>
      </c>
      <c r="T208" s="38" t="s">
        <v>406</v>
      </c>
      <c r="U208" s="38" t="s">
        <v>906</v>
      </c>
      <c r="V208" s="38" t="s">
        <v>512</v>
      </c>
      <c r="W208" s="38" t="s">
        <v>423</v>
      </c>
      <c r="X208" s="38" t="s">
        <v>163</v>
      </c>
      <c r="Y208" s="54">
        <v>52124245</v>
      </c>
      <c r="Z208" s="38">
        <v>1</v>
      </c>
      <c r="AA208" s="45">
        <v>27051</v>
      </c>
      <c r="AB208" s="44" t="s">
        <v>2102</v>
      </c>
      <c r="AC208" s="38">
        <v>3204499401</v>
      </c>
      <c r="AD208" s="37" t="s">
        <v>2103</v>
      </c>
      <c r="AE208" s="37" t="s">
        <v>1632</v>
      </c>
      <c r="AF208" s="37">
        <v>1073524239</v>
      </c>
      <c r="AG208" s="37">
        <v>9</v>
      </c>
      <c r="AH208" s="37" t="s">
        <v>499</v>
      </c>
      <c r="AI208" s="37">
        <v>1030568733</v>
      </c>
      <c r="AJ208" s="37">
        <v>9</v>
      </c>
      <c r="AK208" s="38"/>
      <c r="AL208" s="38" t="s">
        <v>410</v>
      </c>
      <c r="AM208" s="45">
        <v>44971</v>
      </c>
      <c r="AN208" s="45">
        <v>44971</v>
      </c>
      <c r="AO208" s="80">
        <v>26400000</v>
      </c>
      <c r="AP208" s="45">
        <v>44980</v>
      </c>
      <c r="AQ208" s="45">
        <v>45313</v>
      </c>
      <c r="AR208" s="38">
        <v>330</v>
      </c>
      <c r="AS208" s="38">
        <v>11</v>
      </c>
      <c r="AT208" s="80">
        <v>2400000</v>
      </c>
      <c r="AU208" s="38"/>
      <c r="AV208" s="38"/>
      <c r="AW208" s="38">
        <v>1</v>
      </c>
      <c r="AX208" s="38">
        <v>1</v>
      </c>
      <c r="AY208" s="38"/>
      <c r="AZ208" s="82">
        <v>2400000</v>
      </c>
      <c r="BA208" s="38">
        <v>30</v>
      </c>
      <c r="BB208" s="38">
        <v>1252</v>
      </c>
      <c r="BC208" s="45">
        <v>45279</v>
      </c>
      <c r="BD208" s="38"/>
      <c r="BE208" s="38"/>
      <c r="BF208" s="38"/>
      <c r="BG208" s="38"/>
      <c r="BH208" s="38"/>
      <c r="BI208" s="38"/>
      <c r="BJ208" s="38"/>
      <c r="BK208" s="38"/>
      <c r="BL208" s="38"/>
      <c r="BM208" s="38"/>
      <c r="BN208" s="38"/>
      <c r="BO208" s="38"/>
      <c r="BP208" s="38"/>
      <c r="BQ208" s="34">
        <f>Tabla2023[[#This Row],[DÍAS PRORROGA 1]]+Tabla2023[[#This Row],[DÍAS PRORROGA  2]]+Tabla2023[[#This Row],[DÍAS PRORROGA 3]]</f>
        <v>30</v>
      </c>
      <c r="BR208" s="68">
        <f>IF(Tabla2023[[#This Row],[ADICIÓN]]="NO",0,Tabla2023[[#This Row],[VALOR ADICIÓN 1]]+Tabla2023[[#This Row],[VALOR ADICIÓN 2]]+Tabla2023[[#This Row],[VALOR ADICIÓN 3]])</f>
        <v>2400000</v>
      </c>
      <c r="BS208" s="38"/>
      <c r="BT208" s="45">
        <v>45344</v>
      </c>
      <c r="BU208" s="49">
        <f>Tabla2023[[#This Row],[VALOR INICIAL DEL CONTRATO]]+Tabla2023[[#This Row],[VALOR ADICIÓN 1]]+Tabla2023[[#This Row],[VALOR ADICIÓN 2]]+Tabla2023[[#This Row],[VALOR ADICIÓN 3]]</f>
        <v>28800000</v>
      </c>
      <c r="BV20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8" s="33"/>
      <c r="BX208" s="36" t="s">
        <v>2104</v>
      </c>
      <c r="BY208" s="34" t="s">
        <v>2099</v>
      </c>
      <c r="BZ208" s="34"/>
      <c r="CA208" s="34"/>
      <c r="CB208" s="35"/>
      <c r="CC208" s="35"/>
      <c r="CD208" s="38">
        <v>1634</v>
      </c>
      <c r="CE208" s="34"/>
      <c r="CF208" s="16"/>
      <c r="CG208" s="12"/>
    </row>
    <row r="209" spans="1:85" s="19" customFormat="1" ht="51.75" customHeight="1" x14ac:dyDescent="0.2">
      <c r="A209" s="29">
        <v>2023</v>
      </c>
      <c r="B209" s="131">
        <v>203</v>
      </c>
      <c r="C209" s="122" t="s">
        <v>435</v>
      </c>
      <c r="D209" s="122" t="str">
        <f ca="1">IF(Tabla2023[[#This Row],[FECHA DE TERMINACIÓN FINAL]]-TODAY()&gt;=15,"VIGENTE",IF(Tabla2023[[#This Row],[FECHA DE TERMINACIÓN FINAL]]-TODAY()&lt;0,"FINALIZADO",IF(Tabla2023[[#This Row],[FECHA DE TERMINACIÓN FINAL]]-TODAY()&lt;=15,"PROXIMO A VENCER")))</f>
        <v>FINALIZADO</v>
      </c>
      <c r="E209" s="93">
        <v>84203</v>
      </c>
      <c r="F209" s="38" t="s">
        <v>2105</v>
      </c>
      <c r="G209" s="38" t="s">
        <v>2106</v>
      </c>
      <c r="H209" s="37" t="s">
        <v>2107</v>
      </c>
      <c r="I209" s="46" t="s">
        <v>2108</v>
      </c>
      <c r="J209" s="37" t="s">
        <v>1711</v>
      </c>
      <c r="K209" s="38">
        <v>558</v>
      </c>
      <c r="L209" s="45">
        <v>44952</v>
      </c>
      <c r="M209" s="38">
        <v>776</v>
      </c>
      <c r="N209" s="45">
        <v>44977</v>
      </c>
      <c r="O209" s="38" t="s">
        <v>143</v>
      </c>
      <c r="P209" s="37" t="s">
        <v>87</v>
      </c>
      <c r="Q209" s="37" t="s">
        <v>420</v>
      </c>
      <c r="R209" s="38">
        <v>1</v>
      </c>
      <c r="S209" s="151" t="s">
        <v>2109</v>
      </c>
      <c r="T209" s="38" t="s">
        <v>406</v>
      </c>
      <c r="U209" s="38" t="s">
        <v>471</v>
      </c>
      <c r="V209" s="38" t="s">
        <v>285</v>
      </c>
      <c r="W209" s="38"/>
      <c r="X209" s="38" t="s">
        <v>163</v>
      </c>
      <c r="Y209" s="54">
        <v>11388875</v>
      </c>
      <c r="Z209" s="38">
        <v>3</v>
      </c>
      <c r="AA209" s="45">
        <v>26169</v>
      </c>
      <c r="AB209" s="44" t="s">
        <v>2110</v>
      </c>
      <c r="AC209" s="38">
        <v>7225223</v>
      </c>
      <c r="AD209" s="37" t="s">
        <v>2111</v>
      </c>
      <c r="AE209" s="37" t="s">
        <v>2037</v>
      </c>
      <c r="AF209" s="38">
        <v>53167430</v>
      </c>
      <c r="AG209" s="37">
        <v>4</v>
      </c>
      <c r="AH209" s="37" t="s">
        <v>185</v>
      </c>
      <c r="AI209" s="37">
        <v>1024474457</v>
      </c>
      <c r="AJ209" s="37">
        <v>4</v>
      </c>
      <c r="AK209" s="38"/>
      <c r="AL209" s="38" t="s">
        <v>410</v>
      </c>
      <c r="AM209" s="45">
        <v>44972</v>
      </c>
      <c r="AN209" s="45">
        <v>44972</v>
      </c>
      <c r="AO209" s="80">
        <v>10800000</v>
      </c>
      <c r="AP209" s="45">
        <v>44977</v>
      </c>
      <c r="AQ209" s="45">
        <v>45096</v>
      </c>
      <c r="AR209" s="38">
        <v>120</v>
      </c>
      <c r="AS209" s="38">
        <v>4</v>
      </c>
      <c r="AT209" s="80">
        <v>2700000</v>
      </c>
      <c r="AU209" s="38"/>
      <c r="AV209" s="38"/>
      <c r="AW209" s="38"/>
      <c r="AX209" s="38"/>
      <c r="AY209" s="38"/>
      <c r="AZ209" s="82"/>
      <c r="BA209" s="38"/>
      <c r="BB209" s="38"/>
      <c r="BC209" s="38"/>
      <c r="BD209" s="38"/>
      <c r="BE209" s="38"/>
      <c r="BF209" s="38"/>
      <c r="BG209" s="38"/>
      <c r="BH209" s="38"/>
      <c r="BI209" s="38"/>
      <c r="BJ209" s="38"/>
      <c r="BK209" s="38"/>
      <c r="BL209" s="38"/>
      <c r="BM209" s="38"/>
      <c r="BN209" s="38"/>
      <c r="BO209" s="38"/>
      <c r="BP209" s="38"/>
      <c r="BQ209" s="34">
        <f>Tabla2023[[#This Row],[DÍAS PRORROGA 1]]+Tabla2023[[#This Row],[DÍAS PRORROGA  2]]+Tabla2023[[#This Row],[DÍAS PRORROGA 3]]</f>
        <v>0</v>
      </c>
      <c r="BR209" s="68">
        <f>IF(Tabla2023[[#This Row],[ADICIÓN]]="NO",0,Tabla2023[[#This Row],[VALOR ADICIÓN 1]]+Tabla2023[[#This Row],[VALOR ADICIÓN 2]]+Tabla2023[[#This Row],[VALOR ADICIÓN 3]])</f>
        <v>0</v>
      </c>
      <c r="BS209" s="38"/>
      <c r="BT209" s="45">
        <v>45096</v>
      </c>
      <c r="BU209" s="49">
        <f>Tabla2023[[#This Row],[VALOR INICIAL DEL CONTRATO]]+Tabla2023[[#This Row],[VALOR ADICIÓN 1]]+Tabla2023[[#This Row],[VALOR ADICIÓN 2]]+Tabla2023[[#This Row],[VALOR ADICIÓN 3]]</f>
        <v>10800000</v>
      </c>
      <c r="BV20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09" s="33"/>
      <c r="BX209" s="34"/>
      <c r="BY209" s="34" t="s">
        <v>2112</v>
      </c>
      <c r="BZ209" s="34"/>
      <c r="CA209" s="34"/>
      <c r="CB209" s="35"/>
      <c r="CC209" s="35"/>
      <c r="CD209" s="38">
        <v>1688</v>
      </c>
      <c r="CE209" s="34"/>
      <c r="CF209" s="16"/>
      <c r="CG209" s="12"/>
    </row>
    <row r="210" spans="1:85" s="19" customFormat="1" ht="51.75" customHeight="1" x14ac:dyDescent="0.2">
      <c r="A210" s="29">
        <v>2023</v>
      </c>
      <c r="B210" s="131">
        <v>204</v>
      </c>
      <c r="C210" s="122" t="s">
        <v>435</v>
      </c>
      <c r="D210" s="122" t="str">
        <f ca="1">IF(Tabla2023[[#This Row],[FECHA DE TERMINACIÓN FINAL]]-TODAY()&gt;=15,"VIGENTE",IF(Tabla2023[[#This Row],[FECHA DE TERMINACIÓN FINAL]]-TODAY()&lt;0,"FINALIZADO",IF(Tabla2023[[#This Row],[FECHA DE TERMINACIÓN FINAL]]-TODAY()&lt;=15,"PROXIMO A VENCER")))</f>
        <v>FINALIZADO</v>
      </c>
      <c r="E210" s="93">
        <v>84150</v>
      </c>
      <c r="F210" s="38" t="s">
        <v>2113</v>
      </c>
      <c r="G210" s="38" t="s">
        <v>2114</v>
      </c>
      <c r="H210" s="37" t="s">
        <v>2115</v>
      </c>
      <c r="I210" s="46" t="s">
        <v>2116</v>
      </c>
      <c r="J210" s="38" t="s">
        <v>822</v>
      </c>
      <c r="K210" s="38">
        <v>553</v>
      </c>
      <c r="L210" s="45">
        <v>44952</v>
      </c>
      <c r="M210" s="38">
        <v>827</v>
      </c>
      <c r="N210" s="45">
        <v>44984</v>
      </c>
      <c r="O210" s="38" t="s">
        <v>113</v>
      </c>
      <c r="P210" s="37" t="s">
        <v>87</v>
      </c>
      <c r="Q210" s="37" t="s">
        <v>420</v>
      </c>
      <c r="R210" s="38">
        <v>1</v>
      </c>
      <c r="S210" s="151" t="s">
        <v>2117</v>
      </c>
      <c r="T210" s="38" t="s">
        <v>406</v>
      </c>
      <c r="U210" s="38" t="s">
        <v>906</v>
      </c>
      <c r="V210" s="38" t="s">
        <v>442</v>
      </c>
      <c r="W210" s="38" t="s">
        <v>213</v>
      </c>
      <c r="X210" s="38" t="s">
        <v>148</v>
      </c>
      <c r="Y210" s="54">
        <v>52455835</v>
      </c>
      <c r="Z210" s="38">
        <v>5</v>
      </c>
      <c r="AA210" s="45">
        <v>28910</v>
      </c>
      <c r="AB210" s="44" t="s">
        <v>2118</v>
      </c>
      <c r="AC210" s="38">
        <v>3102019990</v>
      </c>
      <c r="AD210" s="37" t="s">
        <v>2119</v>
      </c>
      <c r="AE210" s="37" t="s">
        <v>737</v>
      </c>
      <c r="AF210" s="37">
        <v>1030568733</v>
      </c>
      <c r="AG210" s="37">
        <v>9</v>
      </c>
      <c r="AH210" s="37"/>
      <c r="AI210" s="37"/>
      <c r="AJ210" s="37"/>
      <c r="AK210" s="38"/>
      <c r="AL210" s="38" t="s">
        <v>410</v>
      </c>
      <c r="AM210" s="45">
        <v>44973</v>
      </c>
      <c r="AN210" s="45">
        <v>44973</v>
      </c>
      <c r="AO210" s="80">
        <v>50600000</v>
      </c>
      <c r="AP210" s="45">
        <v>44984</v>
      </c>
      <c r="AQ210" s="45">
        <v>45317</v>
      </c>
      <c r="AR210" s="38">
        <v>330</v>
      </c>
      <c r="AS210" s="38">
        <v>11</v>
      </c>
      <c r="AT210" s="80">
        <v>4600000</v>
      </c>
      <c r="AU210" s="38"/>
      <c r="AV210" s="38"/>
      <c r="AW210" s="38"/>
      <c r="AX210" s="38"/>
      <c r="AY210" s="38"/>
      <c r="AZ210" s="82"/>
      <c r="BA210" s="38"/>
      <c r="BB210" s="38"/>
      <c r="BC210" s="38"/>
      <c r="BD210" s="38"/>
      <c r="BE210" s="38"/>
      <c r="BF210" s="38"/>
      <c r="BG210" s="38"/>
      <c r="BH210" s="38"/>
      <c r="BI210" s="38"/>
      <c r="BJ210" s="38"/>
      <c r="BK210" s="38"/>
      <c r="BL210" s="38"/>
      <c r="BM210" s="38"/>
      <c r="BN210" s="38"/>
      <c r="BO210" s="38"/>
      <c r="BP210" s="38"/>
      <c r="BQ210" s="34">
        <f>Tabla2023[[#This Row],[DÍAS PRORROGA 1]]+Tabla2023[[#This Row],[DÍAS PRORROGA  2]]+Tabla2023[[#This Row],[DÍAS PRORROGA 3]]</f>
        <v>0</v>
      </c>
      <c r="BR210" s="68">
        <f>IF(Tabla2023[[#This Row],[ADICIÓN]]="NO",0,Tabla2023[[#This Row],[VALOR ADICIÓN 1]]+Tabla2023[[#This Row],[VALOR ADICIÓN 2]]+Tabla2023[[#This Row],[VALOR ADICIÓN 3]])</f>
        <v>0</v>
      </c>
      <c r="BS210" s="38"/>
      <c r="BT210" s="45">
        <v>45317</v>
      </c>
      <c r="BU210" s="49">
        <f>Tabla2023[[#This Row],[VALOR INICIAL DEL CONTRATO]]+Tabla2023[[#This Row],[VALOR ADICIÓN 1]]+Tabla2023[[#This Row],[VALOR ADICIÓN 2]]+Tabla2023[[#This Row],[VALOR ADICIÓN 3]]</f>
        <v>50600000</v>
      </c>
      <c r="BV21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10" s="33"/>
      <c r="BX210" s="36" t="s">
        <v>2120</v>
      </c>
      <c r="BY210" s="34" t="s">
        <v>2121</v>
      </c>
      <c r="BZ210" s="34"/>
      <c r="CA210" s="34"/>
      <c r="CB210" s="35"/>
      <c r="CC210" s="35"/>
      <c r="CD210" s="38">
        <v>1587</v>
      </c>
      <c r="CE210" s="34"/>
      <c r="CF210" s="16"/>
      <c r="CG210" s="12"/>
    </row>
    <row r="211" spans="1:85" s="19" customFormat="1" ht="51.75" customHeight="1" x14ac:dyDescent="0.2">
      <c r="A211" s="29">
        <v>2023</v>
      </c>
      <c r="B211" s="131">
        <v>207</v>
      </c>
      <c r="C211" s="122" t="s">
        <v>435</v>
      </c>
      <c r="D211" s="122" t="str">
        <f ca="1">IF(Tabla2023[[#This Row],[FECHA DE TERMINACIÓN FINAL]]-TODAY()&gt;=15,"VIGENTE",IF(Tabla2023[[#This Row],[FECHA DE TERMINACIÓN FINAL]]-TODAY()&lt;0,"FINALIZADO",IF(Tabla2023[[#This Row],[FECHA DE TERMINACIÓN FINAL]]-TODAY()&lt;=15,"PROXIMO A VENCER")))</f>
        <v>FINALIZADO</v>
      </c>
      <c r="E211" s="93">
        <v>84941</v>
      </c>
      <c r="F211" s="38" t="s">
        <v>2122</v>
      </c>
      <c r="G211" s="38" t="s">
        <v>2123</v>
      </c>
      <c r="H211" s="37" t="s">
        <v>2124</v>
      </c>
      <c r="I211" s="46" t="s">
        <v>2125</v>
      </c>
      <c r="J211" s="38" t="s">
        <v>898</v>
      </c>
      <c r="K211" s="38">
        <v>693</v>
      </c>
      <c r="L211" s="45">
        <v>44960</v>
      </c>
      <c r="M211" s="38">
        <v>777</v>
      </c>
      <c r="N211" s="45">
        <v>44977</v>
      </c>
      <c r="O211" s="38" t="s">
        <v>143</v>
      </c>
      <c r="P211" s="37" t="s">
        <v>87</v>
      </c>
      <c r="Q211" s="37" t="s">
        <v>420</v>
      </c>
      <c r="R211" s="38">
        <v>1</v>
      </c>
      <c r="S211" s="151" t="s">
        <v>2126</v>
      </c>
      <c r="T211" s="38" t="s">
        <v>406</v>
      </c>
      <c r="U211" s="38" t="s">
        <v>471</v>
      </c>
      <c r="V211" s="38" t="s">
        <v>442</v>
      </c>
      <c r="W211" s="38"/>
      <c r="X211" s="38" t="s">
        <v>148</v>
      </c>
      <c r="Y211" s="54">
        <v>1071142720</v>
      </c>
      <c r="Z211" s="38">
        <v>3</v>
      </c>
      <c r="AA211" s="45">
        <v>32840</v>
      </c>
      <c r="AB211" s="44" t="s">
        <v>2127</v>
      </c>
      <c r="AC211" s="38">
        <v>3214846172</v>
      </c>
      <c r="AD211" s="37" t="s">
        <v>2128</v>
      </c>
      <c r="AE211" s="37" t="s">
        <v>185</v>
      </c>
      <c r="AF211" s="61">
        <v>1024474457</v>
      </c>
      <c r="AG211" s="61">
        <v>4</v>
      </c>
      <c r="AH211" s="37" t="s">
        <v>737</v>
      </c>
      <c r="AI211" s="37">
        <v>1030568733</v>
      </c>
      <c r="AJ211" s="37">
        <v>9</v>
      </c>
      <c r="AK211" s="38"/>
      <c r="AL211" s="38" t="s">
        <v>410</v>
      </c>
      <c r="AM211" s="45">
        <v>44973</v>
      </c>
      <c r="AN211" s="45">
        <v>44973</v>
      </c>
      <c r="AO211" s="80">
        <v>28400000</v>
      </c>
      <c r="AP211" s="45">
        <v>44978</v>
      </c>
      <c r="AQ211" s="45">
        <v>45097</v>
      </c>
      <c r="AR211" s="38">
        <v>120</v>
      </c>
      <c r="AS211" s="38">
        <v>4</v>
      </c>
      <c r="AT211" s="80">
        <v>7100000</v>
      </c>
      <c r="AU211" s="38"/>
      <c r="AV211" s="38"/>
      <c r="AW211" s="38"/>
      <c r="AX211" s="38"/>
      <c r="AY211" s="38"/>
      <c r="AZ211" s="82"/>
      <c r="BA211" s="38"/>
      <c r="BB211" s="38"/>
      <c r="BC211" s="38"/>
      <c r="BD211" s="38"/>
      <c r="BE211" s="38"/>
      <c r="BF211" s="38"/>
      <c r="BG211" s="38"/>
      <c r="BH211" s="38"/>
      <c r="BI211" s="38"/>
      <c r="BJ211" s="38"/>
      <c r="BK211" s="38"/>
      <c r="BL211" s="38"/>
      <c r="BM211" s="38"/>
      <c r="BN211" s="38"/>
      <c r="BO211" s="38"/>
      <c r="BP211" s="38"/>
      <c r="BQ211" s="34">
        <f>Tabla2023[[#This Row],[DÍAS PRORROGA 1]]+Tabla2023[[#This Row],[DÍAS PRORROGA  2]]+Tabla2023[[#This Row],[DÍAS PRORROGA 3]]</f>
        <v>0</v>
      </c>
      <c r="BR211" s="68">
        <f>IF(Tabla2023[[#This Row],[ADICIÓN]]="NO",0,Tabla2023[[#This Row],[VALOR ADICIÓN 1]]+Tabla2023[[#This Row],[VALOR ADICIÓN 2]]+Tabla2023[[#This Row],[VALOR ADICIÓN 3]])</f>
        <v>0</v>
      </c>
      <c r="BS211" s="38"/>
      <c r="BT211" s="45">
        <v>45097</v>
      </c>
      <c r="BU211" s="49">
        <f>Tabla2023[[#This Row],[VALOR INICIAL DEL CONTRATO]]+Tabla2023[[#This Row],[VALOR ADICIÓN 1]]+Tabla2023[[#This Row],[VALOR ADICIÓN 2]]+Tabla2023[[#This Row],[VALOR ADICIÓN 3]]</f>
        <v>28400000</v>
      </c>
      <c r="BV21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11" s="33"/>
      <c r="BX211" s="34"/>
      <c r="BY211" s="34" t="s">
        <v>2129</v>
      </c>
      <c r="BZ211" s="34"/>
      <c r="CA211" s="34"/>
      <c r="CB211" s="35"/>
      <c r="CC211" s="35"/>
      <c r="CD211" s="38">
        <v>1688</v>
      </c>
      <c r="CE211" s="34"/>
      <c r="CF211" s="16"/>
      <c r="CG211" s="12"/>
    </row>
    <row r="212" spans="1:85" s="19" customFormat="1" ht="51.75" customHeight="1" x14ac:dyDescent="0.2">
      <c r="A212" s="29">
        <v>2023</v>
      </c>
      <c r="B212" s="131">
        <v>209</v>
      </c>
      <c r="C212" s="122" t="s">
        <v>84</v>
      </c>
      <c r="D212" s="122" t="str">
        <f ca="1">IF(Tabla2023[[#This Row],[FECHA DE TERMINACIÓN FINAL]]-TODAY()&gt;=15,"VIGENTE",IF(Tabla2023[[#This Row],[FECHA DE TERMINACIÓN FINAL]]-TODAY()&lt;0,"FINALIZADO",IF(Tabla2023[[#This Row],[FECHA DE TERMINACIÓN FINAL]]-TODAY()&lt;=15,"PROXIMO A VENCER")))</f>
        <v>PROXIMO A VENCER</v>
      </c>
      <c r="E212" s="93">
        <v>87411</v>
      </c>
      <c r="F212" s="38" t="s">
        <v>2130</v>
      </c>
      <c r="G212" s="38" t="s">
        <v>2131</v>
      </c>
      <c r="H212" s="37" t="s">
        <v>2132</v>
      </c>
      <c r="I212" s="44" t="s">
        <v>2133</v>
      </c>
      <c r="J212" s="38" t="s">
        <v>541</v>
      </c>
      <c r="K212" s="38">
        <v>726</v>
      </c>
      <c r="L212" s="45">
        <v>44972</v>
      </c>
      <c r="M212" s="38">
        <v>778</v>
      </c>
      <c r="N212" s="45">
        <v>44977</v>
      </c>
      <c r="O212" s="38" t="s">
        <v>293</v>
      </c>
      <c r="P212" s="37" t="s">
        <v>87</v>
      </c>
      <c r="Q212" s="37" t="s">
        <v>420</v>
      </c>
      <c r="R212" s="38">
        <v>1</v>
      </c>
      <c r="S212" s="151" t="s">
        <v>2134</v>
      </c>
      <c r="T212" s="38" t="s">
        <v>406</v>
      </c>
      <c r="U212" s="38" t="s">
        <v>906</v>
      </c>
      <c r="V212" s="38" t="s">
        <v>900</v>
      </c>
      <c r="W212" s="38" t="s">
        <v>99</v>
      </c>
      <c r="X212" s="38" t="s">
        <v>148</v>
      </c>
      <c r="Y212" s="55" t="s">
        <v>2135</v>
      </c>
      <c r="Z212" s="38">
        <v>9</v>
      </c>
      <c r="AA212" s="45">
        <v>29142</v>
      </c>
      <c r="AB212" s="59" t="s">
        <v>2136</v>
      </c>
      <c r="AC212" s="37" t="s">
        <v>2137</v>
      </c>
      <c r="AD212" s="144" t="s">
        <v>2138</v>
      </c>
      <c r="AE212" s="61" t="s">
        <v>111</v>
      </c>
      <c r="AF212" s="61">
        <v>1072072793</v>
      </c>
      <c r="AG212" s="61">
        <v>3</v>
      </c>
      <c r="AH212" s="37" t="s">
        <v>498</v>
      </c>
      <c r="AI212" s="37">
        <v>1019088970</v>
      </c>
      <c r="AJ212" s="37">
        <v>8</v>
      </c>
      <c r="AK212" s="45">
        <v>45352</v>
      </c>
      <c r="AL212" s="38" t="s">
        <v>410</v>
      </c>
      <c r="AM212" s="45">
        <v>44973</v>
      </c>
      <c r="AN212" s="45">
        <v>44973</v>
      </c>
      <c r="AO212" s="80">
        <v>60000000</v>
      </c>
      <c r="AP212" s="45">
        <v>44977</v>
      </c>
      <c r="AQ212" s="45">
        <v>45279</v>
      </c>
      <c r="AR212" s="38">
        <v>300</v>
      </c>
      <c r="AS212" s="38">
        <v>10</v>
      </c>
      <c r="AT212" s="80">
        <v>6000000</v>
      </c>
      <c r="AU212" s="38"/>
      <c r="AV212" s="38"/>
      <c r="AW212" s="38">
        <v>1</v>
      </c>
      <c r="AX212" s="38">
        <v>1</v>
      </c>
      <c r="AY212" s="38"/>
      <c r="AZ212" s="82">
        <v>18000000</v>
      </c>
      <c r="BA212" s="38">
        <v>90</v>
      </c>
      <c r="BB212" s="38">
        <v>1097</v>
      </c>
      <c r="BC212" s="45">
        <v>45254</v>
      </c>
      <c r="BD212" s="38"/>
      <c r="BE212" s="38"/>
      <c r="BF212" s="38"/>
      <c r="BG212" s="38"/>
      <c r="BH212" s="38"/>
      <c r="BI212" s="38"/>
      <c r="BJ212" s="38"/>
      <c r="BK212" s="38"/>
      <c r="BL212" s="38"/>
      <c r="BM212" s="38"/>
      <c r="BN212" s="38"/>
      <c r="BO212" s="38"/>
      <c r="BP212" s="38"/>
      <c r="BQ212" s="34">
        <f>Tabla2023[[#This Row],[DÍAS PRORROGA 1]]+Tabla2023[[#This Row],[DÍAS PRORROGA  2]]+Tabla2023[[#This Row],[DÍAS PRORROGA 3]]</f>
        <v>90</v>
      </c>
      <c r="BR212" s="68">
        <f>IF(Tabla2023[[#This Row],[ADICIÓN]]="NO",0,Tabla2023[[#This Row],[VALOR ADICIÓN 1]]+Tabla2023[[#This Row],[VALOR ADICIÓN 2]]+Tabla2023[[#This Row],[VALOR ADICIÓN 3]])</f>
        <v>18000000</v>
      </c>
      <c r="BS212" s="38"/>
      <c r="BT212" s="45">
        <v>45370</v>
      </c>
      <c r="BU212" s="49">
        <f>Tabla2023[[#This Row],[VALOR INICIAL DEL CONTRATO]]+Tabla2023[[#This Row],[VALOR ADICIÓN 1]]+Tabla2023[[#This Row],[VALOR ADICIÓN 2]]+Tabla2023[[#This Row],[VALOR ADICIÓN 3]]</f>
        <v>78000000</v>
      </c>
      <c r="BV21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0.97201017811704837</v>
      </c>
      <c r="BW212" s="33"/>
      <c r="BX212" s="36" t="s">
        <v>2139</v>
      </c>
      <c r="BY212" s="34" t="s">
        <v>2140</v>
      </c>
      <c r="BZ212" s="34"/>
      <c r="CA212" s="34"/>
      <c r="CB212" s="35"/>
      <c r="CC212" s="35"/>
      <c r="CD212" s="38">
        <v>1688</v>
      </c>
      <c r="CE212" s="34"/>
      <c r="CF212" s="16"/>
      <c r="CG212" s="12"/>
    </row>
    <row r="213" spans="1:85" s="19" customFormat="1" ht="51.75" customHeight="1" x14ac:dyDescent="0.2">
      <c r="A213" s="29">
        <v>2023</v>
      </c>
      <c r="B213" s="131">
        <v>210</v>
      </c>
      <c r="C213" s="122" t="s">
        <v>1476</v>
      </c>
      <c r="D213" s="122" t="str">
        <f ca="1">IF(Tabla2023[[#This Row],[FECHA DE TERMINACIÓN FINAL]]-TODAY()&gt;=15,"VIGENTE",IF(Tabla2023[[#This Row],[FECHA DE TERMINACIÓN FINAL]]-TODAY()&lt;0,"FINALIZADO",IF(Tabla2023[[#This Row],[FECHA DE TERMINACIÓN FINAL]]-TODAY()&lt;=15,"PROXIMO A VENCER")))</f>
        <v>FINALIZADO</v>
      </c>
      <c r="E213" s="93">
        <v>84157</v>
      </c>
      <c r="F213" s="38" t="s">
        <v>2141</v>
      </c>
      <c r="G213" s="38" t="s">
        <v>2142</v>
      </c>
      <c r="H213" s="37" t="s">
        <v>2143</v>
      </c>
      <c r="I213" s="44" t="s">
        <v>2144</v>
      </c>
      <c r="J213" s="38" t="s">
        <v>784</v>
      </c>
      <c r="K213" s="38">
        <v>556</v>
      </c>
      <c r="L213" s="45">
        <v>44952</v>
      </c>
      <c r="M213" s="38">
        <v>814</v>
      </c>
      <c r="N213" s="45">
        <v>44980</v>
      </c>
      <c r="O213" s="38" t="s">
        <v>113</v>
      </c>
      <c r="P213" s="37" t="s">
        <v>87</v>
      </c>
      <c r="Q213" s="37" t="s">
        <v>420</v>
      </c>
      <c r="R213" s="38">
        <v>1</v>
      </c>
      <c r="S213" s="151" t="s">
        <v>2145</v>
      </c>
      <c r="T213" s="38" t="s">
        <v>406</v>
      </c>
      <c r="U213" s="38" t="s">
        <v>471</v>
      </c>
      <c r="V213" s="38" t="s">
        <v>442</v>
      </c>
      <c r="W213" s="38"/>
      <c r="X213" s="38" t="s">
        <v>148</v>
      </c>
      <c r="Y213" s="54">
        <v>1018481815</v>
      </c>
      <c r="Z213" s="38">
        <v>5</v>
      </c>
      <c r="AA213" s="45">
        <v>35044</v>
      </c>
      <c r="AB213" s="44" t="s">
        <v>2146</v>
      </c>
      <c r="AC213" s="38">
        <v>8824700</v>
      </c>
      <c r="AD213" s="37" t="s">
        <v>2147</v>
      </c>
      <c r="AE213" s="37" t="s">
        <v>123</v>
      </c>
      <c r="AF213" s="37">
        <v>1016101268</v>
      </c>
      <c r="AG213" s="37">
        <v>1</v>
      </c>
      <c r="AH213" s="38"/>
      <c r="AI213" s="38"/>
      <c r="AJ213" s="38"/>
      <c r="AK213" s="38"/>
      <c r="AL213" s="38" t="s">
        <v>410</v>
      </c>
      <c r="AM213" s="45">
        <v>44974</v>
      </c>
      <c r="AN213" s="45">
        <v>44974</v>
      </c>
      <c r="AO213" s="80">
        <v>50600000</v>
      </c>
      <c r="AP213" s="45">
        <v>44980</v>
      </c>
      <c r="AQ213" s="45">
        <v>45313</v>
      </c>
      <c r="AR213" s="38">
        <v>330</v>
      </c>
      <c r="AS213" s="38">
        <v>11</v>
      </c>
      <c r="AT213" s="80">
        <v>4600000</v>
      </c>
      <c r="AU213" s="38"/>
      <c r="AV213" s="38"/>
      <c r="AW213" s="38"/>
      <c r="AX213" s="38"/>
      <c r="AY213" s="38"/>
      <c r="AZ213" s="82"/>
      <c r="BA213" s="38"/>
      <c r="BB213" s="38"/>
      <c r="BC213" s="38"/>
      <c r="BD213" s="38"/>
      <c r="BE213" s="38"/>
      <c r="BF213" s="38"/>
      <c r="BG213" s="38"/>
      <c r="BH213" s="38"/>
      <c r="BI213" s="38"/>
      <c r="BJ213" s="38"/>
      <c r="BK213" s="38"/>
      <c r="BL213" s="38"/>
      <c r="BM213" s="38"/>
      <c r="BN213" s="38"/>
      <c r="BO213" s="38"/>
      <c r="BP213" s="38"/>
      <c r="BQ213" s="34">
        <f>Tabla2023[[#This Row],[DÍAS PRORROGA 1]]+Tabla2023[[#This Row],[DÍAS PRORROGA  2]]+Tabla2023[[#This Row],[DÍAS PRORROGA 3]]</f>
        <v>0</v>
      </c>
      <c r="BR213" s="68">
        <f>IF(Tabla2023[[#This Row],[ADICIÓN]]="NO",0,Tabla2023[[#This Row],[VALOR ADICIÓN 1]]+Tabla2023[[#This Row],[VALOR ADICIÓN 2]]+Tabla2023[[#This Row],[VALOR ADICIÓN 3]])</f>
        <v>0</v>
      </c>
      <c r="BS213" s="38"/>
      <c r="BT213" s="45">
        <v>45105</v>
      </c>
      <c r="BU213" s="49">
        <f>Tabla2023[[#This Row],[VALOR INICIAL DEL CONTRATO]]+Tabla2023[[#This Row],[VALOR ADICIÓN 1]]+Tabla2023[[#This Row],[VALOR ADICIÓN 2]]+Tabla2023[[#This Row],[VALOR ADICIÓN 3]]</f>
        <v>50600000</v>
      </c>
      <c r="BV21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13" s="33"/>
      <c r="BX213" s="36" t="s">
        <v>2148</v>
      </c>
      <c r="BY213" s="34" t="s">
        <v>2149</v>
      </c>
      <c r="BZ213" s="34"/>
      <c r="CA213" s="34"/>
      <c r="CB213" s="35"/>
      <c r="CC213" s="35"/>
      <c r="CD213" s="38">
        <v>1587</v>
      </c>
      <c r="CE213" s="34"/>
      <c r="CF213" s="16"/>
      <c r="CG213" s="12"/>
    </row>
    <row r="214" spans="1:85" s="19" customFormat="1" ht="51.75" customHeight="1" x14ac:dyDescent="0.2">
      <c r="A214" s="29">
        <v>2023</v>
      </c>
      <c r="B214" s="131">
        <v>211</v>
      </c>
      <c r="C214" s="122" t="s">
        <v>1476</v>
      </c>
      <c r="D214" s="122" t="str">
        <f ca="1">IF(Tabla2023[[#This Row],[FECHA DE TERMINACIÓN FINAL]]-TODAY()&gt;=15,"VIGENTE",IF(Tabla2023[[#This Row],[FECHA DE TERMINACIÓN FINAL]]-TODAY()&lt;0,"FINALIZADO",IF(Tabla2023[[#This Row],[FECHA DE TERMINACIÓN FINAL]]-TODAY()&lt;=15,"PROXIMO A VENCER")))</f>
        <v>FINALIZADO</v>
      </c>
      <c r="E214" s="93">
        <v>87456</v>
      </c>
      <c r="F214" s="38" t="s">
        <v>2150</v>
      </c>
      <c r="G214" s="38" t="s">
        <v>2151</v>
      </c>
      <c r="H214" s="37" t="s">
        <v>1135</v>
      </c>
      <c r="I214" s="44" t="s">
        <v>2152</v>
      </c>
      <c r="J214" s="38" t="s">
        <v>898</v>
      </c>
      <c r="K214" s="38">
        <v>724</v>
      </c>
      <c r="L214" s="45">
        <v>44972</v>
      </c>
      <c r="M214" s="38">
        <v>822</v>
      </c>
      <c r="N214" s="45">
        <v>44981</v>
      </c>
      <c r="O214" s="38" t="s">
        <v>125</v>
      </c>
      <c r="P214" s="37" t="s">
        <v>87</v>
      </c>
      <c r="Q214" s="37" t="s">
        <v>420</v>
      </c>
      <c r="R214" s="38">
        <v>1</v>
      </c>
      <c r="S214" s="151" t="s">
        <v>2153</v>
      </c>
      <c r="T214" s="38" t="s">
        <v>406</v>
      </c>
      <c r="U214" s="38" t="s">
        <v>471</v>
      </c>
      <c r="V214" s="38" t="s">
        <v>460</v>
      </c>
      <c r="W214" s="38" t="s">
        <v>213</v>
      </c>
      <c r="X214" s="38" t="s">
        <v>148</v>
      </c>
      <c r="Y214" s="54">
        <v>1022344483</v>
      </c>
      <c r="Z214" s="38">
        <v>1</v>
      </c>
      <c r="AA214" s="45">
        <v>32194</v>
      </c>
      <c r="AB214" s="44" t="s">
        <v>2154</v>
      </c>
      <c r="AC214" s="38">
        <v>3042080</v>
      </c>
      <c r="AD214" s="37" t="s">
        <v>2155</v>
      </c>
      <c r="AE214" s="37" t="s">
        <v>151</v>
      </c>
      <c r="AF214" s="37">
        <v>1053344917</v>
      </c>
      <c r="AG214" s="37">
        <v>9</v>
      </c>
      <c r="AH214" s="37"/>
      <c r="AI214" s="38"/>
      <c r="AJ214" s="38"/>
      <c r="AK214" s="38"/>
      <c r="AL214" s="38" t="s">
        <v>410</v>
      </c>
      <c r="AM214" s="45">
        <v>44974</v>
      </c>
      <c r="AN214" s="45">
        <v>44974</v>
      </c>
      <c r="AO214" s="80">
        <v>70000000</v>
      </c>
      <c r="AP214" s="45">
        <v>44984</v>
      </c>
      <c r="AQ214" s="45">
        <v>45286</v>
      </c>
      <c r="AR214" s="38">
        <v>300</v>
      </c>
      <c r="AS214" s="38">
        <v>10</v>
      </c>
      <c r="AT214" s="80">
        <v>7000000</v>
      </c>
      <c r="AU214" s="38"/>
      <c r="AV214" s="38"/>
      <c r="AW214" s="38">
        <v>1</v>
      </c>
      <c r="AX214" s="38">
        <v>1</v>
      </c>
      <c r="AY214" s="38"/>
      <c r="AZ214" s="82">
        <v>14000000</v>
      </c>
      <c r="BA214" s="38">
        <v>60</v>
      </c>
      <c r="BB214" s="38">
        <v>1114</v>
      </c>
      <c r="BC214" s="45">
        <v>45258</v>
      </c>
      <c r="BD214" s="38"/>
      <c r="BE214" s="38"/>
      <c r="BF214" s="38"/>
      <c r="BG214" s="38"/>
      <c r="BH214" s="38"/>
      <c r="BI214" s="38"/>
      <c r="BJ214" s="38"/>
      <c r="BK214" s="38"/>
      <c r="BL214" s="38"/>
      <c r="BM214" s="38"/>
      <c r="BN214" s="38"/>
      <c r="BO214" s="38"/>
      <c r="BP214" s="38"/>
      <c r="BQ214" s="34">
        <f>Tabla2023[[#This Row],[DÍAS PRORROGA 1]]+Tabla2023[[#This Row],[DÍAS PRORROGA  2]]+Tabla2023[[#This Row],[DÍAS PRORROGA 3]]</f>
        <v>60</v>
      </c>
      <c r="BR214" s="68">
        <f>IF(Tabla2023[[#This Row],[ADICIÓN]]="NO",0,Tabla2023[[#This Row],[VALOR ADICIÓN 1]]+Tabla2023[[#This Row],[VALOR ADICIÓN 2]]+Tabla2023[[#This Row],[VALOR ADICIÓN 3]])</f>
        <v>14000000</v>
      </c>
      <c r="BS214" s="38"/>
      <c r="BT214" s="45">
        <v>45306</v>
      </c>
      <c r="BU214" s="49">
        <f>Tabla2023[[#This Row],[VALOR INICIAL DEL CONTRATO]]+Tabla2023[[#This Row],[VALOR ADICIÓN 1]]+Tabla2023[[#This Row],[VALOR ADICIÓN 2]]+Tabla2023[[#This Row],[VALOR ADICIÓN 3]]</f>
        <v>84000000</v>
      </c>
      <c r="BV21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14" s="33"/>
      <c r="BX214" s="39" t="s">
        <v>2156</v>
      </c>
      <c r="BY214" s="34" t="s">
        <v>2157</v>
      </c>
      <c r="BZ214" s="34"/>
      <c r="CA214" s="38" t="s">
        <v>432</v>
      </c>
      <c r="CB214" s="41" t="s">
        <v>433</v>
      </c>
      <c r="CC214" s="41" t="s">
        <v>434</v>
      </c>
      <c r="CD214" s="34">
        <v>1696</v>
      </c>
      <c r="CE214" s="34"/>
      <c r="CF214" s="16"/>
      <c r="CG214" s="12"/>
    </row>
    <row r="215" spans="1:85" s="19" customFormat="1" ht="51.75" customHeight="1" x14ac:dyDescent="0.2">
      <c r="A215" s="29">
        <v>2023</v>
      </c>
      <c r="B215" s="131">
        <v>214</v>
      </c>
      <c r="C215" s="122" t="s">
        <v>435</v>
      </c>
      <c r="D215" s="122" t="str">
        <f ca="1">IF(Tabla2023[[#This Row],[FECHA DE TERMINACIÓN FINAL]]-TODAY()&gt;=15,"VIGENTE",IF(Tabla2023[[#This Row],[FECHA DE TERMINACIÓN FINAL]]-TODAY()&lt;0,"FINALIZADO",IF(Tabla2023[[#This Row],[FECHA DE TERMINACIÓN FINAL]]-TODAY()&lt;=15,"PROXIMO A VENCER")))</f>
        <v>FINALIZADO</v>
      </c>
      <c r="E215" s="93">
        <v>83531</v>
      </c>
      <c r="F215" s="38" t="s">
        <v>2158</v>
      </c>
      <c r="G215" s="38" t="s">
        <v>2159</v>
      </c>
      <c r="H215" s="37" t="s">
        <v>2160</v>
      </c>
      <c r="I215" s="46" t="s">
        <v>2161</v>
      </c>
      <c r="J215" s="37" t="s">
        <v>1695</v>
      </c>
      <c r="K215" s="38">
        <v>690</v>
      </c>
      <c r="L215" s="45">
        <v>44959</v>
      </c>
      <c r="M215" s="38">
        <v>869</v>
      </c>
      <c r="N215" s="45">
        <v>44988</v>
      </c>
      <c r="O215" s="38" t="s">
        <v>125</v>
      </c>
      <c r="P215" s="37" t="s">
        <v>87</v>
      </c>
      <c r="Q215" s="37" t="s">
        <v>420</v>
      </c>
      <c r="R215" s="38">
        <v>1</v>
      </c>
      <c r="S215" s="151" t="s">
        <v>2162</v>
      </c>
      <c r="T215" s="38" t="s">
        <v>406</v>
      </c>
      <c r="U215" s="38" t="s">
        <v>906</v>
      </c>
      <c r="V215" s="38" t="s">
        <v>241</v>
      </c>
      <c r="W215" s="38" t="s">
        <v>423</v>
      </c>
      <c r="X215" s="38" t="s">
        <v>148</v>
      </c>
      <c r="Y215" s="54">
        <v>1032482044</v>
      </c>
      <c r="Z215" s="38">
        <v>9</v>
      </c>
      <c r="AA215" s="45">
        <v>35129</v>
      </c>
      <c r="AB215" s="44" t="s">
        <v>2163</v>
      </c>
      <c r="AC215" s="38">
        <v>6017732839</v>
      </c>
      <c r="AD215" s="37" t="s">
        <v>2164</v>
      </c>
      <c r="AE215" s="37" t="s">
        <v>683</v>
      </c>
      <c r="AF215" s="37">
        <v>1014225583</v>
      </c>
      <c r="AG215" s="37">
        <v>0</v>
      </c>
      <c r="AH215" s="37" t="s">
        <v>660</v>
      </c>
      <c r="AI215" s="37">
        <v>1020716280</v>
      </c>
      <c r="AJ215" s="37">
        <v>5</v>
      </c>
      <c r="AK215" s="45">
        <v>45097</v>
      </c>
      <c r="AL215" s="38" t="s">
        <v>410</v>
      </c>
      <c r="AM215" s="45">
        <v>44974</v>
      </c>
      <c r="AN215" s="45">
        <v>44974</v>
      </c>
      <c r="AO215" s="53">
        <v>60500000</v>
      </c>
      <c r="AP215" s="45">
        <v>44988</v>
      </c>
      <c r="AQ215" s="45">
        <v>45307</v>
      </c>
      <c r="AR215" s="38">
        <v>330</v>
      </c>
      <c r="AS215" s="38">
        <v>11</v>
      </c>
      <c r="AT215" s="80">
        <v>5500000</v>
      </c>
      <c r="AU215" s="38"/>
      <c r="AV215" s="38"/>
      <c r="AW215" s="38"/>
      <c r="AX215" s="38"/>
      <c r="AY215" s="38"/>
      <c r="AZ215" s="82"/>
      <c r="BA215" s="38"/>
      <c r="BB215" s="38"/>
      <c r="BC215" s="38"/>
      <c r="BD215" s="38"/>
      <c r="BE215" s="38"/>
      <c r="BF215" s="38"/>
      <c r="BG215" s="38"/>
      <c r="BH215" s="38"/>
      <c r="BI215" s="38"/>
      <c r="BJ215" s="38"/>
      <c r="BK215" s="38"/>
      <c r="BL215" s="38"/>
      <c r="BM215" s="38"/>
      <c r="BN215" s="38"/>
      <c r="BO215" s="38"/>
      <c r="BP215" s="38"/>
      <c r="BQ215" s="34">
        <f>Tabla2023[[#This Row],[DÍAS PRORROGA 1]]+Tabla2023[[#This Row],[DÍAS PRORROGA  2]]+Tabla2023[[#This Row],[DÍAS PRORROGA 3]]</f>
        <v>0</v>
      </c>
      <c r="BR215" s="68">
        <f>IF(Tabla2023[[#This Row],[ADICIÓN]]="NO",0,Tabla2023[[#This Row],[VALOR ADICIÓN 1]]+Tabla2023[[#This Row],[VALOR ADICIÓN 2]]+Tabla2023[[#This Row],[VALOR ADICIÓN 3]])</f>
        <v>0</v>
      </c>
      <c r="BS215" s="38"/>
      <c r="BT215" s="45">
        <v>45307</v>
      </c>
      <c r="BU215" s="49">
        <f>Tabla2023[[#This Row],[VALOR INICIAL DEL CONTRATO]]+Tabla2023[[#This Row],[VALOR ADICIÓN 1]]+Tabla2023[[#This Row],[VALOR ADICIÓN 2]]+Tabla2023[[#This Row],[VALOR ADICIÓN 3]]</f>
        <v>60500000</v>
      </c>
      <c r="BV21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15" s="33"/>
      <c r="BX215" s="34"/>
      <c r="BY215" s="34" t="s">
        <v>2165</v>
      </c>
      <c r="BZ215" s="34"/>
      <c r="CA215" s="38" t="s">
        <v>432</v>
      </c>
      <c r="CB215" s="41" t="s">
        <v>433</v>
      </c>
      <c r="CC215" s="41" t="s">
        <v>434</v>
      </c>
      <c r="CD215" s="34">
        <v>1696</v>
      </c>
      <c r="CE215" s="34"/>
      <c r="CF215" s="16"/>
      <c r="CG215" s="12"/>
    </row>
    <row r="216" spans="1:85" s="19" customFormat="1" ht="51.75" customHeight="1" x14ac:dyDescent="0.2">
      <c r="A216" s="29">
        <v>2023</v>
      </c>
      <c r="B216" s="131">
        <v>215</v>
      </c>
      <c r="C216" s="122" t="s">
        <v>84</v>
      </c>
      <c r="D216" s="122" t="str">
        <f ca="1">IF(Tabla2023[[#This Row],[FECHA DE TERMINACIÓN FINAL]]-TODAY()&gt;=15,"VIGENTE",IF(Tabla2023[[#This Row],[FECHA DE TERMINACIÓN FINAL]]-TODAY()&lt;0,"FINALIZADO",IF(Tabla2023[[#This Row],[FECHA DE TERMINACIÓN FINAL]]-TODAY()&lt;=15,"PROXIMO A VENCER")))</f>
        <v>VIGENTE</v>
      </c>
      <c r="E216" s="93">
        <v>83220</v>
      </c>
      <c r="F216" s="38" t="s">
        <v>2166</v>
      </c>
      <c r="G216" s="38" t="s">
        <v>2167</v>
      </c>
      <c r="H216" s="37" t="s">
        <v>2168</v>
      </c>
      <c r="I216" s="46" t="s">
        <v>2169</v>
      </c>
      <c r="J216" s="38" t="s">
        <v>520</v>
      </c>
      <c r="K216" s="38">
        <v>819</v>
      </c>
      <c r="L216" s="45">
        <v>44999</v>
      </c>
      <c r="M216" s="38">
        <v>911</v>
      </c>
      <c r="N216" s="45">
        <v>45000</v>
      </c>
      <c r="O216" s="38" t="s">
        <v>350</v>
      </c>
      <c r="P216" s="37" t="s">
        <v>87</v>
      </c>
      <c r="Q216" s="37" t="s">
        <v>420</v>
      </c>
      <c r="R216" s="38">
        <v>1</v>
      </c>
      <c r="S216" s="151" t="s">
        <v>2170</v>
      </c>
      <c r="T216" s="38" t="s">
        <v>406</v>
      </c>
      <c r="U216" s="38" t="s">
        <v>471</v>
      </c>
      <c r="V216" s="38" t="s">
        <v>196</v>
      </c>
      <c r="W216" s="38" t="s">
        <v>213</v>
      </c>
      <c r="X216" s="38" t="s">
        <v>148</v>
      </c>
      <c r="Y216" s="54">
        <v>1014280764</v>
      </c>
      <c r="Z216" s="38">
        <v>0</v>
      </c>
      <c r="AA216" s="45">
        <v>35316</v>
      </c>
      <c r="AB216" s="44" t="s">
        <v>2171</v>
      </c>
      <c r="AC216" s="38">
        <v>3223621576</v>
      </c>
      <c r="AD216" s="37" t="s">
        <v>2172</v>
      </c>
      <c r="AE216" s="37" t="s">
        <v>111</v>
      </c>
      <c r="AF216" s="37">
        <v>1072072793</v>
      </c>
      <c r="AG216" s="37">
        <v>3</v>
      </c>
      <c r="AH216" s="37" t="s">
        <v>1632</v>
      </c>
      <c r="AI216" s="37">
        <v>1073524239</v>
      </c>
      <c r="AJ216" s="37">
        <v>9</v>
      </c>
      <c r="AK216" s="45">
        <v>45352</v>
      </c>
      <c r="AL216" s="38" t="s">
        <v>410</v>
      </c>
      <c r="AM216" s="45">
        <v>44977</v>
      </c>
      <c r="AN216" s="45">
        <v>44977</v>
      </c>
      <c r="AO216" s="80">
        <v>55000000</v>
      </c>
      <c r="AP216" s="45">
        <v>45000</v>
      </c>
      <c r="AQ216" s="45">
        <v>45336</v>
      </c>
      <c r="AR216" s="38">
        <v>330</v>
      </c>
      <c r="AS216" s="38">
        <v>11</v>
      </c>
      <c r="AT216" s="80">
        <v>5000000</v>
      </c>
      <c r="AU216" s="38"/>
      <c r="AV216" s="38"/>
      <c r="AW216" s="38">
        <v>1</v>
      </c>
      <c r="AX216" s="38">
        <v>1</v>
      </c>
      <c r="AY216" s="38"/>
      <c r="AZ216" s="82">
        <v>10000000</v>
      </c>
      <c r="BA216" s="38">
        <v>60</v>
      </c>
      <c r="BB216" s="38">
        <v>1283</v>
      </c>
      <c r="BC216" s="45">
        <v>45282</v>
      </c>
      <c r="BD216" s="38"/>
      <c r="BE216" s="38"/>
      <c r="BF216" s="38"/>
      <c r="BG216" s="38"/>
      <c r="BH216" s="38"/>
      <c r="BI216" s="38"/>
      <c r="BJ216" s="38"/>
      <c r="BK216" s="38"/>
      <c r="BL216" s="38"/>
      <c r="BM216" s="38"/>
      <c r="BN216" s="38"/>
      <c r="BO216" s="38"/>
      <c r="BP216" s="38"/>
      <c r="BQ216" s="34">
        <f>Tabla2023[[#This Row],[DÍAS PRORROGA 1]]+Tabla2023[[#This Row],[DÍAS PRORROGA  2]]+Tabla2023[[#This Row],[DÍAS PRORROGA 3]]</f>
        <v>60</v>
      </c>
      <c r="BR216" s="68">
        <f>IF(Tabla2023[[#This Row],[ADICIÓN]]="NO",0,Tabla2023[[#This Row],[VALOR ADICIÓN 1]]+Tabla2023[[#This Row],[VALOR ADICIÓN 2]]+Tabla2023[[#This Row],[VALOR ADICIÓN 3]])</f>
        <v>10000000</v>
      </c>
      <c r="BS216" s="38">
        <v>12</v>
      </c>
      <c r="BT216" s="45">
        <v>45408</v>
      </c>
      <c r="BU216" s="49">
        <f>Tabla2023[[#This Row],[VALOR INICIAL DEL CONTRATO]]+Tabla2023[[#This Row],[VALOR ADICIÓN 1]]+Tabla2023[[#This Row],[VALOR ADICIÓN 2]]+Tabla2023[[#This Row],[VALOR ADICIÓN 3]]</f>
        <v>65000000</v>
      </c>
      <c r="BV21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0.87990196078431371</v>
      </c>
      <c r="BW216" s="33"/>
      <c r="BX216" s="36" t="s">
        <v>2173</v>
      </c>
      <c r="BY216" s="34" t="s">
        <v>2174</v>
      </c>
      <c r="BZ216" s="34"/>
      <c r="CA216" s="34"/>
      <c r="CB216" s="35"/>
      <c r="CC216" s="35"/>
      <c r="CD216" s="38">
        <v>1648</v>
      </c>
      <c r="CE216" s="34"/>
      <c r="CF216" s="16"/>
      <c r="CG216" s="12"/>
    </row>
    <row r="217" spans="1:85" s="19" customFormat="1" ht="51.75" customHeight="1" x14ac:dyDescent="0.2">
      <c r="A217" s="29">
        <v>2023</v>
      </c>
      <c r="B217" s="131">
        <v>216</v>
      </c>
      <c r="C217" s="122" t="s">
        <v>1476</v>
      </c>
      <c r="D217" s="122" t="str">
        <f ca="1">IF(Tabla2023[[#This Row],[FECHA DE TERMINACIÓN FINAL]]-TODAY()&gt;=15,"VIGENTE",IF(Tabla2023[[#This Row],[FECHA DE TERMINACIÓN FINAL]]-TODAY()&lt;0,"FINALIZADO",IF(Tabla2023[[#This Row],[FECHA DE TERMINACIÓN FINAL]]-TODAY()&lt;=15,"PROXIMO A VENCER")))</f>
        <v>FINALIZADO</v>
      </c>
      <c r="E217" s="93">
        <v>85635</v>
      </c>
      <c r="F217" s="38" t="s">
        <v>2175</v>
      </c>
      <c r="G217" s="38" t="s">
        <v>2176</v>
      </c>
      <c r="H217" s="37" t="s">
        <v>2177</v>
      </c>
      <c r="I217" s="46" t="s">
        <v>2178</v>
      </c>
      <c r="J217" s="38" t="s">
        <v>784</v>
      </c>
      <c r="K217" s="38">
        <v>727</v>
      </c>
      <c r="L217" s="45">
        <v>44973</v>
      </c>
      <c r="M217" s="38">
        <v>874</v>
      </c>
      <c r="N217" s="45">
        <v>44991</v>
      </c>
      <c r="O217" s="38" t="s">
        <v>140</v>
      </c>
      <c r="P217" s="37" t="s">
        <v>87</v>
      </c>
      <c r="Q217" s="37" t="s">
        <v>420</v>
      </c>
      <c r="R217" s="38">
        <v>1</v>
      </c>
      <c r="S217" s="151" t="s">
        <v>2179</v>
      </c>
      <c r="T217" s="38" t="s">
        <v>406</v>
      </c>
      <c r="U217" s="38" t="s">
        <v>471</v>
      </c>
      <c r="V217" s="38" t="s">
        <v>126</v>
      </c>
      <c r="W217" s="38"/>
      <c r="X217" s="38" t="s">
        <v>163</v>
      </c>
      <c r="Y217" s="54">
        <v>1077942240</v>
      </c>
      <c r="Z217" s="38">
        <v>4</v>
      </c>
      <c r="AA217" s="45">
        <v>35067</v>
      </c>
      <c r="AB217" s="44" t="s">
        <v>2180</v>
      </c>
      <c r="AC217" s="38">
        <v>9106162</v>
      </c>
      <c r="AD217" s="37" t="s">
        <v>2181</v>
      </c>
      <c r="AE217" s="37" t="s">
        <v>2182</v>
      </c>
      <c r="AF217" s="37">
        <v>1010222109</v>
      </c>
      <c r="AG217" s="37">
        <v>4</v>
      </c>
      <c r="AH217" s="37" t="s">
        <v>2183</v>
      </c>
      <c r="AI217" s="38" t="s">
        <v>513</v>
      </c>
      <c r="AJ217" s="38">
        <v>2</v>
      </c>
      <c r="AK217" s="45">
        <v>45017</v>
      </c>
      <c r="AL217" s="38" t="s">
        <v>410</v>
      </c>
      <c r="AM217" s="45">
        <v>44979</v>
      </c>
      <c r="AN217" s="45">
        <v>44978</v>
      </c>
      <c r="AO217" s="80">
        <v>7200000</v>
      </c>
      <c r="AP217" s="45">
        <v>44991</v>
      </c>
      <c r="AQ217" s="45">
        <v>45076</v>
      </c>
      <c r="AR217" s="38">
        <v>120</v>
      </c>
      <c r="AS217" s="38">
        <v>4</v>
      </c>
      <c r="AT217" s="80">
        <v>1800000</v>
      </c>
      <c r="AU217" s="38"/>
      <c r="AV217" s="38"/>
      <c r="AW217" s="38"/>
      <c r="AX217" s="38"/>
      <c r="AY217" s="38"/>
      <c r="AZ217" s="82"/>
      <c r="BA217" s="38"/>
      <c r="BB217" s="38"/>
      <c r="BC217" s="38"/>
      <c r="BD217" s="38"/>
      <c r="BE217" s="38"/>
      <c r="BF217" s="38"/>
      <c r="BG217" s="38"/>
      <c r="BH217" s="38"/>
      <c r="BI217" s="38"/>
      <c r="BJ217" s="38"/>
      <c r="BK217" s="38"/>
      <c r="BL217" s="38"/>
      <c r="BM217" s="38"/>
      <c r="BN217" s="38"/>
      <c r="BO217" s="38"/>
      <c r="BP217" s="38"/>
      <c r="BQ217" s="34">
        <f>Tabla2023[[#This Row],[DÍAS PRORROGA 1]]+Tabla2023[[#This Row],[DÍAS PRORROGA  2]]+Tabla2023[[#This Row],[DÍAS PRORROGA 3]]</f>
        <v>0</v>
      </c>
      <c r="BR217" s="68">
        <f>IF(Tabla2023[[#This Row],[ADICIÓN]]="NO",0,Tabla2023[[#This Row],[VALOR ADICIÓN 1]]+Tabla2023[[#This Row],[VALOR ADICIÓN 2]]+Tabla2023[[#This Row],[VALOR ADICIÓN 3]])</f>
        <v>0</v>
      </c>
      <c r="BS217" s="38"/>
      <c r="BT217" s="45">
        <v>45076</v>
      </c>
      <c r="BU217" s="49">
        <f>Tabla2023[[#This Row],[VALOR INICIAL DEL CONTRATO]]+Tabla2023[[#This Row],[VALOR ADICIÓN 1]]+Tabla2023[[#This Row],[VALOR ADICIÓN 2]]+Tabla2023[[#This Row],[VALOR ADICIÓN 3]]</f>
        <v>7200000</v>
      </c>
      <c r="BV21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17" s="33"/>
      <c r="BX217" s="36" t="s">
        <v>2184</v>
      </c>
      <c r="BY217" s="34" t="s">
        <v>2185</v>
      </c>
      <c r="BZ217" s="34"/>
      <c r="CA217" s="34">
        <v>56</v>
      </c>
      <c r="CB217" s="35" t="s">
        <v>869</v>
      </c>
      <c r="CC217" s="35" t="s">
        <v>870</v>
      </c>
      <c r="CD217" s="34">
        <v>1693</v>
      </c>
      <c r="CE217" s="34"/>
      <c r="CF217" s="16"/>
      <c r="CG217" s="12"/>
    </row>
    <row r="218" spans="1:85" s="19" customFormat="1" ht="51.75" customHeight="1" x14ac:dyDescent="0.2">
      <c r="A218" s="29">
        <v>2023</v>
      </c>
      <c r="B218" s="131">
        <v>218</v>
      </c>
      <c r="C218" s="122" t="s">
        <v>1476</v>
      </c>
      <c r="D218" s="122" t="str">
        <f ca="1">IF(Tabla2023[[#This Row],[FECHA DE TERMINACIÓN FINAL]]-TODAY()&gt;=15,"VIGENTE",IF(Tabla2023[[#This Row],[FECHA DE TERMINACIÓN FINAL]]-TODAY()&lt;0,"FINALIZADO",IF(Tabla2023[[#This Row],[FECHA DE TERMINACIÓN FINAL]]-TODAY()&lt;=15,"PROXIMO A VENCER")))</f>
        <v>FINALIZADO</v>
      </c>
      <c r="E218" s="93">
        <v>85445</v>
      </c>
      <c r="F218" s="38" t="s">
        <v>2186</v>
      </c>
      <c r="G218" s="38" t="s">
        <v>2187</v>
      </c>
      <c r="H218" s="37" t="s">
        <v>2188</v>
      </c>
      <c r="I218" s="46" t="s">
        <v>2189</v>
      </c>
      <c r="J218" s="38" t="s">
        <v>520</v>
      </c>
      <c r="K218" s="38">
        <v>687</v>
      </c>
      <c r="L218" s="45">
        <v>44959</v>
      </c>
      <c r="M218" s="38">
        <v>886</v>
      </c>
      <c r="N218" s="45">
        <v>44991</v>
      </c>
      <c r="O218" s="38" t="s">
        <v>350</v>
      </c>
      <c r="P218" s="37" t="s">
        <v>87</v>
      </c>
      <c r="Q218" s="37" t="s">
        <v>420</v>
      </c>
      <c r="R218" s="38">
        <v>1</v>
      </c>
      <c r="S218" s="151" t="s">
        <v>351</v>
      </c>
      <c r="T218" s="38" t="s">
        <v>406</v>
      </c>
      <c r="U218" s="38" t="s">
        <v>471</v>
      </c>
      <c r="V218" s="38" t="s">
        <v>196</v>
      </c>
      <c r="W218" s="38" t="s">
        <v>423</v>
      </c>
      <c r="X218" s="38" t="s">
        <v>148</v>
      </c>
      <c r="Y218" s="54">
        <v>1019032715</v>
      </c>
      <c r="Z218" s="38">
        <v>5</v>
      </c>
      <c r="AA218" s="45">
        <v>32639</v>
      </c>
      <c r="AB218" s="44" t="s">
        <v>352</v>
      </c>
      <c r="AC218" s="38">
        <v>3123800179</v>
      </c>
      <c r="AD218" s="37" t="s">
        <v>353</v>
      </c>
      <c r="AE218" s="37" t="s">
        <v>111</v>
      </c>
      <c r="AF218" s="37">
        <v>1072072793</v>
      </c>
      <c r="AG218" s="37">
        <v>3</v>
      </c>
      <c r="AH218" s="37" t="s">
        <v>1637</v>
      </c>
      <c r="AI218" s="37">
        <v>1018418402</v>
      </c>
      <c r="AJ218" s="37">
        <v>1</v>
      </c>
      <c r="AK218" s="45">
        <v>45352</v>
      </c>
      <c r="AL218" s="38" t="s">
        <v>410</v>
      </c>
      <c r="AM218" s="45">
        <v>44980</v>
      </c>
      <c r="AN218" s="45">
        <v>44979</v>
      </c>
      <c r="AO218" s="80">
        <v>49500000</v>
      </c>
      <c r="AP218" s="45">
        <v>44991</v>
      </c>
      <c r="AQ218" s="45">
        <v>45327</v>
      </c>
      <c r="AR218" s="38">
        <v>330</v>
      </c>
      <c r="AS218" s="38">
        <v>11</v>
      </c>
      <c r="AT218" s="80">
        <v>4500000</v>
      </c>
      <c r="AU218" s="38"/>
      <c r="AV218" s="38"/>
      <c r="AW218" s="38"/>
      <c r="AX218" s="38"/>
      <c r="AY218" s="38"/>
      <c r="AZ218" s="82">
        <v>9000000</v>
      </c>
      <c r="BA218" s="38">
        <v>60</v>
      </c>
      <c r="BB218" s="38">
        <v>1213</v>
      </c>
      <c r="BC218" s="45">
        <v>45275</v>
      </c>
      <c r="BD218" s="38"/>
      <c r="BE218" s="38"/>
      <c r="BF218" s="38"/>
      <c r="BG218" s="38"/>
      <c r="BH218" s="38"/>
      <c r="BI218" s="38"/>
      <c r="BJ218" s="38"/>
      <c r="BK218" s="38"/>
      <c r="BL218" s="38"/>
      <c r="BM218" s="38"/>
      <c r="BN218" s="38"/>
      <c r="BO218" s="38"/>
      <c r="BP218" s="38"/>
      <c r="BQ218" s="34">
        <f>Tabla2023[[#This Row],[DÍAS PRORROGA 1]]+Tabla2023[[#This Row],[DÍAS PRORROGA  2]]+Tabla2023[[#This Row],[DÍAS PRORROGA 3]]</f>
        <v>60</v>
      </c>
      <c r="BR218" s="68">
        <f>IF(Tabla2023[[#This Row],[ADICIÓN]]="NO",0,Tabla2023[[#This Row],[VALOR ADICIÓN 1]]+Tabla2023[[#This Row],[VALOR ADICIÓN 2]]+Tabla2023[[#This Row],[VALOR ADICIÓN 3]])</f>
        <v>9000000</v>
      </c>
      <c r="BS218" s="38"/>
      <c r="BT218" s="45">
        <v>45357</v>
      </c>
      <c r="BU218" s="49">
        <f>Tabla2023[[#This Row],[VALOR INICIAL DEL CONTRATO]]+Tabla2023[[#This Row],[VALOR ADICIÓN 1]]+Tabla2023[[#This Row],[VALOR ADICIÓN 2]]+Tabla2023[[#This Row],[VALOR ADICIÓN 3]]</f>
        <v>58500000</v>
      </c>
      <c r="BV21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18" s="33"/>
      <c r="BX218" s="36" t="s">
        <v>2190</v>
      </c>
      <c r="BY218" s="36" t="s">
        <v>2191</v>
      </c>
      <c r="BZ218" s="34"/>
      <c r="CA218" s="34"/>
      <c r="CB218" s="35"/>
      <c r="CC218" s="35"/>
      <c r="CD218" s="38">
        <v>1648</v>
      </c>
      <c r="CE218" s="34"/>
      <c r="CF218" s="16"/>
      <c r="CG218" s="12"/>
    </row>
    <row r="219" spans="1:85" s="19" customFormat="1" ht="51.75" customHeight="1" x14ac:dyDescent="0.2">
      <c r="A219" s="29">
        <v>2023</v>
      </c>
      <c r="B219" s="131">
        <v>220</v>
      </c>
      <c r="C219" s="122" t="s">
        <v>435</v>
      </c>
      <c r="D219" s="122" t="str">
        <f ca="1">IF(Tabla2023[[#This Row],[FECHA DE TERMINACIÓN FINAL]]-TODAY()&gt;=15,"VIGENTE",IF(Tabla2023[[#This Row],[FECHA DE TERMINACIÓN FINAL]]-TODAY()&lt;0,"FINALIZADO",IF(Tabla2023[[#This Row],[FECHA DE TERMINACIÓN FINAL]]-TODAY()&lt;=15,"PROXIMO A VENCER")))</f>
        <v>FINALIZADO</v>
      </c>
      <c r="E219" s="93">
        <v>87704</v>
      </c>
      <c r="F219" s="38" t="s">
        <v>2192</v>
      </c>
      <c r="G219" s="38" t="s">
        <v>2193</v>
      </c>
      <c r="H219" s="37" t="s">
        <v>2194</v>
      </c>
      <c r="I219" s="44" t="s">
        <v>2195</v>
      </c>
      <c r="J219" s="37" t="s">
        <v>1695</v>
      </c>
      <c r="K219" s="38">
        <v>728</v>
      </c>
      <c r="L219" s="45">
        <v>44973</v>
      </c>
      <c r="M219" s="38">
        <v>873</v>
      </c>
      <c r="N219" s="45">
        <v>44991</v>
      </c>
      <c r="O219" s="38" t="s">
        <v>143</v>
      </c>
      <c r="P219" s="37" t="s">
        <v>87</v>
      </c>
      <c r="Q219" s="37" t="s">
        <v>420</v>
      </c>
      <c r="R219" s="38">
        <v>1</v>
      </c>
      <c r="S219" s="151" t="s">
        <v>2196</v>
      </c>
      <c r="T219" s="38" t="s">
        <v>406</v>
      </c>
      <c r="U219" s="38" t="s">
        <v>471</v>
      </c>
      <c r="V219" s="38" t="s">
        <v>184</v>
      </c>
      <c r="W219" s="38" t="s">
        <v>213</v>
      </c>
      <c r="X219" s="38" t="s">
        <v>148</v>
      </c>
      <c r="Y219" s="38" t="s">
        <v>2197</v>
      </c>
      <c r="Z219" s="38">
        <v>9</v>
      </c>
      <c r="AA219" s="45">
        <v>33128</v>
      </c>
      <c r="AB219" s="44" t="s">
        <v>2198</v>
      </c>
      <c r="AC219" s="38">
        <v>3008150543</v>
      </c>
      <c r="AD219" s="37" t="s">
        <v>2199</v>
      </c>
      <c r="AE219" s="37" t="s">
        <v>185</v>
      </c>
      <c r="AF219" s="37">
        <v>1024474457</v>
      </c>
      <c r="AG219" s="37">
        <v>4</v>
      </c>
      <c r="AH219" s="37"/>
      <c r="AI219" s="38"/>
      <c r="AJ219" s="38"/>
      <c r="AK219" s="38"/>
      <c r="AL219" s="38" t="s">
        <v>410</v>
      </c>
      <c r="AM219" s="45">
        <v>44979</v>
      </c>
      <c r="AN219" s="45">
        <v>44979</v>
      </c>
      <c r="AO219" s="80">
        <v>58500000</v>
      </c>
      <c r="AP219" s="45">
        <v>44991</v>
      </c>
      <c r="AQ219" s="45">
        <v>45265</v>
      </c>
      <c r="AR219" s="38">
        <v>270</v>
      </c>
      <c r="AS219" s="38">
        <v>9</v>
      </c>
      <c r="AT219" s="80">
        <v>6500000</v>
      </c>
      <c r="AU219" s="38"/>
      <c r="AV219" s="38"/>
      <c r="AW219" s="38">
        <v>1</v>
      </c>
      <c r="AX219" s="38">
        <v>1</v>
      </c>
      <c r="AY219" s="38"/>
      <c r="AZ219" s="82">
        <v>13000000</v>
      </c>
      <c r="BA219" s="38">
        <v>60</v>
      </c>
      <c r="BB219" s="38">
        <v>1116</v>
      </c>
      <c r="BC219" s="45">
        <v>45258</v>
      </c>
      <c r="BD219" s="38"/>
      <c r="BE219" s="38"/>
      <c r="BF219" s="38"/>
      <c r="BG219" s="38"/>
      <c r="BH219" s="38"/>
      <c r="BI219" s="38"/>
      <c r="BJ219" s="38"/>
      <c r="BK219" s="38"/>
      <c r="BL219" s="38"/>
      <c r="BM219" s="38"/>
      <c r="BN219" s="38"/>
      <c r="BO219" s="38"/>
      <c r="BP219" s="38"/>
      <c r="BQ219" s="34">
        <f>Tabla2023[[#This Row],[DÍAS PRORROGA 1]]+Tabla2023[[#This Row],[DÍAS PRORROGA  2]]+Tabla2023[[#This Row],[DÍAS PRORROGA 3]]</f>
        <v>60</v>
      </c>
      <c r="BR219" s="68">
        <f>IF(Tabla2023[[#This Row],[ADICIÓN]]="NO",0,Tabla2023[[#This Row],[VALOR ADICIÓN 1]]+Tabla2023[[#This Row],[VALOR ADICIÓN 2]]+Tabla2023[[#This Row],[VALOR ADICIÓN 3]])</f>
        <v>13000000</v>
      </c>
      <c r="BS219" s="38"/>
      <c r="BT219" s="45">
        <v>45327</v>
      </c>
      <c r="BU219" s="49">
        <f>Tabla2023[[#This Row],[VALOR INICIAL DEL CONTRATO]]+Tabla2023[[#This Row],[VALOR ADICIÓN 1]]+Tabla2023[[#This Row],[VALOR ADICIÓN 2]]+Tabla2023[[#This Row],[VALOR ADICIÓN 3]]</f>
        <v>71500000</v>
      </c>
      <c r="BV21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19" s="33"/>
      <c r="BX219" s="36" t="s">
        <v>2200</v>
      </c>
      <c r="BY219" s="34" t="s">
        <v>2201</v>
      </c>
      <c r="BZ219" s="34"/>
      <c r="CA219" s="34"/>
      <c r="CB219" s="35"/>
      <c r="CC219" s="35"/>
      <c r="CD219" s="38">
        <v>1688</v>
      </c>
      <c r="CE219" s="34"/>
      <c r="CF219" s="16"/>
      <c r="CG219" s="12"/>
    </row>
    <row r="220" spans="1:85" s="19" customFormat="1" ht="51.75" customHeight="1" x14ac:dyDescent="0.2">
      <c r="A220" s="29">
        <v>2023</v>
      </c>
      <c r="B220" s="131">
        <v>221</v>
      </c>
      <c r="C220" s="122" t="s">
        <v>435</v>
      </c>
      <c r="D220" s="122" t="str">
        <f ca="1">IF(Tabla2023[[#This Row],[FECHA DE TERMINACIÓN FINAL]]-TODAY()&gt;=15,"VIGENTE",IF(Tabla2023[[#This Row],[FECHA DE TERMINACIÓN FINAL]]-TODAY()&lt;0,"FINALIZADO",IF(Tabla2023[[#This Row],[FECHA DE TERMINACIÓN FINAL]]-TODAY()&lt;=15,"PROXIMO A VENCER")))</f>
        <v>FINALIZADO</v>
      </c>
      <c r="E220" s="93">
        <v>85627</v>
      </c>
      <c r="F220" s="38" t="s">
        <v>2202</v>
      </c>
      <c r="G220" s="38" t="s">
        <v>2203</v>
      </c>
      <c r="H220" s="37" t="s">
        <v>2204</v>
      </c>
      <c r="I220" s="44" t="s">
        <v>2205</v>
      </c>
      <c r="J220" s="38" t="s">
        <v>520</v>
      </c>
      <c r="K220" s="38">
        <v>688</v>
      </c>
      <c r="L220" s="45">
        <v>44959</v>
      </c>
      <c r="M220" s="38">
        <v>895</v>
      </c>
      <c r="N220" s="45">
        <v>44992</v>
      </c>
      <c r="O220" s="38" t="s">
        <v>125</v>
      </c>
      <c r="P220" s="37" t="s">
        <v>87</v>
      </c>
      <c r="Q220" s="37" t="s">
        <v>420</v>
      </c>
      <c r="R220" s="38">
        <v>1</v>
      </c>
      <c r="S220" s="151" t="s">
        <v>2206</v>
      </c>
      <c r="T220" s="38" t="s">
        <v>406</v>
      </c>
      <c r="U220" s="38" t="s">
        <v>906</v>
      </c>
      <c r="V220" s="38" t="s">
        <v>2207</v>
      </c>
      <c r="W220" s="38" t="s">
        <v>423</v>
      </c>
      <c r="X220" s="38" t="s">
        <v>148</v>
      </c>
      <c r="Y220" s="38" t="s">
        <v>2208</v>
      </c>
      <c r="Z220" s="38">
        <v>3</v>
      </c>
      <c r="AA220" s="45">
        <v>34563</v>
      </c>
      <c r="AB220" s="44" t="s">
        <v>2209</v>
      </c>
      <c r="AC220" s="38">
        <v>3104297085</v>
      </c>
      <c r="AD220" s="37" t="s">
        <v>2210</v>
      </c>
      <c r="AE220" s="37" t="s">
        <v>1213</v>
      </c>
      <c r="AF220" s="37">
        <v>1012413960</v>
      </c>
      <c r="AG220" s="37">
        <v>0</v>
      </c>
      <c r="AH220" s="37" t="s">
        <v>96</v>
      </c>
      <c r="AI220" s="38"/>
      <c r="AJ220" s="38"/>
      <c r="AK220" s="38" t="s">
        <v>2211</v>
      </c>
      <c r="AL220" s="38" t="s">
        <v>410</v>
      </c>
      <c r="AM220" s="45">
        <v>44980</v>
      </c>
      <c r="AN220" s="45">
        <v>44980</v>
      </c>
      <c r="AO220" s="80">
        <v>22000000</v>
      </c>
      <c r="AP220" s="45">
        <v>44992</v>
      </c>
      <c r="AQ220" s="45">
        <v>45348</v>
      </c>
      <c r="AR220" s="38">
        <v>330</v>
      </c>
      <c r="AS220" s="38">
        <v>11</v>
      </c>
      <c r="AT220" s="80">
        <v>2000000</v>
      </c>
      <c r="AU220" s="38"/>
      <c r="AV220" s="38"/>
      <c r="AW220" s="38"/>
      <c r="AX220" s="38"/>
      <c r="AY220" s="38"/>
      <c r="AZ220" s="82"/>
      <c r="BA220" s="38"/>
      <c r="BB220" s="38"/>
      <c r="BC220" s="38"/>
      <c r="BD220" s="38"/>
      <c r="BE220" s="38"/>
      <c r="BF220" s="38"/>
      <c r="BG220" s="38"/>
      <c r="BH220" s="38"/>
      <c r="BI220" s="38"/>
      <c r="BJ220" s="38"/>
      <c r="BK220" s="38"/>
      <c r="BL220" s="38"/>
      <c r="BM220" s="38"/>
      <c r="BN220" s="38"/>
      <c r="BO220" s="38"/>
      <c r="BP220" s="38"/>
      <c r="BQ220" s="34">
        <f>Tabla2023[[#This Row],[DÍAS PRORROGA 1]]+Tabla2023[[#This Row],[DÍAS PRORROGA  2]]+Tabla2023[[#This Row],[DÍAS PRORROGA 3]]</f>
        <v>0</v>
      </c>
      <c r="BR220" s="68">
        <f>IF(Tabla2023[[#This Row],[ADICIÓN]]="NO",0,Tabla2023[[#This Row],[VALOR ADICIÓN 1]]+Tabla2023[[#This Row],[VALOR ADICIÓN 2]]+Tabla2023[[#This Row],[VALOR ADICIÓN 3]])</f>
        <v>0</v>
      </c>
      <c r="BS220" s="37" t="s">
        <v>2212</v>
      </c>
      <c r="BT220" s="45">
        <v>45348</v>
      </c>
      <c r="BU220" s="49">
        <f>Tabla2023[[#This Row],[VALOR INICIAL DEL CONTRATO]]+Tabla2023[[#This Row],[VALOR ADICIÓN 1]]+Tabla2023[[#This Row],[VALOR ADICIÓN 2]]+Tabla2023[[#This Row],[VALOR ADICIÓN 3]]</f>
        <v>22000000</v>
      </c>
      <c r="BV22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0" s="33"/>
      <c r="BX220" s="36" t="s">
        <v>2213</v>
      </c>
      <c r="BY220" s="34" t="s">
        <v>2214</v>
      </c>
      <c r="BZ220" s="34"/>
      <c r="CA220" s="38" t="s">
        <v>432</v>
      </c>
      <c r="CB220" s="41" t="s">
        <v>433</v>
      </c>
      <c r="CC220" s="41" t="s">
        <v>434</v>
      </c>
      <c r="CD220" s="34">
        <v>1696</v>
      </c>
      <c r="CE220" s="34"/>
      <c r="CF220" s="16"/>
      <c r="CG220" s="12"/>
    </row>
    <row r="221" spans="1:85" s="19" customFormat="1" ht="51.75" customHeight="1" x14ac:dyDescent="0.2">
      <c r="A221" s="29">
        <v>2023</v>
      </c>
      <c r="B221" s="131">
        <v>222</v>
      </c>
      <c r="C221" s="122" t="s">
        <v>435</v>
      </c>
      <c r="D221" s="122" t="str">
        <f ca="1">IF(Tabla2023[[#This Row],[FECHA DE TERMINACIÓN FINAL]]-TODAY()&gt;=15,"VIGENTE",IF(Tabla2023[[#This Row],[FECHA DE TERMINACIÓN FINAL]]-TODAY()&lt;0,"FINALIZADO",IF(Tabla2023[[#This Row],[FECHA DE TERMINACIÓN FINAL]]-TODAY()&lt;=15,"PROXIMO A VENCER")))</f>
        <v>FINALIZADO</v>
      </c>
      <c r="E221" s="93">
        <v>85627</v>
      </c>
      <c r="F221" s="38" t="s">
        <v>2202</v>
      </c>
      <c r="G221" s="38" t="s">
        <v>2215</v>
      </c>
      <c r="H221" s="37" t="s">
        <v>2216</v>
      </c>
      <c r="I221" s="46" t="s">
        <v>2205</v>
      </c>
      <c r="J221" s="38" t="s">
        <v>520</v>
      </c>
      <c r="K221" s="38">
        <v>688</v>
      </c>
      <c r="L221" s="45">
        <v>44959</v>
      </c>
      <c r="M221" s="38">
        <v>892</v>
      </c>
      <c r="N221" s="45">
        <v>44992</v>
      </c>
      <c r="O221" s="38" t="s">
        <v>125</v>
      </c>
      <c r="P221" s="37" t="s">
        <v>87</v>
      </c>
      <c r="Q221" s="37" t="s">
        <v>420</v>
      </c>
      <c r="R221" s="38">
        <v>1</v>
      </c>
      <c r="S221" s="151" t="s">
        <v>2217</v>
      </c>
      <c r="T221" s="38" t="s">
        <v>406</v>
      </c>
      <c r="U221" s="38" t="s">
        <v>906</v>
      </c>
      <c r="V221" s="38" t="s">
        <v>2207</v>
      </c>
      <c r="W221" s="38" t="s">
        <v>423</v>
      </c>
      <c r="X221" s="38" t="s">
        <v>163</v>
      </c>
      <c r="Y221" s="54">
        <v>1004005465</v>
      </c>
      <c r="Z221" s="38">
        <v>1</v>
      </c>
      <c r="AA221" s="45">
        <v>36830</v>
      </c>
      <c r="AB221" s="44" t="s">
        <v>2218</v>
      </c>
      <c r="AC221" s="38">
        <v>3115654590</v>
      </c>
      <c r="AD221" s="37" t="s">
        <v>2219</v>
      </c>
      <c r="AE221" s="37" t="s">
        <v>1213</v>
      </c>
      <c r="AF221" s="37">
        <v>1012413960</v>
      </c>
      <c r="AG221" s="37">
        <v>0</v>
      </c>
      <c r="AH221" s="37" t="s">
        <v>96</v>
      </c>
      <c r="AI221" s="38"/>
      <c r="AJ221" s="38"/>
      <c r="AK221" s="38"/>
      <c r="AL221" s="38" t="s">
        <v>410</v>
      </c>
      <c r="AM221" s="45">
        <v>44980</v>
      </c>
      <c r="AN221" s="45">
        <v>44980</v>
      </c>
      <c r="AO221" s="80">
        <v>22000000</v>
      </c>
      <c r="AP221" s="45">
        <v>44993</v>
      </c>
      <c r="AQ221" s="45">
        <v>45329</v>
      </c>
      <c r="AR221" s="38">
        <v>330</v>
      </c>
      <c r="AS221" s="38">
        <v>11</v>
      </c>
      <c r="AT221" s="80">
        <v>2000000</v>
      </c>
      <c r="AU221" s="38"/>
      <c r="AV221" s="38"/>
      <c r="AW221" s="38"/>
      <c r="AX221" s="38"/>
      <c r="AY221" s="38"/>
      <c r="AZ221" s="82"/>
      <c r="BA221" s="38"/>
      <c r="BB221" s="38"/>
      <c r="BC221" s="38"/>
      <c r="BD221" s="38"/>
      <c r="BE221" s="38"/>
      <c r="BF221" s="38"/>
      <c r="BG221" s="38"/>
      <c r="BH221" s="38"/>
      <c r="BI221" s="38"/>
      <c r="BJ221" s="38"/>
      <c r="BK221" s="38"/>
      <c r="BL221" s="38"/>
      <c r="BM221" s="38"/>
      <c r="BN221" s="38"/>
      <c r="BO221" s="38"/>
      <c r="BP221" s="38"/>
      <c r="BQ221" s="34">
        <f>Tabla2023[[#This Row],[DÍAS PRORROGA 1]]+Tabla2023[[#This Row],[DÍAS PRORROGA  2]]+Tabla2023[[#This Row],[DÍAS PRORROGA 3]]</f>
        <v>0</v>
      </c>
      <c r="BR221" s="68">
        <f>IF(Tabla2023[[#This Row],[ADICIÓN]]="NO",0,Tabla2023[[#This Row],[VALOR ADICIÓN 1]]+Tabla2023[[#This Row],[VALOR ADICIÓN 2]]+Tabla2023[[#This Row],[VALOR ADICIÓN 3]])</f>
        <v>0</v>
      </c>
      <c r="BS221" s="38"/>
      <c r="BT221" s="45">
        <v>45329</v>
      </c>
      <c r="BU221" s="49">
        <f>Tabla2023[[#This Row],[VALOR INICIAL DEL CONTRATO]]+Tabla2023[[#This Row],[VALOR ADICIÓN 1]]+Tabla2023[[#This Row],[VALOR ADICIÓN 2]]+Tabla2023[[#This Row],[VALOR ADICIÓN 3]]</f>
        <v>22000000</v>
      </c>
      <c r="BV22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1" s="33"/>
      <c r="BX221" s="34"/>
      <c r="BY221" s="34" t="s">
        <v>2214</v>
      </c>
      <c r="BZ221" s="34"/>
      <c r="CA221" s="38" t="s">
        <v>432</v>
      </c>
      <c r="CB221" s="41" t="s">
        <v>433</v>
      </c>
      <c r="CC221" s="41" t="s">
        <v>434</v>
      </c>
      <c r="CD221" s="34">
        <v>1696</v>
      </c>
      <c r="CE221" s="34"/>
      <c r="CF221" s="16"/>
      <c r="CG221" s="12"/>
    </row>
    <row r="222" spans="1:85" s="19" customFormat="1" ht="51.75" customHeight="1" x14ac:dyDescent="0.2">
      <c r="A222" s="29">
        <v>2023</v>
      </c>
      <c r="B222" s="131">
        <v>224</v>
      </c>
      <c r="C222" s="122" t="s">
        <v>435</v>
      </c>
      <c r="D222" s="122" t="str">
        <f ca="1">IF(Tabla2023[[#This Row],[FECHA DE TERMINACIÓN FINAL]]-TODAY()&gt;=15,"VIGENTE",IF(Tabla2023[[#This Row],[FECHA DE TERMINACIÓN FINAL]]-TODAY()&lt;0,"FINALIZADO",IF(Tabla2023[[#This Row],[FECHA DE TERMINACIÓN FINAL]]-TODAY()&lt;=15,"PROXIMO A VENCER")))</f>
        <v>FINALIZADO</v>
      </c>
      <c r="E222" s="93">
        <v>85627</v>
      </c>
      <c r="F222" s="38" t="s">
        <v>2202</v>
      </c>
      <c r="G222" s="38" t="s">
        <v>2220</v>
      </c>
      <c r="H222" s="37" t="s">
        <v>2221</v>
      </c>
      <c r="I222" s="46" t="s">
        <v>2205</v>
      </c>
      <c r="J222" s="38" t="s">
        <v>520</v>
      </c>
      <c r="K222" s="38">
        <v>688</v>
      </c>
      <c r="L222" s="45">
        <v>44959</v>
      </c>
      <c r="M222" s="38">
        <v>893</v>
      </c>
      <c r="N222" s="45">
        <v>44992</v>
      </c>
      <c r="O222" s="38" t="s">
        <v>125</v>
      </c>
      <c r="P222" s="37" t="s">
        <v>87</v>
      </c>
      <c r="Q222" s="37" t="s">
        <v>420</v>
      </c>
      <c r="R222" s="38">
        <v>1</v>
      </c>
      <c r="S222" s="151" t="s">
        <v>2222</v>
      </c>
      <c r="T222" s="38" t="s">
        <v>406</v>
      </c>
      <c r="U222" s="38" t="s">
        <v>906</v>
      </c>
      <c r="V222" s="38" t="s">
        <v>2207</v>
      </c>
      <c r="W222" s="38" t="s">
        <v>423</v>
      </c>
      <c r="X222" s="38" t="s">
        <v>163</v>
      </c>
      <c r="Y222" s="54">
        <v>1032656009</v>
      </c>
      <c r="Z222" s="38">
        <v>9</v>
      </c>
      <c r="AA222" s="45">
        <v>31442</v>
      </c>
      <c r="AB222" s="44" t="s">
        <v>198</v>
      </c>
      <c r="AC222" s="38">
        <v>3115811588</v>
      </c>
      <c r="AD222" s="37" t="s">
        <v>2219</v>
      </c>
      <c r="AE222" s="37" t="s">
        <v>1213</v>
      </c>
      <c r="AF222" s="37">
        <v>1012413960</v>
      </c>
      <c r="AG222" s="37">
        <v>0</v>
      </c>
      <c r="AH222" s="37" t="s">
        <v>96</v>
      </c>
      <c r="AI222" s="38"/>
      <c r="AJ222" s="38"/>
      <c r="AK222" s="38"/>
      <c r="AL222" s="38" t="s">
        <v>410</v>
      </c>
      <c r="AM222" s="45">
        <v>44980</v>
      </c>
      <c r="AN222" s="45">
        <v>44980</v>
      </c>
      <c r="AO222" s="80">
        <v>22000000</v>
      </c>
      <c r="AP222" s="45">
        <v>44993</v>
      </c>
      <c r="AQ222" s="45">
        <v>45329</v>
      </c>
      <c r="AR222" s="38">
        <v>330</v>
      </c>
      <c r="AS222" s="38">
        <v>11</v>
      </c>
      <c r="AT222" s="80">
        <v>2000000</v>
      </c>
      <c r="AU222" s="38"/>
      <c r="AV222" s="38"/>
      <c r="AW222" s="38"/>
      <c r="AX222" s="38"/>
      <c r="AY222" s="38"/>
      <c r="AZ222" s="82"/>
      <c r="BA222" s="38"/>
      <c r="BB222" s="38"/>
      <c r="BC222" s="38"/>
      <c r="BD222" s="38"/>
      <c r="BE222" s="38"/>
      <c r="BF222" s="38"/>
      <c r="BG222" s="38"/>
      <c r="BH222" s="38"/>
      <c r="BI222" s="38"/>
      <c r="BJ222" s="38"/>
      <c r="BK222" s="38"/>
      <c r="BL222" s="38"/>
      <c r="BM222" s="38"/>
      <c r="BN222" s="38"/>
      <c r="BO222" s="38"/>
      <c r="BP222" s="38"/>
      <c r="BQ222" s="34">
        <f>Tabla2023[[#This Row],[DÍAS PRORROGA 1]]+Tabla2023[[#This Row],[DÍAS PRORROGA  2]]+Tabla2023[[#This Row],[DÍAS PRORROGA 3]]</f>
        <v>0</v>
      </c>
      <c r="BR222" s="68">
        <f>IF(Tabla2023[[#This Row],[ADICIÓN]]="NO",0,Tabla2023[[#This Row],[VALOR ADICIÓN 1]]+Tabla2023[[#This Row],[VALOR ADICIÓN 2]]+Tabla2023[[#This Row],[VALOR ADICIÓN 3]])</f>
        <v>0</v>
      </c>
      <c r="BS222" s="38"/>
      <c r="BT222" s="45">
        <v>45329</v>
      </c>
      <c r="BU222" s="49">
        <f>Tabla2023[[#This Row],[VALOR INICIAL DEL CONTRATO]]+Tabla2023[[#This Row],[VALOR ADICIÓN 1]]+Tabla2023[[#This Row],[VALOR ADICIÓN 2]]+Tabla2023[[#This Row],[VALOR ADICIÓN 3]]</f>
        <v>22000000</v>
      </c>
      <c r="BV22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2" s="33"/>
      <c r="BX222" s="34"/>
      <c r="BY222" s="34" t="s">
        <v>2214</v>
      </c>
      <c r="BZ222" s="34"/>
      <c r="CA222" s="38" t="s">
        <v>432</v>
      </c>
      <c r="CB222" s="41" t="s">
        <v>433</v>
      </c>
      <c r="CC222" s="41" t="s">
        <v>434</v>
      </c>
      <c r="CD222" s="34">
        <v>1696</v>
      </c>
      <c r="CE222" s="34"/>
      <c r="CF222" s="16"/>
      <c r="CG222" s="12"/>
    </row>
    <row r="223" spans="1:85" s="19" customFormat="1" ht="51.75" customHeight="1" x14ac:dyDescent="0.2">
      <c r="A223" s="29">
        <v>2023</v>
      </c>
      <c r="B223" s="131">
        <v>223</v>
      </c>
      <c r="C223" s="122" t="s">
        <v>435</v>
      </c>
      <c r="D223" s="122" t="str">
        <f ca="1">IF(Tabla2023[[#This Row],[FECHA DE TERMINACIÓN FINAL]]-TODAY()&gt;=15,"VIGENTE",IF(Tabla2023[[#This Row],[FECHA DE TERMINACIÓN FINAL]]-TODAY()&lt;0,"FINALIZADO",IF(Tabla2023[[#This Row],[FECHA DE TERMINACIÓN FINAL]]-TODAY()&lt;=15,"PROXIMO A VENCER")))</f>
        <v>FINALIZADO</v>
      </c>
      <c r="E223" s="98">
        <v>86943</v>
      </c>
      <c r="F223" s="88" t="s">
        <v>2223</v>
      </c>
      <c r="G223" s="88" t="s">
        <v>2224</v>
      </c>
      <c r="H223" s="37" t="s">
        <v>2225</v>
      </c>
      <c r="I223" s="44" t="s">
        <v>2226</v>
      </c>
      <c r="J223" s="37" t="s">
        <v>1711</v>
      </c>
      <c r="K223" s="38">
        <v>550</v>
      </c>
      <c r="L223" s="45">
        <v>44952</v>
      </c>
      <c r="M223" s="38">
        <v>875</v>
      </c>
      <c r="N223" s="45">
        <v>44991</v>
      </c>
      <c r="O223" s="38" t="s">
        <v>125</v>
      </c>
      <c r="P223" s="37" t="s">
        <v>87</v>
      </c>
      <c r="Q223" s="37" t="s">
        <v>420</v>
      </c>
      <c r="R223" s="38">
        <v>1</v>
      </c>
      <c r="S223" s="151" t="s">
        <v>2227</v>
      </c>
      <c r="T223" s="38" t="s">
        <v>406</v>
      </c>
      <c r="U223" s="38" t="s">
        <v>471</v>
      </c>
      <c r="V223" s="38" t="s">
        <v>2207</v>
      </c>
      <c r="W223" s="38" t="s">
        <v>423</v>
      </c>
      <c r="X223" s="38" t="s">
        <v>163</v>
      </c>
      <c r="Y223" s="54">
        <v>1000365003</v>
      </c>
      <c r="Z223" s="38">
        <v>1</v>
      </c>
      <c r="AA223" s="45">
        <v>36987</v>
      </c>
      <c r="AB223" s="44" t="s">
        <v>2228</v>
      </c>
      <c r="AC223" s="38">
        <v>3219112886</v>
      </c>
      <c r="AD223" s="37" t="s">
        <v>2229</v>
      </c>
      <c r="AE223" s="37" t="s">
        <v>317</v>
      </c>
      <c r="AF223" s="37">
        <v>1136886263</v>
      </c>
      <c r="AG223" s="37">
        <v>7</v>
      </c>
      <c r="AH223" s="37" t="s">
        <v>96</v>
      </c>
      <c r="AI223" s="38"/>
      <c r="AJ223" s="38"/>
      <c r="AK223" s="38"/>
      <c r="AL223" s="38" t="s">
        <v>410</v>
      </c>
      <c r="AM223" s="45">
        <v>44980</v>
      </c>
      <c r="AN223" s="45">
        <v>44980</v>
      </c>
      <c r="AO223" s="80">
        <v>29700000</v>
      </c>
      <c r="AP223" s="45">
        <v>44991</v>
      </c>
      <c r="AQ223" s="45">
        <v>45327</v>
      </c>
      <c r="AR223" s="38">
        <v>330</v>
      </c>
      <c r="AS223" s="38">
        <v>11</v>
      </c>
      <c r="AT223" s="80">
        <v>2700000</v>
      </c>
      <c r="AU223" s="38"/>
      <c r="AV223" s="38"/>
      <c r="AW223" s="38"/>
      <c r="AX223" s="38"/>
      <c r="AY223" s="38"/>
      <c r="AZ223" s="82"/>
      <c r="BA223" s="38"/>
      <c r="BB223" s="38"/>
      <c r="BC223" s="38"/>
      <c r="BD223" s="38"/>
      <c r="BE223" s="38"/>
      <c r="BF223" s="38"/>
      <c r="BG223" s="38"/>
      <c r="BH223" s="38"/>
      <c r="BI223" s="38"/>
      <c r="BJ223" s="38"/>
      <c r="BK223" s="38"/>
      <c r="BL223" s="38"/>
      <c r="BM223" s="38"/>
      <c r="BN223" s="38"/>
      <c r="BO223" s="38"/>
      <c r="BP223" s="38"/>
      <c r="BQ223" s="34">
        <f>Tabla2023[[#This Row],[DÍAS PRORROGA 1]]+Tabla2023[[#This Row],[DÍAS PRORROGA  2]]+Tabla2023[[#This Row],[DÍAS PRORROGA 3]]</f>
        <v>0</v>
      </c>
      <c r="BR223" s="68">
        <f>IF(Tabla2023[[#This Row],[ADICIÓN]]="NO",0,Tabla2023[[#This Row],[VALOR ADICIÓN 1]]+Tabla2023[[#This Row],[VALOR ADICIÓN 2]]+Tabla2023[[#This Row],[VALOR ADICIÓN 3]])</f>
        <v>0</v>
      </c>
      <c r="BS223" s="38"/>
      <c r="BT223" s="45">
        <v>45327</v>
      </c>
      <c r="BU223" s="49">
        <f>Tabla2023[[#This Row],[VALOR INICIAL DEL CONTRATO]]+Tabla2023[[#This Row],[VALOR ADICIÓN 1]]+Tabla2023[[#This Row],[VALOR ADICIÓN 2]]+Tabla2023[[#This Row],[VALOR ADICIÓN 3]]</f>
        <v>29700000</v>
      </c>
      <c r="BV22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3" s="33"/>
      <c r="BX223" s="34"/>
      <c r="BY223" s="34" t="s">
        <v>2230</v>
      </c>
      <c r="BZ223" s="34"/>
      <c r="CA223" s="38" t="s">
        <v>432</v>
      </c>
      <c r="CB223" s="41" t="s">
        <v>433</v>
      </c>
      <c r="CC223" s="41" t="s">
        <v>434</v>
      </c>
      <c r="CD223" s="34">
        <v>1696</v>
      </c>
      <c r="CE223" s="34"/>
      <c r="CF223" s="16"/>
      <c r="CG223" s="12"/>
    </row>
    <row r="224" spans="1:85" s="19" customFormat="1" ht="51.75" customHeight="1" x14ac:dyDescent="0.2">
      <c r="A224" s="29">
        <v>2023</v>
      </c>
      <c r="B224" s="131">
        <v>225</v>
      </c>
      <c r="C224" s="122" t="s">
        <v>435</v>
      </c>
      <c r="D224" s="122" t="str">
        <f ca="1">IF(Tabla2023[[#This Row],[FECHA DE TERMINACIÓN FINAL]]-TODAY()&gt;=15,"VIGENTE",IF(Tabla2023[[#This Row],[FECHA DE TERMINACIÓN FINAL]]-TODAY()&lt;0,"FINALIZADO",IF(Tabla2023[[#This Row],[FECHA DE TERMINACIÓN FINAL]]-TODAY()&lt;=15,"PROXIMO A VENCER")))</f>
        <v>FINALIZADO</v>
      </c>
      <c r="E224" s="113">
        <v>83616</v>
      </c>
      <c r="F224" s="31" t="s">
        <v>2231</v>
      </c>
      <c r="G224" s="31" t="s">
        <v>2232</v>
      </c>
      <c r="H224" s="92" t="s">
        <v>2233</v>
      </c>
      <c r="I224" s="46" t="s">
        <v>2234</v>
      </c>
      <c r="J224" s="38" t="s">
        <v>822</v>
      </c>
      <c r="K224" s="38">
        <v>699</v>
      </c>
      <c r="L224" s="45">
        <v>44964</v>
      </c>
      <c r="M224" s="38">
        <v>891</v>
      </c>
      <c r="N224" s="45">
        <v>44992</v>
      </c>
      <c r="O224" s="38" t="s">
        <v>275</v>
      </c>
      <c r="P224" s="37" t="s">
        <v>87</v>
      </c>
      <c r="Q224" s="37" t="s">
        <v>420</v>
      </c>
      <c r="R224" s="38">
        <v>1</v>
      </c>
      <c r="S224" s="151" t="s">
        <v>2235</v>
      </c>
      <c r="T224" s="38" t="s">
        <v>406</v>
      </c>
      <c r="U224" s="38" t="s">
        <v>906</v>
      </c>
      <c r="V224" s="38" t="s">
        <v>442</v>
      </c>
      <c r="W224" s="38" t="s">
        <v>213</v>
      </c>
      <c r="X224" s="38" t="s">
        <v>148</v>
      </c>
      <c r="Y224" s="54">
        <v>20645897</v>
      </c>
      <c r="Z224" s="38">
        <v>0</v>
      </c>
      <c r="AA224" s="45">
        <v>30175</v>
      </c>
      <c r="AB224" s="44" t="s">
        <v>2236</v>
      </c>
      <c r="AC224" s="38">
        <v>3124074452</v>
      </c>
      <c r="AD224" s="37" t="s">
        <v>2237</v>
      </c>
      <c r="AE224" s="37" t="s">
        <v>123</v>
      </c>
      <c r="AF224" s="37">
        <v>1016101268</v>
      </c>
      <c r="AG224" s="37">
        <v>1</v>
      </c>
      <c r="AH224" s="37" t="s">
        <v>96</v>
      </c>
      <c r="AI224" s="38"/>
      <c r="AJ224" s="38"/>
      <c r="AK224" s="38"/>
      <c r="AL224" s="38" t="s">
        <v>410</v>
      </c>
      <c r="AM224" s="45">
        <v>44981</v>
      </c>
      <c r="AN224" s="45">
        <v>44981</v>
      </c>
      <c r="AO224" s="80">
        <v>57200000</v>
      </c>
      <c r="AP224" s="45">
        <v>44999</v>
      </c>
      <c r="AQ224" s="45">
        <v>45335</v>
      </c>
      <c r="AR224" s="38">
        <v>330</v>
      </c>
      <c r="AS224" s="38">
        <v>11</v>
      </c>
      <c r="AT224" s="80">
        <v>5200000</v>
      </c>
      <c r="AU224" s="38"/>
      <c r="AV224" s="38"/>
      <c r="AW224" s="38"/>
      <c r="AX224" s="38"/>
      <c r="AY224" s="38"/>
      <c r="AZ224" s="82"/>
      <c r="BA224" s="38"/>
      <c r="BB224" s="38"/>
      <c r="BC224" s="38"/>
      <c r="BD224" s="38"/>
      <c r="BE224" s="38"/>
      <c r="BF224" s="38"/>
      <c r="BG224" s="38"/>
      <c r="BH224" s="38"/>
      <c r="BI224" s="38"/>
      <c r="BJ224" s="38"/>
      <c r="BK224" s="38"/>
      <c r="BL224" s="38"/>
      <c r="BM224" s="38"/>
      <c r="BN224" s="38"/>
      <c r="BO224" s="38"/>
      <c r="BP224" s="38"/>
      <c r="BQ224" s="34">
        <f>Tabla2023[[#This Row],[DÍAS PRORROGA 1]]+Tabla2023[[#This Row],[DÍAS PRORROGA  2]]+Tabla2023[[#This Row],[DÍAS PRORROGA 3]]</f>
        <v>0</v>
      </c>
      <c r="BR224" s="68">
        <f>IF(Tabla2023[[#This Row],[ADICIÓN]]="NO",0,Tabla2023[[#This Row],[VALOR ADICIÓN 1]]+Tabla2023[[#This Row],[VALOR ADICIÓN 2]]+Tabla2023[[#This Row],[VALOR ADICIÓN 3]])</f>
        <v>0</v>
      </c>
      <c r="BS224" s="38"/>
      <c r="BT224" s="45">
        <v>45335</v>
      </c>
      <c r="BU224" s="49">
        <f>Tabla2023[[#This Row],[VALOR INICIAL DEL CONTRATO]]+Tabla2023[[#This Row],[VALOR ADICIÓN 1]]+Tabla2023[[#This Row],[VALOR ADICIÓN 2]]+Tabla2023[[#This Row],[VALOR ADICIÓN 3]]</f>
        <v>57200000</v>
      </c>
      <c r="BV22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4" s="33"/>
      <c r="BX224" s="34"/>
      <c r="BY224" s="34" t="s">
        <v>2238</v>
      </c>
      <c r="BZ224" s="34"/>
      <c r="CA224" s="38">
        <v>1</v>
      </c>
      <c r="CB224" s="41" t="s">
        <v>536</v>
      </c>
      <c r="CC224" s="41" t="s">
        <v>451</v>
      </c>
      <c r="CD224" s="38">
        <v>1583</v>
      </c>
      <c r="CE224" s="34"/>
      <c r="CF224" s="16"/>
      <c r="CG224" s="12"/>
    </row>
    <row r="225" spans="1:85" s="19" customFormat="1" ht="51.75" customHeight="1" x14ac:dyDescent="0.2">
      <c r="A225" s="29">
        <v>2023</v>
      </c>
      <c r="B225" s="131">
        <v>226</v>
      </c>
      <c r="C225" s="122" t="s">
        <v>435</v>
      </c>
      <c r="D225" s="122" t="str">
        <f ca="1">IF(Tabla2023[[#This Row],[FECHA DE TERMINACIÓN FINAL]]-TODAY()&gt;=15,"VIGENTE",IF(Tabla2023[[#This Row],[FECHA DE TERMINACIÓN FINAL]]-TODAY()&lt;0,"FINALIZADO",IF(Tabla2023[[#This Row],[FECHA DE TERMINACIÓN FINAL]]-TODAY()&lt;=15,"PROXIMO A VENCER")))</f>
        <v>FINALIZADO</v>
      </c>
      <c r="E225" s="116">
        <v>87470</v>
      </c>
      <c r="F225" s="89" t="s">
        <v>2239</v>
      </c>
      <c r="G225" s="89" t="s">
        <v>2240</v>
      </c>
      <c r="H225" s="37" t="s">
        <v>310</v>
      </c>
      <c r="I225" s="44" t="s">
        <v>2241</v>
      </c>
      <c r="J225" s="37" t="s">
        <v>1695</v>
      </c>
      <c r="K225" s="38">
        <v>725</v>
      </c>
      <c r="L225" s="45">
        <v>44972</v>
      </c>
      <c r="M225" s="38">
        <v>888</v>
      </c>
      <c r="N225" s="45">
        <v>44991</v>
      </c>
      <c r="O225" s="38" t="s">
        <v>143</v>
      </c>
      <c r="P225" s="37" t="s">
        <v>87</v>
      </c>
      <c r="Q225" s="37" t="s">
        <v>420</v>
      </c>
      <c r="R225" s="38">
        <v>1</v>
      </c>
      <c r="S225" s="151" t="s">
        <v>2242</v>
      </c>
      <c r="T225" s="38" t="s">
        <v>406</v>
      </c>
      <c r="U225" s="38" t="s">
        <v>906</v>
      </c>
      <c r="V225" s="38" t="s">
        <v>184</v>
      </c>
      <c r="W225" s="38" t="s">
        <v>423</v>
      </c>
      <c r="X225" s="38" t="s">
        <v>148</v>
      </c>
      <c r="Y225" s="54">
        <v>1012397312</v>
      </c>
      <c r="Z225" s="38">
        <v>1</v>
      </c>
      <c r="AA225" s="45">
        <v>34001</v>
      </c>
      <c r="AB225" s="44" t="s">
        <v>311</v>
      </c>
      <c r="AC225" s="38">
        <v>3202804503</v>
      </c>
      <c r="AD225" s="37" t="s">
        <v>312</v>
      </c>
      <c r="AE225" s="37" t="s">
        <v>185</v>
      </c>
      <c r="AF225" s="37">
        <v>1024474457</v>
      </c>
      <c r="AG225" s="37">
        <v>4</v>
      </c>
      <c r="AH225" s="37" t="s">
        <v>96</v>
      </c>
      <c r="AI225" s="38"/>
      <c r="AJ225" s="38"/>
      <c r="AK225" s="38"/>
      <c r="AL225" s="38" t="s">
        <v>410</v>
      </c>
      <c r="AM225" s="45">
        <v>44985</v>
      </c>
      <c r="AN225" s="45">
        <v>44985</v>
      </c>
      <c r="AO225" s="80">
        <v>40000000</v>
      </c>
      <c r="AP225" s="45">
        <v>44992</v>
      </c>
      <c r="AQ225" s="45">
        <v>45297</v>
      </c>
      <c r="AR225" s="38">
        <v>300</v>
      </c>
      <c r="AS225" s="38">
        <v>10</v>
      </c>
      <c r="AT225" s="80">
        <v>4000000</v>
      </c>
      <c r="AU225" s="38"/>
      <c r="AV225" s="38"/>
      <c r="AW225" s="38">
        <v>1</v>
      </c>
      <c r="AX225" s="38">
        <v>1</v>
      </c>
      <c r="AY225" s="38"/>
      <c r="AZ225" s="82">
        <v>8000000</v>
      </c>
      <c r="BA225" s="38">
        <v>60</v>
      </c>
      <c r="BB225" s="38">
        <v>1249</v>
      </c>
      <c r="BC225" s="45">
        <v>45279</v>
      </c>
      <c r="BD225" s="38"/>
      <c r="BE225" s="38"/>
      <c r="BF225" s="38"/>
      <c r="BG225" s="38"/>
      <c r="BH225" s="38"/>
      <c r="BI225" s="38"/>
      <c r="BJ225" s="38"/>
      <c r="BK225" s="38"/>
      <c r="BL225" s="38"/>
      <c r="BM225" s="38"/>
      <c r="BN225" s="38"/>
      <c r="BO225" s="38"/>
      <c r="BP225" s="38"/>
      <c r="BQ225" s="34">
        <f>Tabla2023[[#This Row],[DÍAS PRORROGA 1]]+Tabla2023[[#This Row],[DÍAS PRORROGA  2]]+Tabla2023[[#This Row],[DÍAS PRORROGA 3]]</f>
        <v>60</v>
      </c>
      <c r="BR225" s="68">
        <f>IF(Tabla2023[[#This Row],[ADICIÓN]]="NO",0,Tabla2023[[#This Row],[VALOR ADICIÓN 1]]+Tabla2023[[#This Row],[VALOR ADICIÓN 2]]+Tabla2023[[#This Row],[VALOR ADICIÓN 3]])</f>
        <v>8000000</v>
      </c>
      <c r="BS225" s="38"/>
      <c r="BT225" s="45">
        <v>45357</v>
      </c>
      <c r="BU225" s="49">
        <f>Tabla2023[[#This Row],[VALOR INICIAL DEL CONTRATO]]+Tabla2023[[#This Row],[VALOR ADICIÓN 1]]+Tabla2023[[#This Row],[VALOR ADICIÓN 2]]+Tabla2023[[#This Row],[VALOR ADICIÓN 3]]</f>
        <v>48000000</v>
      </c>
      <c r="BV22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5" s="33"/>
      <c r="BX225" s="36" t="s">
        <v>2243</v>
      </c>
      <c r="BY225" s="34" t="s">
        <v>2244</v>
      </c>
      <c r="BZ225" s="34"/>
      <c r="CA225" s="34"/>
      <c r="CB225" s="35"/>
      <c r="CC225" s="35"/>
      <c r="CD225" s="38">
        <v>1688</v>
      </c>
      <c r="CE225" s="34"/>
      <c r="CF225" s="16"/>
      <c r="CG225" s="12"/>
    </row>
    <row r="226" spans="1:85" s="19" customFormat="1" ht="51.75" customHeight="1" x14ac:dyDescent="0.2">
      <c r="A226" s="29">
        <v>2023</v>
      </c>
      <c r="B226" s="131">
        <v>227</v>
      </c>
      <c r="C226" s="122" t="s">
        <v>1476</v>
      </c>
      <c r="D226" s="122" t="str">
        <f ca="1">IF(Tabla2023[[#This Row],[FECHA DE TERMINACIÓN FINAL]]-TODAY()&gt;=15,"VIGENTE",IF(Tabla2023[[#This Row],[FECHA DE TERMINACIÓN FINAL]]-TODAY()&lt;0,"FINALIZADO",IF(Tabla2023[[#This Row],[FECHA DE TERMINACIÓN FINAL]]-TODAY()&lt;=15,"PROXIMO A VENCER")))</f>
        <v>FINALIZADO</v>
      </c>
      <c r="E226" s="93">
        <v>86166</v>
      </c>
      <c r="F226" s="38" t="s">
        <v>2245</v>
      </c>
      <c r="G226" s="38" t="s">
        <v>2246</v>
      </c>
      <c r="H226" s="37" t="s">
        <v>2247</v>
      </c>
      <c r="I226" s="46" t="s">
        <v>2248</v>
      </c>
      <c r="J226" s="38" t="s">
        <v>520</v>
      </c>
      <c r="K226" s="38">
        <v>757</v>
      </c>
      <c r="L226" s="45">
        <v>44981</v>
      </c>
      <c r="M226" s="38">
        <v>894</v>
      </c>
      <c r="N226" s="45">
        <v>44992</v>
      </c>
      <c r="O226" s="38" t="s">
        <v>187</v>
      </c>
      <c r="P226" s="37" t="s">
        <v>87</v>
      </c>
      <c r="Q226" s="37" t="s">
        <v>420</v>
      </c>
      <c r="R226" s="38">
        <v>1</v>
      </c>
      <c r="S226" s="151" t="s">
        <v>2249</v>
      </c>
      <c r="T226" s="38" t="s">
        <v>406</v>
      </c>
      <c r="U226" s="38" t="s">
        <v>471</v>
      </c>
      <c r="V226" s="38" t="s">
        <v>442</v>
      </c>
      <c r="W226" s="38"/>
      <c r="X226" s="38" t="s">
        <v>148</v>
      </c>
      <c r="Y226" s="54">
        <v>1023031689</v>
      </c>
      <c r="Z226" s="38">
        <v>1</v>
      </c>
      <c r="AA226" s="45">
        <v>36122</v>
      </c>
      <c r="AB226" s="44" t="s">
        <v>272</v>
      </c>
      <c r="AC226" s="38">
        <v>7567767</v>
      </c>
      <c r="AD226" s="37" t="s">
        <v>273</v>
      </c>
      <c r="AE226" s="37" t="s">
        <v>123</v>
      </c>
      <c r="AF226" s="37">
        <v>1016101268</v>
      </c>
      <c r="AG226" s="37">
        <v>1</v>
      </c>
      <c r="AH226" s="37" t="s">
        <v>96</v>
      </c>
      <c r="AI226" s="38"/>
      <c r="AJ226" s="38"/>
      <c r="AK226" s="38"/>
      <c r="AL226" s="38" t="s">
        <v>410</v>
      </c>
      <c r="AM226" s="45">
        <v>44985</v>
      </c>
      <c r="AN226" s="45">
        <v>44985</v>
      </c>
      <c r="AO226" s="80">
        <v>18400000</v>
      </c>
      <c r="AP226" s="45">
        <v>44993</v>
      </c>
      <c r="AQ226" s="45">
        <v>45114</v>
      </c>
      <c r="AR226" s="38">
        <v>120</v>
      </c>
      <c r="AS226" s="38">
        <v>4</v>
      </c>
      <c r="AT226" s="80">
        <v>4600000</v>
      </c>
      <c r="AU226" s="38"/>
      <c r="AV226" s="38"/>
      <c r="AW226" s="38"/>
      <c r="AX226" s="38"/>
      <c r="AY226" s="38"/>
      <c r="AZ226" s="82"/>
      <c r="BA226" s="38"/>
      <c r="BB226" s="38"/>
      <c r="BC226" s="38"/>
      <c r="BD226" s="38"/>
      <c r="BE226" s="38"/>
      <c r="BF226" s="38"/>
      <c r="BG226" s="38"/>
      <c r="BH226" s="38"/>
      <c r="BI226" s="38"/>
      <c r="BJ226" s="38"/>
      <c r="BK226" s="38"/>
      <c r="BL226" s="38"/>
      <c r="BM226" s="38"/>
      <c r="BN226" s="38"/>
      <c r="BO226" s="38"/>
      <c r="BP226" s="38"/>
      <c r="BQ226" s="34">
        <f>Tabla2023[[#This Row],[DÍAS PRORROGA 1]]+Tabla2023[[#This Row],[DÍAS PRORROGA  2]]+Tabla2023[[#This Row],[DÍAS PRORROGA 3]]</f>
        <v>0</v>
      </c>
      <c r="BR226" s="68">
        <f>IF(Tabla2023[[#This Row],[ADICIÓN]]="NO",0,Tabla2023[[#This Row],[VALOR ADICIÓN 1]]+Tabla2023[[#This Row],[VALOR ADICIÓN 2]]+Tabla2023[[#This Row],[VALOR ADICIÓN 3]])</f>
        <v>0</v>
      </c>
      <c r="BS226" s="38"/>
      <c r="BT226" s="45">
        <v>45106</v>
      </c>
      <c r="BU226" s="49">
        <f>Tabla2023[[#This Row],[VALOR INICIAL DEL CONTRATO]]+Tabla2023[[#This Row],[VALOR ADICIÓN 1]]+Tabla2023[[#This Row],[VALOR ADICIÓN 2]]+Tabla2023[[#This Row],[VALOR ADICIÓN 3]]</f>
        <v>18400000</v>
      </c>
      <c r="BV22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26" s="33"/>
      <c r="BX226" s="36" t="s">
        <v>2250</v>
      </c>
      <c r="BY226" s="34" t="s">
        <v>2251</v>
      </c>
      <c r="BZ226" s="34"/>
      <c r="CA226" s="34"/>
      <c r="CB226" s="35"/>
      <c r="CC226" s="35"/>
      <c r="CD226" s="38">
        <v>1633</v>
      </c>
      <c r="CE226" s="34"/>
      <c r="CF226" s="16"/>
      <c r="CG226" s="12"/>
    </row>
    <row r="227" spans="1:85" s="19" customFormat="1" ht="51.75" customHeight="1" x14ac:dyDescent="0.2">
      <c r="A227" s="29">
        <v>2023</v>
      </c>
      <c r="B227" s="131">
        <v>228</v>
      </c>
      <c r="C227" s="122" t="s">
        <v>435</v>
      </c>
      <c r="D227" s="122" t="str">
        <f ca="1">IF(Tabla2023[[#This Row],[FECHA DE TERMINACIÓN FINAL]]-TODAY()&gt;=15,"VIGENTE",IF(Tabla2023[[#This Row],[FECHA DE TERMINACIÓN FINAL]]-TODAY()&lt;0,"FINALIZADO",IF(Tabla2023[[#This Row],[FECHA DE TERMINACIÓN FINAL]]-TODAY()&lt;=15,"PROXIMO A VENCER")))</f>
        <v>FINALIZADO</v>
      </c>
      <c r="E227" s="93">
        <v>87451</v>
      </c>
      <c r="F227" s="38" t="s">
        <v>2252</v>
      </c>
      <c r="G227" s="38" t="s">
        <v>2253</v>
      </c>
      <c r="H227" s="37" t="s">
        <v>2254</v>
      </c>
      <c r="I227" s="46" t="s">
        <v>2255</v>
      </c>
      <c r="J227" s="38" t="s">
        <v>2256</v>
      </c>
      <c r="K227" s="38">
        <v>721</v>
      </c>
      <c r="L227" s="45">
        <v>44972</v>
      </c>
      <c r="M227" s="38">
        <v>871</v>
      </c>
      <c r="N227" s="45">
        <v>44988</v>
      </c>
      <c r="O227" s="38" t="s">
        <v>125</v>
      </c>
      <c r="P227" s="37" t="s">
        <v>87</v>
      </c>
      <c r="Q227" s="37" t="s">
        <v>420</v>
      </c>
      <c r="R227" s="38">
        <v>1</v>
      </c>
      <c r="S227" s="151" t="s">
        <v>2257</v>
      </c>
      <c r="T227" s="38" t="s">
        <v>406</v>
      </c>
      <c r="U227" s="38" t="s">
        <v>471</v>
      </c>
      <c r="V227" s="38" t="s">
        <v>2207</v>
      </c>
      <c r="W227" s="38" t="s">
        <v>213</v>
      </c>
      <c r="X227" s="38" t="s">
        <v>148</v>
      </c>
      <c r="Y227" s="54">
        <v>1030609055</v>
      </c>
      <c r="Z227" s="38">
        <v>0</v>
      </c>
      <c r="AA227" s="45">
        <v>33731</v>
      </c>
      <c r="AB227" s="44" t="s">
        <v>2258</v>
      </c>
      <c r="AC227" s="38">
        <v>6019434096</v>
      </c>
      <c r="AD227" s="37" t="s">
        <v>2259</v>
      </c>
      <c r="AE227" s="37" t="s">
        <v>204</v>
      </c>
      <c r="AF227" s="37">
        <v>74374329</v>
      </c>
      <c r="AG227" s="37">
        <v>1</v>
      </c>
      <c r="AH227" s="37" t="s">
        <v>96</v>
      </c>
      <c r="AI227" s="38"/>
      <c r="AJ227" s="38"/>
      <c r="AK227" s="38"/>
      <c r="AL227" s="38" t="s">
        <v>410</v>
      </c>
      <c r="AM227" s="45">
        <v>44986</v>
      </c>
      <c r="AN227" s="45">
        <v>44986</v>
      </c>
      <c r="AO227" s="80">
        <v>49500000</v>
      </c>
      <c r="AP227" s="45">
        <v>44991</v>
      </c>
      <c r="AQ227" s="45">
        <v>45265</v>
      </c>
      <c r="AR227" s="38">
        <v>270</v>
      </c>
      <c r="AS227" s="38">
        <v>9</v>
      </c>
      <c r="AT227" s="80">
        <v>5500000</v>
      </c>
      <c r="AU227" s="38"/>
      <c r="AV227" s="38"/>
      <c r="AW227" s="38">
        <v>1</v>
      </c>
      <c r="AX227" s="38">
        <v>1</v>
      </c>
      <c r="AY227" s="38"/>
      <c r="AZ227" s="82">
        <v>11000000</v>
      </c>
      <c r="BA227" s="38">
        <v>60</v>
      </c>
      <c r="BB227" s="38">
        <v>1132</v>
      </c>
      <c r="BC227" s="45">
        <v>45259</v>
      </c>
      <c r="BD227" s="38"/>
      <c r="BE227" s="38"/>
      <c r="BF227" s="38"/>
      <c r="BG227" s="38"/>
      <c r="BH227" s="38"/>
      <c r="BI227" s="38"/>
      <c r="BJ227" s="38"/>
      <c r="BK227" s="38"/>
      <c r="BL227" s="38"/>
      <c r="BM227" s="38"/>
      <c r="BN227" s="38"/>
      <c r="BO227" s="38"/>
      <c r="BP227" s="38"/>
      <c r="BQ227" s="34">
        <f>Tabla2023[[#This Row],[DÍAS PRORROGA 1]]+Tabla2023[[#This Row],[DÍAS PRORROGA  2]]+Tabla2023[[#This Row],[DÍAS PRORROGA 3]]</f>
        <v>60</v>
      </c>
      <c r="BR227" s="68">
        <f>IF(Tabla2023[[#This Row],[ADICIÓN]]="NO",0,Tabla2023[[#This Row],[VALOR ADICIÓN 1]]+Tabla2023[[#This Row],[VALOR ADICIÓN 2]]+Tabla2023[[#This Row],[VALOR ADICIÓN 3]])</f>
        <v>11000000</v>
      </c>
      <c r="BS227" s="38"/>
      <c r="BT227" s="45">
        <v>45327</v>
      </c>
      <c r="BU227" s="49">
        <f>Tabla2023[[#This Row],[VALOR INICIAL DEL CONTRATO]]+Tabla2023[[#This Row],[VALOR ADICIÓN 1]]+Tabla2023[[#This Row],[VALOR ADICIÓN 2]]+Tabla2023[[#This Row],[VALOR ADICIÓN 3]]</f>
        <v>60500000</v>
      </c>
      <c r="BV22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7" s="33"/>
      <c r="BX227" s="36" t="s">
        <v>2260</v>
      </c>
      <c r="BY227" s="34" t="s">
        <v>2261</v>
      </c>
      <c r="BZ227" s="34" t="s">
        <v>2262</v>
      </c>
      <c r="CA227" s="38" t="s">
        <v>432</v>
      </c>
      <c r="CB227" s="41" t="s">
        <v>433</v>
      </c>
      <c r="CC227" s="41" t="s">
        <v>434</v>
      </c>
      <c r="CD227" s="34">
        <v>1696</v>
      </c>
      <c r="CE227" s="34"/>
      <c r="CF227" s="16"/>
      <c r="CG227" s="12"/>
    </row>
    <row r="228" spans="1:85" s="5" customFormat="1" ht="51.75" customHeight="1" x14ac:dyDescent="0.2">
      <c r="A228" s="29">
        <v>2023</v>
      </c>
      <c r="B228" s="131">
        <v>229</v>
      </c>
      <c r="C228" s="122" t="s">
        <v>435</v>
      </c>
      <c r="D228" s="122" t="str">
        <f ca="1">IF(Tabla2023[[#This Row],[FECHA DE TERMINACIÓN FINAL]]-TODAY()&gt;=15,"VIGENTE",IF(Tabla2023[[#This Row],[FECHA DE TERMINACIÓN FINAL]]-TODAY()&lt;0,"FINALIZADO",IF(Tabla2023[[#This Row],[FECHA DE TERMINACIÓN FINAL]]-TODAY()&lt;=15,"PROXIMO A VENCER")))</f>
        <v>FINALIZADO</v>
      </c>
      <c r="E228" s="93">
        <v>87703</v>
      </c>
      <c r="F228" s="38" t="s">
        <v>2263</v>
      </c>
      <c r="G228" s="38" t="s">
        <v>2264</v>
      </c>
      <c r="H228" s="37" t="s">
        <v>2265</v>
      </c>
      <c r="I228" s="46" t="s">
        <v>2266</v>
      </c>
      <c r="J228" s="37" t="s">
        <v>1695</v>
      </c>
      <c r="K228" s="38">
        <v>753</v>
      </c>
      <c r="L228" s="45">
        <v>44980</v>
      </c>
      <c r="M228" s="38">
        <v>872</v>
      </c>
      <c r="N228" s="45">
        <v>44988</v>
      </c>
      <c r="O228" s="38" t="s">
        <v>113</v>
      </c>
      <c r="P228" s="37" t="s">
        <v>87</v>
      </c>
      <c r="Q228" s="37" t="s">
        <v>420</v>
      </c>
      <c r="R228" s="38">
        <v>1</v>
      </c>
      <c r="S228" s="151" t="s">
        <v>114</v>
      </c>
      <c r="T228" s="38" t="s">
        <v>406</v>
      </c>
      <c r="U228" s="38" t="s">
        <v>471</v>
      </c>
      <c r="V228" s="38" t="s">
        <v>442</v>
      </c>
      <c r="W228" s="38" t="s">
        <v>213</v>
      </c>
      <c r="X228" s="38" t="s">
        <v>148</v>
      </c>
      <c r="Y228" s="54">
        <v>1019144355</v>
      </c>
      <c r="Z228" s="38">
        <v>8</v>
      </c>
      <c r="AA228" s="45">
        <v>36102</v>
      </c>
      <c r="AB228" s="44" t="s">
        <v>2267</v>
      </c>
      <c r="AC228" s="38">
        <v>6396111</v>
      </c>
      <c r="AD228" s="37" t="s">
        <v>2268</v>
      </c>
      <c r="AE228" s="37" t="s">
        <v>204</v>
      </c>
      <c r="AF228" s="37">
        <v>74374329</v>
      </c>
      <c r="AG228" s="37">
        <v>1</v>
      </c>
      <c r="AH228" s="37" t="s">
        <v>96</v>
      </c>
      <c r="AI228" s="38"/>
      <c r="AJ228" s="38"/>
      <c r="AK228" s="38"/>
      <c r="AL228" s="38" t="s">
        <v>410</v>
      </c>
      <c r="AM228" s="45">
        <v>44986</v>
      </c>
      <c r="AN228" s="45">
        <v>44986</v>
      </c>
      <c r="AO228" s="80">
        <v>46000000</v>
      </c>
      <c r="AP228" s="45">
        <v>44988</v>
      </c>
      <c r="AQ228" s="45">
        <v>45293</v>
      </c>
      <c r="AR228" s="38">
        <v>300</v>
      </c>
      <c r="AS228" s="38">
        <v>10</v>
      </c>
      <c r="AT228" s="80">
        <v>4600000</v>
      </c>
      <c r="AU228" s="38"/>
      <c r="AV228" s="38"/>
      <c r="AW228" s="38">
        <v>1</v>
      </c>
      <c r="AX228" s="38">
        <v>1</v>
      </c>
      <c r="AY228" s="38"/>
      <c r="AZ228" s="82">
        <v>9200000</v>
      </c>
      <c r="BA228" s="38">
        <v>60</v>
      </c>
      <c r="BB228" s="38">
        <v>1178</v>
      </c>
      <c r="BC228" s="45">
        <v>45275</v>
      </c>
      <c r="BD228" s="38"/>
      <c r="BE228" s="38"/>
      <c r="BF228" s="38"/>
      <c r="BG228" s="38"/>
      <c r="BH228" s="38"/>
      <c r="BI228" s="38"/>
      <c r="BJ228" s="38"/>
      <c r="BK228" s="38"/>
      <c r="BL228" s="38"/>
      <c r="BM228" s="38"/>
      <c r="BN228" s="38"/>
      <c r="BO228" s="38"/>
      <c r="BP228" s="38"/>
      <c r="BQ228" s="34">
        <f>Tabla2023[[#This Row],[DÍAS PRORROGA 1]]+Tabla2023[[#This Row],[DÍAS PRORROGA  2]]+Tabla2023[[#This Row],[DÍAS PRORROGA 3]]</f>
        <v>60</v>
      </c>
      <c r="BR228" s="68">
        <f>IF(Tabla2023[[#This Row],[ADICIÓN]]="NO",0,Tabla2023[[#This Row],[VALOR ADICIÓN 1]]+Tabla2023[[#This Row],[VALOR ADICIÓN 2]]+Tabla2023[[#This Row],[VALOR ADICIÓN 3]])</f>
        <v>9200000</v>
      </c>
      <c r="BS228" s="38"/>
      <c r="BT228" s="45">
        <v>45353</v>
      </c>
      <c r="BU228" s="49">
        <f>Tabla2023[[#This Row],[VALOR INICIAL DEL CONTRATO]]+Tabla2023[[#This Row],[VALOR ADICIÓN 1]]+Tabla2023[[#This Row],[VALOR ADICIÓN 2]]+Tabla2023[[#This Row],[VALOR ADICIÓN 3]]</f>
        <v>55200000</v>
      </c>
      <c r="BV22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8" s="33"/>
      <c r="BX228" s="36" t="s">
        <v>2269</v>
      </c>
      <c r="BY228" s="34" t="s">
        <v>2270</v>
      </c>
      <c r="BZ228" s="34"/>
      <c r="CA228" s="34"/>
      <c r="CB228" s="35"/>
      <c r="CC228" s="35"/>
      <c r="CD228" s="38">
        <v>1587</v>
      </c>
      <c r="CE228" s="34"/>
      <c r="CF228" s="4"/>
    </row>
    <row r="229" spans="1:85" s="19" customFormat="1" ht="51.75" customHeight="1" x14ac:dyDescent="0.2">
      <c r="A229" s="29">
        <v>2023</v>
      </c>
      <c r="B229" s="131">
        <v>230</v>
      </c>
      <c r="C229" s="122" t="s">
        <v>435</v>
      </c>
      <c r="D229" s="122" t="str">
        <f ca="1">IF(Tabla2023[[#This Row],[FECHA DE TERMINACIÓN FINAL]]-TODAY()&gt;=15,"VIGENTE",IF(Tabla2023[[#This Row],[FECHA DE TERMINACIÓN FINAL]]-TODAY()&lt;0,"FINALIZADO",IF(Tabla2023[[#This Row],[FECHA DE TERMINACIÓN FINAL]]-TODAY()&lt;=15,"PROXIMO A VENCER")))</f>
        <v>FINALIZADO</v>
      </c>
      <c r="E229" s="93">
        <v>87706</v>
      </c>
      <c r="F229" s="38" t="s">
        <v>2271</v>
      </c>
      <c r="G229" s="38" t="s">
        <v>2272</v>
      </c>
      <c r="H229" s="37" t="s">
        <v>2273</v>
      </c>
      <c r="I229" s="46" t="s">
        <v>2274</v>
      </c>
      <c r="J229" s="38" t="s">
        <v>668</v>
      </c>
      <c r="K229" s="38">
        <v>729</v>
      </c>
      <c r="L229" s="45">
        <v>44973</v>
      </c>
      <c r="M229" s="38">
        <v>889</v>
      </c>
      <c r="N229" s="45">
        <v>44991</v>
      </c>
      <c r="O229" s="38" t="s">
        <v>2275</v>
      </c>
      <c r="P229" s="37" t="s">
        <v>87</v>
      </c>
      <c r="Q229" s="37" t="s">
        <v>420</v>
      </c>
      <c r="R229" s="38">
        <v>1</v>
      </c>
      <c r="S229" s="151" t="s">
        <v>2276</v>
      </c>
      <c r="T229" s="38" t="s">
        <v>406</v>
      </c>
      <c r="U229" s="38" t="s">
        <v>471</v>
      </c>
      <c r="V229" s="38" t="s">
        <v>442</v>
      </c>
      <c r="W229" s="38" t="s">
        <v>213</v>
      </c>
      <c r="X229" s="38" t="s">
        <v>148</v>
      </c>
      <c r="Y229" s="54">
        <v>77183787</v>
      </c>
      <c r="Z229" s="38">
        <v>2</v>
      </c>
      <c r="AA229" s="45">
        <v>27364</v>
      </c>
      <c r="AB229" s="44" t="s">
        <v>2277</v>
      </c>
      <c r="AC229" s="38">
        <v>9033183</v>
      </c>
      <c r="AD229" s="37" t="s">
        <v>2278</v>
      </c>
      <c r="AE229" s="37" t="s">
        <v>386</v>
      </c>
      <c r="AF229" s="37">
        <v>39682218</v>
      </c>
      <c r="AG229" s="37">
        <v>6</v>
      </c>
      <c r="AH229" s="38"/>
      <c r="AI229" s="38"/>
      <c r="AJ229" s="38"/>
      <c r="AK229" s="38"/>
      <c r="AL229" s="38" t="s">
        <v>410</v>
      </c>
      <c r="AM229" s="45">
        <v>44987</v>
      </c>
      <c r="AN229" s="45">
        <v>44986</v>
      </c>
      <c r="AO229" s="80">
        <v>60000000</v>
      </c>
      <c r="AP229" s="45">
        <v>44991</v>
      </c>
      <c r="AQ229" s="45">
        <v>45296</v>
      </c>
      <c r="AR229" s="38">
        <v>300</v>
      </c>
      <c r="AS229" s="38">
        <v>10</v>
      </c>
      <c r="AT229" s="80">
        <v>6000000</v>
      </c>
      <c r="AU229" s="38"/>
      <c r="AV229" s="38"/>
      <c r="AW229" s="38"/>
      <c r="AX229" s="38"/>
      <c r="AY229" s="38"/>
      <c r="AZ229" s="82"/>
      <c r="BA229" s="38"/>
      <c r="BB229" s="38"/>
      <c r="BC229" s="38"/>
      <c r="BD229" s="38"/>
      <c r="BE229" s="38"/>
      <c r="BF229" s="38"/>
      <c r="BG229" s="38"/>
      <c r="BH229" s="38"/>
      <c r="BI229" s="38"/>
      <c r="BJ229" s="38"/>
      <c r="BK229" s="38"/>
      <c r="BL229" s="38"/>
      <c r="BM229" s="38"/>
      <c r="BN229" s="38"/>
      <c r="BO229" s="38"/>
      <c r="BP229" s="38"/>
      <c r="BQ229" s="34">
        <f>Tabla2023[[#This Row],[DÍAS PRORROGA 1]]+Tabla2023[[#This Row],[DÍAS PRORROGA  2]]+Tabla2023[[#This Row],[DÍAS PRORROGA 3]]</f>
        <v>0</v>
      </c>
      <c r="BR229" s="68">
        <f>IF(Tabla2023[[#This Row],[ADICIÓN]]="NO",0,Tabla2023[[#This Row],[VALOR ADICIÓN 1]]+Tabla2023[[#This Row],[VALOR ADICIÓN 2]]+Tabla2023[[#This Row],[VALOR ADICIÓN 3]])</f>
        <v>0</v>
      </c>
      <c r="BS229" s="38"/>
      <c r="BT229" s="45">
        <v>45296</v>
      </c>
      <c r="BU229" s="49">
        <f>Tabla2023[[#This Row],[VALOR INICIAL DEL CONTRATO]]+Tabla2023[[#This Row],[VALOR ADICIÓN 1]]+Tabla2023[[#This Row],[VALOR ADICIÓN 2]]+Tabla2023[[#This Row],[VALOR ADICIÓN 3]]</f>
        <v>60000000</v>
      </c>
      <c r="BV22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29" s="33"/>
      <c r="BX229" s="34"/>
      <c r="BY229" s="34" t="s">
        <v>2279</v>
      </c>
      <c r="BZ229" s="34"/>
      <c r="CA229" s="34"/>
      <c r="CB229" s="35"/>
      <c r="CC229" s="35"/>
      <c r="CD229" s="38">
        <v>1692</v>
      </c>
      <c r="CE229" s="34"/>
      <c r="CF229" s="16"/>
      <c r="CG229" s="12"/>
    </row>
    <row r="230" spans="1:85" s="5" customFormat="1" ht="51.75" customHeight="1" x14ac:dyDescent="0.2">
      <c r="A230" s="29">
        <v>2023</v>
      </c>
      <c r="B230" s="131">
        <v>231</v>
      </c>
      <c r="C230" s="122" t="s">
        <v>435</v>
      </c>
      <c r="D230" s="122" t="str">
        <f ca="1">IF(Tabla2023[[#This Row],[FECHA DE TERMINACIÓN FINAL]]-TODAY()&gt;=15,"VIGENTE",IF(Tabla2023[[#This Row],[FECHA DE TERMINACIÓN FINAL]]-TODAY()&lt;0,"FINALIZADO",IF(Tabla2023[[#This Row],[FECHA DE TERMINACIÓN FINAL]]-TODAY()&lt;=15,"PROXIMO A VENCER")))</f>
        <v>FINALIZADO</v>
      </c>
      <c r="E230" s="93">
        <v>87993</v>
      </c>
      <c r="F230" s="38" t="s">
        <v>2280</v>
      </c>
      <c r="G230" s="38" t="s">
        <v>2281</v>
      </c>
      <c r="H230" s="37" t="s">
        <v>2282</v>
      </c>
      <c r="I230" s="46" t="s">
        <v>2283</v>
      </c>
      <c r="J230" s="37" t="s">
        <v>1695</v>
      </c>
      <c r="K230" s="38">
        <v>768</v>
      </c>
      <c r="L230" s="45">
        <v>44985</v>
      </c>
      <c r="M230" s="38">
        <v>896</v>
      </c>
      <c r="N230" s="45">
        <v>44992</v>
      </c>
      <c r="O230" s="38" t="s">
        <v>306</v>
      </c>
      <c r="P230" s="37" t="s">
        <v>87</v>
      </c>
      <c r="Q230" s="37" t="s">
        <v>420</v>
      </c>
      <c r="R230" s="38">
        <v>1</v>
      </c>
      <c r="S230" s="151" t="s">
        <v>1923</v>
      </c>
      <c r="T230" s="38" t="s">
        <v>406</v>
      </c>
      <c r="U230" s="38" t="s">
        <v>471</v>
      </c>
      <c r="V230" s="38" t="s">
        <v>442</v>
      </c>
      <c r="W230" s="38" t="s">
        <v>213</v>
      </c>
      <c r="X230" s="38" t="s">
        <v>148</v>
      </c>
      <c r="Y230" s="54">
        <v>13706284</v>
      </c>
      <c r="Z230" s="38">
        <v>3</v>
      </c>
      <c r="AA230" s="45">
        <v>25916</v>
      </c>
      <c r="AB230" s="44" t="s">
        <v>2284</v>
      </c>
      <c r="AC230" s="38">
        <v>4963363</v>
      </c>
      <c r="AD230" s="37" t="s">
        <v>2285</v>
      </c>
      <c r="AE230" s="37" t="s">
        <v>683</v>
      </c>
      <c r="AF230" s="37">
        <v>1014225583</v>
      </c>
      <c r="AG230" s="37">
        <v>0</v>
      </c>
      <c r="AH230" s="38"/>
      <c r="AI230" s="38"/>
      <c r="AJ230" s="38"/>
      <c r="AK230" s="38"/>
      <c r="AL230" s="38" t="s">
        <v>410</v>
      </c>
      <c r="AM230" s="45">
        <v>44987</v>
      </c>
      <c r="AN230" s="45">
        <v>44987</v>
      </c>
      <c r="AO230" s="80">
        <v>55800000</v>
      </c>
      <c r="AP230" s="45">
        <v>44993</v>
      </c>
      <c r="AQ230" s="45">
        <v>45267</v>
      </c>
      <c r="AR230" s="38">
        <v>270</v>
      </c>
      <c r="AS230" s="38">
        <v>9</v>
      </c>
      <c r="AT230" s="80">
        <v>6200000</v>
      </c>
      <c r="AU230" s="38"/>
      <c r="AV230" s="38"/>
      <c r="AW230" s="38"/>
      <c r="AX230" s="38"/>
      <c r="AY230" s="38"/>
      <c r="AZ230" s="82"/>
      <c r="BA230" s="38"/>
      <c r="BB230" s="38"/>
      <c r="BC230" s="38"/>
      <c r="BD230" s="38"/>
      <c r="BE230" s="38"/>
      <c r="BF230" s="38"/>
      <c r="BG230" s="38"/>
      <c r="BH230" s="38"/>
      <c r="BI230" s="38"/>
      <c r="BJ230" s="38"/>
      <c r="BK230" s="38"/>
      <c r="BL230" s="38"/>
      <c r="BM230" s="38"/>
      <c r="BN230" s="38"/>
      <c r="BO230" s="38"/>
      <c r="BP230" s="38"/>
      <c r="BQ230" s="34">
        <f>Tabla2023[[#This Row],[DÍAS PRORROGA 1]]+Tabla2023[[#This Row],[DÍAS PRORROGA  2]]+Tabla2023[[#This Row],[DÍAS PRORROGA 3]]</f>
        <v>0</v>
      </c>
      <c r="BR230" s="68">
        <f>IF(Tabla2023[[#This Row],[ADICIÓN]]="NO",0,Tabla2023[[#This Row],[VALOR ADICIÓN 1]]+Tabla2023[[#This Row],[VALOR ADICIÓN 2]]+Tabla2023[[#This Row],[VALOR ADICIÓN 3]])</f>
        <v>0</v>
      </c>
      <c r="BS230" s="38"/>
      <c r="BT230" s="45">
        <v>45267</v>
      </c>
      <c r="BU230" s="49">
        <f>Tabla2023[[#This Row],[VALOR INICIAL DEL CONTRATO]]+Tabla2023[[#This Row],[VALOR ADICIÓN 1]]+Tabla2023[[#This Row],[VALOR ADICIÓN 2]]+Tabla2023[[#This Row],[VALOR ADICIÓN 3]]</f>
        <v>55800000</v>
      </c>
      <c r="BV23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30" s="33"/>
      <c r="BX230" s="34"/>
      <c r="BY230" s="34" t="s">
        <v>2286</v>
      </c>
      <c r="BZ230" s="34"/>
      <c r="CA230" s="34"/>
      <c r="CB230" s="35"/>
      <c r="CC230" s="35"/>
      <c r="CD230" s="38">
        <v>1683</v>
      </c>
      <c r="CE230" s="34"/>
      <c r="CF230" s="4"/>
    </row>
    <row r="231" spans="1:85" ht="51.75" customHeight="1" x14ac:dyDescent="0.2">
      <c r="A231" s="29">
        <v>2023</v>
      </c>
      <c r="B231" s="131">
        <v>232</v>
      </c>
      <c r="C231" s="122" t="s">
        <v>84</v>
      </c>
      <c r="D231" s="122" t="str">
        <f ca="1">IF(Tabla2023[[#This Row],[FECHA DE TERMINACIÓN FINAL]]-TODAY()&gt;=15,"VIGENTE",IF(Tabla2023[[#This Row],[FECHA DE TERMINACIÓN FINAL]]-TODAY()&lt;0,"FINALIZADO",IF(Tabla2023[[#This Row],[FECHA DE TERMINACIÓN FINAL]]-TODAY()&lt;=15,"PROXIMO A VENCER")))</f>
        <v>PROXIMO A VENCER</v>
      </c>
      <c r="E231" s="93">
        <v>87982</v>
      </c>
      <c r="F231" s="38" t="s">
        <v>2287</v>
      </c>
      <c r="G231" s="38" t="s">
        <v>2288</v>
      </c>
      <c r="H231" s="37" t="s">
        <v>2289</v>
      </c>
      <c r="I231" s="44" t="s">
        <v>2290</v>
      </c>
      <c r="J231" s="38" t="s">
        <v>822</v>
      </c>
      <c r="K231" s="38">
        <v>758</v>
      </c>
      <c r="L231" s="45">
        <v>44984</v>
      </c>
      <c r="M231" s="38">
        <v>899</v>
      </c>
      <c r="N231" s="45">
        <v>44998</v>
      </c>
      <c r="O231" s="38" t="s">
        <v>350</v>
      </c>
      <c r="P231" s="37" t="s">
        <v>87</v>
      </c>
      <c r="Q231" s="37" t="s">
        <v>420</v>
      </c>
      <c r="R231" s="38">
        <v>1</v>
      </c>
      <c r="S231" s="151" t="s">
        <v>2291</v>
      </c>
      <c r="T231" s="38" t="s">
        <v>406</v>
      </c>
      <c r="U231" s="38" t="s">
        <v>906</v>
      </c>
      <c r="V231" s="38" t="s">
        <v>196</v>
      </c>
      <c r="W231" s="38" t="s">
        <v>213</v>
      </c>
      <c r="X231" s="38" t="s">
        <v>148</v>
      </c>
      <c r="Y231" s="54">
        <v>1022380296</v>
      </c>
      <c r="Z231" s="38">
        <v>3</v>
      </c>
      <c r="AA231" s="45">
        <v>33899</v>
      </c>
      <c r="AB231" s="44" t="s">
        <v>2292</v>
      </c>
      <c r="AC231" s="38">
        <v>3023937835</v>
      </c>
      <c r="AD231" s="37" t="s">
        <v>2293</v>
      </c>
      <c r="AE231" s="37" t="s">
        <v>683</v>
      </c>
      <c r="AF231" s="37">
        <v>1014225583</v>
      </c>
      <c r="AG231" s="37">
        <v>0</v>
      </c>
      <c r="AH231" s="34"/>
      <c r="AI231" s="34"/>
      <c r="AJ231" s="34"/>
      <c r="AK231" s="45"/>
      <c r="AL231" s="38" t="s">
        <v>410</v>
      </c>
      <c r="AM231" s="45">
        <v>44991</v>
      </c>
      <c r="AN231" s="45">
        <v>44991</v>
      </c>
      <c r="AO231" s="80">
        <v>50000000</v>
      </c>
      <c r="AP231" s="45">
        <v>45002</v>
      </c>
      <c r="AQ231" s="45">
        <v>45307</v>
      </c>
      <c r="AR231" s="38">
        <v>300</v>
      </c>
      <c r="AS231" s="38">
        <v>10</v>
      </c>
      <c r="AT231" s="80">
        <v>5000000</v>
      </c>
      <c r="AU231" s="38"/>
      <c r="AV231" s="38"/>
      <c r="AW231" s="38">
        <v>1</v>
      </c>
      <c r="AX231" s="38">
        <v>1</v>
      </c>
      <c r="AY231" s="38"/>
      <c r="AZ231" s="82">
        <v>10000000</v>
      </c>
      <c r="BA231" s="38">
        <v>60</v>
      </c>
      <c r="BB231" s="38">
        <v>1125</v>
      </c>
      <c r="BC231" s="45">
        <v>45258</v>
      </c>
      <c r="BD231" s="38"/>
      <c r="BE231" s="38"/>
      <c r="BF231" s="38"/>
      <c r="BG231" s="38"/>
      <c r="BH231" s="38"/>
      <c r="BI231" s="38"/>
      <c r="BJ231" s="38"/>
      <c r="BK231" s="38"/>
      <c r="BL231" s="38"/>
      <c r="BM231" s="38"/>
      <c r="BN231" s="38"/>
      <c r="BO231" s="38"/>
      <c r="BP231" s="38"/>
      <c r="BQ231" s="34">
        <f>Tabla2023[[#This Row],[DÍAS PRORROGA 1]]+Tabla2023[[#This Row],[DÍAS PRORROGA  2]]+Tabla2023[[#This Row],[DÍAS PRORROGA 3]]</f>
        <v>60</v>
      </c>
      <c r="BR231" s="68">
        <f>IF(Tabla2023[[#This Row],[ADICIÓN]]="NO",0,Tabla2023[[#This Row],[VALOR ADICIÓN 1]]+Tabla2023[[#This Row],[VALOR ADICIÓN 2]]+Tabla2023[[#This Row],[VALOR ADICIÓN 3]])</f>
        <v>10000000</v>
      </c>
      <c r="BS231" s="38"/>
      <c r="BT231" s="45">
        <v>45367</v>
      </c>
      <c r="BU231" s="49">
        <f>Tabla2023[[#This Row],[VALOR INICIAL DEL CONTRATO]]+Tabla2023[[#This Row],[VALOR ADICIÓN 1]]+Tabla2023[[#This Row],[VALOR ADICIÓN 2]]+Tabla2023[[#This Row],[VALOR ADICIÓN 3]]</f>
        <v>60000000</v>
      </c>
      <c r="BV23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0.9780821917808219</v>
      </c>
      <c r="BW231" s="33"/>
      <c r="BX231" s="37" t="s">
        <v>2294</v>
      </c>
      <c r="BY231" s="34" t="s">
        <v>2295</v>
      </c>
      <c r="BZ231" s="34"/>
      <c r="CA231" s="34"/>
      <c r="CB231" s="35"/>
      <c r="CC231" s="35"/>
      <c r="CD231" s="38">
        <v>1648</v>
      </c>
      <c r="CE231" s="34"/>
      <c r="CF231" s="16"/>
      <c r="CG231" s="12"/>
    </row>
    <row r="232" spans="1:85" ht="51.75" customHeight="1" x14ac:dyDescent="0.2">
      <c r="A232" s="29">
        <v>2023</v>
      </c>
      <c r="B232" s="131">
        <v>233</v>
      </c>
      <c r="C232" s="122" t="s">
        <v>84</v>
      </c>
      <c r="D232" s="122" t="str">
        <f ca="1">IF(Tabla2023[[#This Row],[FECHA DE TERMINACIÓN FINAL]]-TODAY()&gt;=15,"VIGENTE",IF(Tabla2023[[#This Row],[FECHA DE TERMINACIÓN FINAL]]-TODAY()&lt;0,"FINALIZADO",IF(Tabla2023[[#This Row],[FECHA DE TERMINACIÓN FINAL]]-TODAY()&lt;=15,"PROXIMO A VENCER")))</f>
        <v>VIGENTE</v>
      </c>
      <c r="E232" s="93">
        <v>88596</v>
      </c>
      <c r="F232" s="38" t="s">
        <v>2296</v>
      </c>
      <c r="G232" s="38" t="s">
        <v>2297</v>
      </c>
      <c r="H232" s="37" t="s">
        <v>2298</v>
      </c>
      <c r="I232" s="46" t="s">
        <v>2299</v>
      </c>
      <c r="J232" s="38" t="s">
        <v>1730</v>
      </c>
      <c r="K232" s="38">
        <v>796</v>
      </c>
      <c r="L232" s="45">
        <v>44987</v>
      </c>
      <c r="M232" s="38">
        <v>1001</v>
      </c>
      <c r="N232" s="45">
        <v>45037</v>
      </c>
      <c r="O232" s="37" t="s">
        <v>2275</v>
      </c>
      <c r="P232" s="37" t="s">
        <v>87</v>
      </c>
      <c r="Q232" s="37" t="s">
        <v>88</v>
      </c>
      <c r="R232" s="38">
        <v>1</v>
      </c>
      <c r="S232" s="151" t="s">
        <v>2300</v>
      </c>
      <c r="T232" s="38" t="s">
        <v>2301</v>
      </c>
      <c r="U232" s="38" t="s">
        <v>406</v>
      </c>
      <c r="V232" s="38" t="s">
        <v>406</v>
      </c>
      <c r="W232" s="38"/>
      <c r="X232" s="38" t="s">
        <v>148</v>
      </c>
      <c r="Y232" s="54">
        <v>1032656544</v>
      </c>
      <c r="Z232" s="62">
        <v>8</v>
      </c>
      <c r="AA232" s="38"/>
      <c r="AB232" s="38"/>
      <c r="AC232" s="38"/>
      <c r="AD232" s="38"/>
      <c r="AE232" s="37" t="s">
        <v>938</v>
      </c>
      <c r="AF232" s="54">
        <v>72311499</v>
      </c>
      <c r="AG232" s="38">
        <v>8</v>
      </c>
      <c r="AH232" s="37" t="s">
        <v>2273</v>
      </c>
      <c r="AI232" s="37">
        <v>77183787</v>
      </c>
      <c r="AJ232" s="37">
        <v>2</v>
      </c>
      <c r="AK232" s="45">
        <v>45297</v>
      </c>
      <c r="AL232" s="38" t="s">
        <v>101</v>
      </c>
      <c r="AM232" s="45">
        <v>45034</v>
      </c>
      <c r="AN232" s="45">
        <v>45034</v>
      </c>
      <c r="AO232" s="80">
        <v>7980000</v>
      </c>
      <c r="AP232" s="45">
        <v>45037</v>
      </c>
      <c r="AQ232" s="45">
        <v>45402</v>
      </c>
      <c r="AR232" s="38">
        <v>360</v>
      </c>
      <c r="AS232" s="38">
        <v>12</v>
      </c>
      <c r="AT232" s="80">
        <v>665000</v>
      </c>
      <c r="AU232" s="38"/>
      <c r="AV232" s="38"/>
      <c r="AW232" s="38"/>
      <c r="AX232" s="38"/>
      <c r="AY232" s="38"/>
      <c r="AZ232" s="82"/>
      <c r="BA232" s="38"/>
      <c r="BB232" s="38"/>
      <c r="BC232" s="38"/>
      <c r="BD232" s="38"/>
      <c r="BE232" s="38"/>
      <c r="BF232" s="38"/>
      <c r="BG232" s="38"/>
      <c r="BH232" s="38"/>
      <c r="BI232" s="38"/>
      <c r="BJ232" s="38"/>
      <c r="BK232" s="38"/>
      <c r="BL232" s="38"/>
      <c r="BM232" s="38"/>
      <c r="BN232" s="38"/>
      <c r="BO232" s="38"/>
      <c r="BP232" s="38"/>
      <c r="BQ232" s="34">
        <f>Tabla2023[[#This Row],[DÍAS PRORROGA 1]]+Tabla2023[[#This Row],[DÍAS PRORROGA  2]]+Tabla2023[[#This Row],[DÍAS PRORROGA 3]]</f>
        <v>0</v>
      </c>
      <c r="BR232" s="68">
        <f>IF(Tabla2023[[#This Row],[ADICIÓN]]="NO",0,Tabla2023[[#This Row],[VALOR ADICIÓN 1]]+Tabla2023[[#This Row],[VALOR ADICIÓN 2]]+Tabla2023[[#This Row],[VALOR ADICIÓN 3]])</f>
        <v>0</v>
      </c>
      <c r="BS232" s="38"/>
      <c r="BT232" s="45">
        <v>45402</v>
      </c>
      <c r="BU232" s="49">
        <f>Tabla2023[[#This Row],[VALOR INICIAL DEL CONTRATO]]+Tabla2023[[#This Row],[VALOR ADICIÓN 1]]+Tabla2023[[#This Row],[VALOR ADICIÓN 2]]+Tabla2023[[#This Row],[VALOR ADICIÓN 3]]</f>
        <v>7980000</v>
      </c>
      <c r="BV23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0.88219178082191785</v>
      </c>
      <c r="BW232" s="40"/>
      <c r="BX232" s="34"/>
      <c r="BY232" s="34" t="s">
        <v>2302</v>
      </c>
      <c r="BZ232" s="34" t="s">
        <v>1192</v>
      </c>
      <c r="CA232" s="34"/>
      <c r="CB232" s="35"/>
      <c r="CC232" s="35"/>
      <c r="CD232" s="34">
        <v>1692</v>
      </c>
      <c r="CE232" s="34"/>
      <c r="CF232" s="16"/>
      <c r="CG232" s="12"/>
    </row>
    <row r="233" spans="1:85" ht="51.75" customHeight="1" x14ac:dyDescent="0.2">
      <c r="A233" s="29">
        <v>2023</v>
      </c>
      <c r="B233" s="131">
        <v>234</v>
      </c>
      <c r="C233" s="122" t="s">
        <v>435</v>
      </c>
      <c r="D233" s="122" t="str">
        <f ca="1">IF(Tabla2023[[#This Row],[FECHA DE TERMINACIÓN FINAL]]-TODAY()&gt;=15,"VIGENTE",IF(Tabla2023[[#This Row],[FECHA DE TERMINACIÓN FINAL]]-TODAY()&lt;0,"FINALIZADO",IF(Tabla2023[[#This Row],[FECHA DE TERMINACIÓN FINAL]]-TODAY()&lt;=15,"PROXIMO A VENCER")))</f>
        <v>FINALIZADO</v>
      </c>
      <c r="E233" s="93">
        <v>88602</v>
      </c>
      <c r="F233" s="38" t="s">
        <v>2303</v>
      </c>
      <c r="G233" s="38" t="s">
        <v>2304</v>
      </c>
      <c r="H233" s="37" t="s">
        <v>2305</v>
      </c>
      <c r="I233" s="44" t="s">
        <v>2306</v>
      </c>
      <c r="J233" s="38" t="s">
        <v>1730</v>
      </c>
      <c r="K233" s="38">
        <v>795</v>
      </c>
      <c r="L233" s="45">
        <v>44987</v>
      </c>
      <c r="M233" s="38">
        <v>928</v>
      </c>
      <c r="N233" s="45">
        <v>45008</v>
      </c>
      <c r="O233" s="37" t="s">
        <v>2275</v>
      </c>
      <c r="P233" s="37" t="s">
        <v>87</v>
      </c>
      <c r="Q233" s="37" t="s">
        <v>88</v>
      </c>
      <c r="R233" s="38">
        <v>1</v>
      </c>
      <c r="S233" s="151" t="s">
        <v>2307</v>
      </c>
      <c r="T233" s="38" t="s">
        <v>2308</v>
      </c>
      <c r="U233" s="38" t="s">
        <v>471</v>
      </c>
      <c r="V233" s="38" t="s">
        <v>406</v>
      </c>
      <c r="W233" s="38"/>
      <c r="X233" s="38" t="s">
        <v>148</v>
      </c>
      <c r="Y233" s="54">
        <v>1069742625</v>
      </c>
      <c r="Z233" s="38">
        <v>9</v>
      </c>
      <c r="AA233" s="45">
        <v>34041</v>
      </c>
      <c r="AB233" s="44" t="s">
        <v>2309</v>
      </c>
      <c r="AC233" s="38">
        <v>3138546242</v>
      </c>
      <c r="AD233" s="37" t="s">
        <v>2310</v>
      </c>
      <c r="AE233" s="37" t="s">
        <v>2273</v>
      </c>
      <c r="AF233" s="37">
        <v>77183787</v>
      </c>
      <c r="AG233" s="37">
        <v>2</v>
      </c>
      <c r="AH233" s="37" t="s">
        <v>204</v>
      </c>
      <c r="AI233" s="37">
        <v>74374329</v>
      </c>
      <c r="AJ233" s="38">
        <v>1</v>
      </c>
      <c r="AK233" s="45">
        <v>45097</v>
      </c>
      <c r="AL233" s="38" t="s">
        <v>410</v>
      </c>
      <c r="AM233" s="45">
        <v>45003</v>
      </c>
      <c r="AN233" s="45">
        <v>45003</v>
      </c>
      <c r="AO233" s="80">
        <v>3060000</v>
      </c>
      <c r="AP233" s="45">
        <v>45009</v>
      </c>
      <c r="AQ233" s="45">
        <v>45100</v>
      </c>
      <c r="AR233" s="38">
        <v>90</v>
      </c>
      <c r="AS233" s="38">
        <v>3</v>
      </c>
      <c r="AT233" s="80">
        <v>1020000</v>
      </c>
      <c r="AU233" s="38"/>
      <c r="AV233" s="38"/>
      <c r="AW233" s="38">
        <v>1</v>
      </c>
      <c r="AX233" s="38">
        <v>1</v>
      </c>
      <c r="AY233" s="38"/>
      <c r="AZ233" s="82">
        <v>1530000</v>
      </c>
      <c r="BA233" s="38" t="s">
        <v>2311</v>
      </c>
      <c r="BB233" s="38"/>
      <c r="BC233" s="38"/>
      <c r="BD233" s="38"/>
      <c r="BE233" s="38"/>
      <c r="BF233" s="38"/>
      <c r="BG233" s="38"/>
      <c r="BH233" s="38"/>
      <c r="BI233" s="38"/>
      <c r="BJ233" s="38"/>
      <c r="BK233" s="38"/>
      <c r="BL233" s="38"/>
      <c r="BM233" s="38"/>
      <c r="BN233" s="38"/>
      <c r="BO233" s="38"/>
      <c r="BP233" s="38"/>
      <c r="BQ233" s="34">
        <f>Tabla2023[[#This Row],[DÍAS PRORROGA 1]]+Tabla2023[[#This Row],[DÍAS PRORROGA  2]]+Tabla2023[[#This Row],[DÍAS PRORROGA 3]]</f>
        <v>45</v>
      </c>
      <c r="BR233" s="68">
        <f>IF(Tabla2023[[#This Row],[ADICIÓN]]="NO",0,Tabla2023[[#This Row],[VALOR ADICIÓN 1]]+Tabla2023[[#This Row],[VALOR ADICIÓN 2]]+Tabla2023[[#This Row],[VALOR ADICIÓN 3]])</f>
        <v>1530000</v>
      </c>
      <c r="BS233" s="38"/>
      <c r="BT233" s="45">
        <v>45146</v>
      </c>
      <c r="BU233" s="49">
        <f>Tabla2023[[#This Row],[VALOR INICIAL DEL CONTRATO]]+Tabla2023[[#This Row],[VALOR ADICIÓN 1]]+Tabla2023[[#This Row],[VALOR ADICIÓN 2]]+Tabla2023[[#This Row],[VALOR ADICIÓN 3]]</f>
        <v>4590000</v>
      </c>
      <c r="BV23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33" s="33"/>
      <c r="BX233" s="36" t="s">
        <v>2312</v>
      </c>
      <c r="BY233" s="34" t="s">
        <v>2302</v>
      </c>
      <c r="BZ233" s="34" t="s">
        <v>1192</v>
      </c>
      <c r="CA233" s="34"/>
      <c r="CB233" s="35"/>
      <c r="CC233" s="35"/>
      <c r="CD233" s="34">
        <v>1692</v>
      </c>
      <c r="CE233" s="34"/>
      <c r="CF233" s="16"/>
      <c r="CG233" s="12"/>
    </row>
    <row r="234" spans="1:85" s="5" customFormat="1" ht="51.75" customHeight="1" x14ac:dyDescent="0.2">
      <c r="A234" s="29">
        <v>2023</v>
      </c>
      <c r="B234" s="131">
        <v>235</v>
      </c>
      <c r="C234" s="122" t="s">
        <v>435</v>
      </c>
      <c r="D234" s="122" t="str">
        <f ca="1">IF(Tabla2023[[#This Row],[FECHA DE TERMINACIÓN FINAL]]-TODAY()&gt;=15,"VIGENTE",IF(Tabla2023[[#This Row],[FECHA DE TERMINACIÓN FINAL]]-TODAY()&lt;0,"FINALIZADO",IF(Tabla2023[[#This Row],[FECHA DE TERMINACIÓN FINAL]]-TODAY()&lt;=15,"PROXIMO A VENCER")))</f>
        <v>FINALIZADO</v>
      </c>
      <c r="E234" s="93">
        <v>88605</v>
      </c>
      <c r="F234" s="38" t="s">
        <v>2313</v>
      </c>
      <c r="G234" s="38" t="s">
        <v>2314</v>
      </c>
      <c r="H234" s="37" t="s">
        <v>2315</v>
      </c>
      <c r="I234" s="44" t="s">
        <v>2316</v>
      </c>
      <c r="J234" s="38" t="s">
        <v>1730</v>
      </c>
      <c r="K234" s="38">
        <v>794</v>
      </c>
      <c r="L234" s="45">
        <v>44987</v>
      </c>
      <c r="M234" s="38">
        <v>1106</v>
      </c>
      <c r="N234" s="45">
        <v>45091</v>
      </c>
      <c r="O234" s="37" t="s">
        <v>2275</v>
      </c>
      <c r="P234" s="37" t="s">
        <v>87</v>
      </c>
      <c r="Q234" s="37" t="s">
        <v>88</v>
      </c>
      <c r="R234" s="38">
        <v>1</v>
      </c>
      <c r="S234" s="151" t="s">
        <v>2317</v>
      </c>
      <c r="T234" s="38" t="s">
        <v>2318</v>
      </c>
      <c r="U234" s="38" t="s">
        <v>406</v>
      </c>
      <c r="V234" s="38"/>
      <c r="W234" s="38"/>
      <c r="X234" s="38"/>
      <c r="Y234" s="54">
        <v>52287284</v>
      </c>
      <c r="Z234" s="62"/>
      <c r="AA234" s="38"/>
      <c r="AB234" s="38"/>
      <c r="AC234" s="38"/>
      <c r="AD234" s="38"/>
      <c r="AE234" s="37" t="s">
        <v>938</v>
      </c>
      <c r="AF234" s="54">
        <v>72311499</v>
      </c>
      <c r="AG234" s="38">
        <v>8</v>
      </c>
      <c r="AH234" s="37" t="s">
        <v>2273</v>
      </c>
      <c r="AI234" s="37">
        <v>77183787</v>
      </c>
      <c r="AJ234" s="37">
        <v>2</v>
      </c>
      <c r="AK234" s="45">
        <v>45297</v>
      </c>
      <c r="AL234" s="38"/>
      <c r="AM234" s="45">
        <v>45086</v>
      </c>
      <c r="AN234" s="45">
        <v>45086</v>
      </c>
      <c r="AO234" s="63">
        <v>1995000</v>
      </c>
      <c r="AP234" s="45">
        <v>45091</v>
      </c>
      <c r="AQ234" s="45">
        <v>45182</v>
      </c>
      <c r="AR234" s="38">
        <v>90</v>
      </c>
      <c r="AS234" s="38">
        <v>3</v>
      </c>
      <c r="AT234" s="80">
        <v>665000</v>
      </c>
      <c r="AU234" s="38"/>
      <c r="AV234" s="38"/>
      <c r="AW234" s="38">
        <v>1</v>
      </c>
      <c r="AX234" s="38"/>
      <c r="AY234" s="38"/>
      <c r="AZ234" s="82">
        <v>997500</v>
      </c>
      <c r="BA234" s="38"/>
      <c r="BB234" s="38"/>
      <c r="BC234" s="38"/>
      <c r="BD234" s="38"/>
      <c r="BE234" s="38"/>
      <c r="BF234" s="38"/>
      <c r="BG234" s="38"/>
      <c r="BH234" s="38"/>
      <c r="BI234" s="38"/>
      <c r="BJ234" s="38"/>
      <c r="BK234" s="38"/>
      <c r="BL234" s="38"/>
      <c r="BM234" s="38"/>
      <c r="BN234" s="38"/>
      <c r="BO234" s="38"/>
      <c r="BP234" s="38"/>
      <c r="BQ234" s="34">
        <f>Tabla2023[[#This Row],[DÍAS PRORROGA 1]]+Tabla2023[[#This Row],[DÍAS PRORROGA  2]]+Tabla2023[[#This Row],[DÍAS PRORROGA 3]]</f>
        <v>0</v>
      </c>
      <c r="BR234" s="68">
        <f>IF(Tabla2023[[#This Row],[ADICIÓN]]="NO",0,Tabla2023[[#This Row],[VALOR ADICIÓN 1]]+Tabla2023[[#This Row],[VALOR ADICIÓN 2]]+Tabla2023[[#This Row],[VALOR ADICIÓN 3]])</f>
        <v>997500</v>
      </c>
      <c r="BS234" s="38"/>
      <c r="BT234" s="45">
        <v>45227</v>
      </c>
      <c r="BU234" s="49">
        <f>Tabla2023[[#This Row],[VALOR INICIAL DEL CONTRATO]]+Tabla2023[[#This Row],[VALOR ADICIÓN 1]]+Tabla2023[[#This Row],[VALOR ADICIÓN 2]]+Tabla2023[[#This Row],[VALOR ADICIÓN 3]]</f>
        <v>2992500</v>
      </c>
      <c r="BV23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34" s="33"/>
      <c r="BX234" s="36" t="s">
        <v>2319</v>
      </c>
      <c r="BY234" s="34" t="s">
        <v>2320</v>
      </c>
      <c r="BZ234" s="34" t="s">
        <v>1192</v>
      </c>
      <c r="CA234" s="34"/>
      <c r="CB234" s="35"/>
      <c r="CC234" s="35"/>
      <c r="CD234" s="37">
        <v>1692</v>
      </c>
      <c r="CE234" s="34"/>
      <c r="CF234" s="4"/>
    </row>
    <row r="235" spans="1:85" s="5" customFormat="1" ht="51.75" customHeight="1" x14ac:dyDescent="0.2">
      <c r="A235" s="29">
        <v>2023</v>
      </c>
      <c r="B235" s="131">
        <v>236</v>
      </c>
      <c r="C235" s="122" t="s">
        <v>84</v>
      </c>
      <c r="D235" s="122" t="str">
        <f ca="1">IF(Tabla2023[[#This Row],[FECHA DE TERMINACIÓN FINAL]]-TODAY()&gt;=15,"VIGENTE",IF(Tabla2023[[#This Row],[FECHA DE TERMINACIÓN FINAL]]-TODAY()&lt;0,"FINALIZADO",IF(Tabla2023[[#This Row],[FECHA DE TERMINACIÓN FINAL]]-TODAY()&lt;=15,"PROXIMO A VENCER")))</f>
        <v>VIGENTE</v>
      </c>
      <c r="E235" s="93">
        <v>88604</v>
      </c>
      <c r="F235" s="38" t="s">
        <v>2321</v>
      </c>
      <c r="G235" s="38" t="s">
        <v>2322</v>
      </c>
      <c r="H235" s="37" t="s">
        <v>2323</v>
      </c>
      <c r="I235" s="44" t="s">
        <v>2324</v>
      </c>
      <c r="J235" s="38" t="s">
        <v>1730</v>
      </c>
      <c r="K235" s="38">
        <v>793</v>
      </c>
      <c r="L235" s="45">
        <v>44987</v>
      </c>
      <c r="M235" s="38">
        <v>927</v>
      </c>
      <c r="N235" s="45">
        <v>45008</v>
      </c>
      <c r="O235" s="37" t="s">
        <v>2275</v>
      </c>
      <c r="P235" s="37" t="s">
        <v>87</v>
      </c>
      <c r="Q235" s="37" t="s">
        <v>88</v>
      </c>
      <c r="R235" s="38">
        <v>1</v>
      </c>
      <c r="S235" s="151" t="s">
        <v>2325</v>
      </c>
      <c r="T235" s="37" t="s">
        <v>2326</v>
      </c>
      <c r="U235" s="38" t="s">
        <v>471</v>
      </c>
      <c r="V235" s="38" t="s">
        <v>406</v>
      </c>
      <c r="W235" s="38"/>
      <c r="X235" s="38" t="s">
        <v>163</v>
      </c>
      <c r="Y235" s="37" t="s">
        <v>2327</v>
      </c>
      <c r="Z235" s="38">
        <v>1</v>
      </c>
      <c r="AA235" s="38"/>
      <c r="AB235" s="44" t="s">
        <v>2328</v>
      </c>
      <c r="AC235" s="38">
        <v>3118587332</v>
      </c>
      <c r="AD235" s="37" t="s">
        <v>2329</v>
      </c>
      <c r="AE235" s="37" t="s">
        <v>938</v>
      </c>
      <c r="AF235" s="54">
        <v>72311499</v>
      </c>
      <c r="AG235" s="38">
        <v>8</v>
      </c>
      <c r="AH235" s="37" t="s">
        <v>2273</v>
      </c>
      <c r="AI235" s="37">
        <v>77183787</v>
      </c>
      <c r="AJ235" s="37">
        <v>2</v>
      </c>
      <c r="AK235" s="45">
        <v>45297</v>
      </c>
      <c r="AL235" s="38" t="s">
        <v>410</v>
      </c>
      <c r="AM235" s="45">
        <v>45002</v>
      </c>
      <c r="AN235" s="45">
        <v>45002</v>
      </c>
      <c r="AO235" s="80">
        <v>3600000</v>
      </c>
      <c r="AP235" s="45">
        <v>45009</v>
      </c>
      <c r="AQ235" s="45">
        <v>45374</v>
      </c>
      <c r="AR235" s="38">
        <v>360</v>
      </c>
      <c r="AS235" s="38">
        <v>12</v>
      </c>
      <c r="AT235" s="80">
        <v>300000</v>
      </c>
      <c r="AU235" s="38"/>
      <c r="AV235" s="38"/>
      <c r="AW235" s="38"/>
      <c r="AX235" s="38"/>
      <c r="AY235" s="38"/>
      <c r="AZ235" s="82"/>
      <c r="BA235" s="38"/>
      <c r="BB235" s="38"/>
      <c r="BC235" s="38"/>
      <c r="BD235" s="38"/>
      <c r="BE235" s="38"/>
      <c r="BF235" s="38"/>
      <c r="BG235" s="38"/>
      <c r="BH235" s="38"/>
      <c r="BI235" s="38"/>
      <c r="BJ235" s="38"/>
      <c r="BK235" s="38"/>
      <c r="BL235" s="38"/>
      <c r="BM235" s="38"/>
      <c r="BN235" s="38"/>
      <c r="BO235" s="38"/>
      <c r="BP235" s="38"/>
      <c r="BQ235" s="34">
        <f>Tabla2023[[#This Row],[DÍAS PRORROGA 1]]+Tabla2023[[#This Row],[DÍAS PRORROGA  2]]+Tabla2023[[#This Row],[DÍAS PRORROGA 3]]</f>
        <v>0</v>
      </c>
      <c r="BR235" s="68">
        <f>IF(Tabla2023[[#This Row],[ADICIÓN]]="NO",0,Tabla2023[[#This Row],[VALOR ADICIÓN 1]]+Tabla2023[[#This Row],[VALOR ADICIÓN 2]]+Tabla2023[[#This Row],[VALOR ADICIÓN 3]])</f>
        <v>0</v>
      </c>
      <c r="BS235" s="38"/>
      <c r="BT235" s="45">
        <v>45374</v>
      </c>
      <c r="BU235" s="49">
        <f>Tabla2023[[#This Row],[VALOR INICIAL DEL CONTRATO]]+Tabla2023[[#This Row],[VALOR ADICIÓN 1]]+Tabla2023[[#This Row],[VALOR ADICIÓN 2]]+Tabla2023[[#This Row],[VALOR ADICIÓN 3]]</f>
        <v>3600000</v>
      </c>
      <c r="BV23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0.95890410958904104</v>
      </c>
      <c r="BW235" s="33"/>
      <c r="BX235" s="34"/>
      <c r="BY235" s="34" t="s">
        <v>2330</v>
      </c>
      <c r="BZ235" s="34" t="s">
        <v>1192</v>
      </c>
      <c r="CA235" s="34"/>
      <c r="CB235" s="35"/>
      <c r="CC235" s="35"/>
      <c r="CD235" s="34">
        <v>1692</v>
      </c>
      <c r="CE235" s="34"/>
      <c r="CF235" s="4"/>
    </row>
    <row r="236" spans="1:85" s="5" customFormat="1" ht="51.75" customHeight="1" x14ac:dyDescent="0.2">
      <c r="A236" s="29">
        <v>2023</v>
      </c>
      <c r="B236" s="131">
        <v>237</v>
      </c>
      <c r="C236" s="122" t="s">
        <v>435</v>
      </c>
      <c r="D236" s="122" t="str">
        <f ca="1">IF(Tabla2023[[#This Row],[FECHA DE TERMINACIÓN FINAL]]-TODAY()&gt;=15,"VIGENTE",IF(Tabla2023[[#This Row],[FECHA DE TERMINACIÓN FINAL]]-TODAY()&lt;0,"FINALIZADO",IF(Tabla2023[[#This Row],[FECHA DE TERMINACIÓN FINAL]]-TODAY()&lt;=15,"PROXIMO A VENCER")))</f>
        <v>FINALIZADO</v>
      </c>
      <c r="E236" s="93">
        <v>87992</v>
      </c>
      <c r="F236" s="38" t="s">
        <v>2331</v>
      </c>
      <c r="G236" s="38" t="s">
        <v>2332</v>
      </c>
      <c r="H236" s="37" t="s">
        <v>226</v>
      </c>
      <c r="I236" s="44" t="s">
        <v>2333</v>
      </c>
      <c r="J236" s="37" t="s">
        <v>1711</v>
      </c>
      <c r="K236" s="38">
        <v>760</v>
      </c>
      <c r="L236" s="45">
        <v>44984</v>
      </c>
      <c r="M236" s="38">
        <v>90</v>
      </c>
      <c r="N236" s="45">
        <v>44998</v>
      </c>
      <c r="O236" s="38" t="s">
        <v>187</v>
      </c>
      <c r="P236" s="37" t="s">
        <v>87</v>
      </c>
      <c r="Q236" s="37" t="s">
        <v>420</v>
      </c>
      <c r="R236" s="38">
        <v>1</v>
      </c>
      <c r="S236" s="151" t="s">
        <v>2334</v>
      </c>
      <c r="T236" s="38" t="s">
        <v>406</v>
      </c>
      <c r="U236" s="38" t="s">
        <v>906</v>
      </c>
      <c r="V236" s="38" t="s">
        <v>442</v>
      </c>
      <c r="W236" s="38" t="s">
        <v>423</v>
      </c>
      <c r="X236" s="38" t="s">
        <v>163</v>
      </c>
      <c r="Y236" s="54">
        <v>348932</v>
      </c>
      <c r="Z236" s="38">
        <v>4</v>
      </c>
      <c r="AA236" s="45">
        <v>25296</v>
      </c>
      <c r="AB236" s="44" t="s">
        <v>227</v>
      </c>
      <c r="AC236" s="38">
        <v>3222345074</v>
      </c>
      <c r="AD236" s="37" t="s">
        <v>2335</v>
      </c>
      <c r="AE236" s="37" t="s">
        <v>408</v>
      </c>
      <c r="AF236" s="37">
        <v>80161199</v>
      </c>
      <c r="AG236" s="37">
        <v>8</v>
      </c>
      <c r="AH236" s="37" t="s">
        <v>622</v>
      </c>
      <c r="AI236" s="37">
        <v>9770381</v>
      </c>
      <c r="AJ236" s="37">
        <v>7</v>
      </c>
      <c r="AK236" s="45">
        <v>45296</v>
      </c>
      <c r="AL236" s="38" t="s">
        <v>410</v>
      </c>
      <c r="AM236" s="45">
        <v>44991</v>
      </c>
      <c r="AN236" s="45">
        <v>44989</v>
      </c>
      <c r="AO236" s="80">
        <v>20000000</v>
      </c>
      <c r="AP236" s="45">
        <v>44998</v>
      </c>
      <c r="AQ236" s="45">
        <v>45303</v>
      </c>
      <c r="AR236" s="38">
        <v>300</v>
      </c>
      <c r="AS236" s="38">
        <v>10</v>
      </c>
      <c r="AT236" s="80">
        <v>2000000</v>
      </c>
      <c r="AU236" s="38"/>
      <c r="AV236" s="38"/>
      <c r="AW236" s="38">
        <v>1</v>
      </c>
      <c r="AX236" s="38">
        <v>1</v>
      </c>
      <c r="AY236" s="38"/>
      <c r="AZ236" s="82">
        <v>2000000</v>
      </c>
      <c r="BA236" s="38">
        <v>30</v>
      </c>
      <c r="BB236" s="38">
        <v>1146</v>
      </c>
      <c r="BC236" s="45">
        <v>45261</v>
      </c>
      <c r="BD236" s="38"/>
      <c r="BE236" s="38"/>
      <c r="BF236" s="38"/>
      <c r="BG236" s="38"/>
      <c r="BH236" s="38"/>
      <c r="BI236" s="38"/>
      <c r="BJ236" s="38"/>
      <c r="BK236" s="38"/>
      <c r="BL236" s="38"/>
      <c r="BM236" s="38"/>
      <c r="BN236" s="38"/>
      <c r="BO236" s="38"/>
      <c r="BP236" s="38"/>
      <c r="BQ236" s="34">
        <f>Tabla2023[[#This Row],[DÍAS PRORROGA 1]]+Tabla2023[[#This Row],[DÍAS PRORROGA  2]]+Tabla2023[[#This Row],[DÍAS PRORROGA 3]]</f>
        <v>30</v>
      </c>
      <c r="BR236" s="68">
        <f>IF(Tabla2023[[#This Row],[ADICIÓN]]="NO",0,Tabla2023[[#This Row],[VALOR ADICIÓN 1]]+Tabla2023[[#This Row],[VALOR ADICIÓN 2]]+Tabla2023[[#This Row],[VALOR ADICIÓN 3]])</f>
        <v>2000000</v>
      </c>
      <c r="BS236" s="38"/>
      <c r="BT236" s="45">
        <v>45334</v>
      </c>
      <c r="BU236" s="49">
        <f>Tabla2023[[#This Row],[VALOR INICIAL DEL CONTRATO]]+Tabla2023[[#This Row],[VALOR ADICIÓN 1]]+Tabla2023[[#This Row],[VALOR ADICIÓN 2]]+Tabla2023[[#This Row],[VALOR ADICIÓN 3]]</f>
        <v>22000000</v>
      </c>
      <c r="BV23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36" s="33"/>
      <c r="BX236" s="36" t="s">
        <v>2336</v>
      </c>
      <c r="BY236" s="34" t="s">
        <v>2337</v>
      </c>
      <c r="BZ236" s="34"/>
      <c r="CA236" s="34"/>
      <c r="CB236" s="35"/>
      <c r="CC236" s="35"/>
      <c r="CD236" s="38">
        <v>1633</v>
      </c>
      <c r="CE236" s="34"/>
      <c r="CF236" s="4"/>
    </row>
    <row r="237" spans="1:85" s="5" customFormat="1" ht="51.75" customHeight="1" x14ac:dyDescent="0.2">
      <c r="A237" s="29">
        <v>2023</v>
      </c>
      <c r="B237" s="131">
        <v>238</v>
      </c>
      <c r="C237" s="122" t="s">
        <v>84</v>
      </c>
      <c r="D237" s="122" t="str">
        <f ca="1">IF(Tabla2023[[#This Row],[FECHA DE TERMINACIÓN FINAL]]-TODAY()&gt;=15,"VIGENTE",IF(Tabla2023[[#This Row],[FECHA DE TERMINACIÓN FINAL]]-TODAY()&lt;0,"FINALIZADO",IF(Tabla2023[[#This Row],[FECHA DE TERMINACIÓN FINAL]]-TODAY()&lt;=15,"PROXIMO A VENCER")))</f>
        <v>PROXIMO A VENCER</v>
      </c>
      <c r="E237" s="93">
        <v>88117</v>
      </c>
      <c r="F237" s="38" t="s">
        <v>2338</v>
      </c>
      <c r="G237" s="38" t="s">
        <v>2339</v>
      </c>
      <c r="H237" s="37" t="s">
        <v>2340</v>
      </c>
      <c r="I237" s="46" t="s">
        <v>2341</v>
      </c>
      <c r="J237" s="38" t="s">
        <v>898</v>
      </c>
      <c r="K237" s="38">
        <v>773</v>
      </c>
      <c r="L237" s="38">
        <v>44985</v>
      </c>
      <c r="M237" s="38">
        <v>897</v>
      </c>
      <c r="N237" s="45">
        <v>44994</v>
      </c>
      <c r="O237" s="38" t="s">
        <v>116</v>
      </c>
      <c r="P237" s="38" t="s">
        <v>87</v>
      </c>
      <c r="Q237" s="37" t="s">
        <v>420</v>
      </c>
      <c r="R237" s="38">
        <v>1</v>
      </c>
      <c r="S237" s="151" t="s">
        <v>2342</v>
      </c>
      <c r="T237" s="38" t="s">
        <v>406</v>
      </c>
      <c r="U237" s="38" t="s">
        <v>471</v>
      </c>
      <c r="V237" s="38" t="s">
        <v>196</v>
      </c>
      <c r="W237" s="38" t="s">
        <v>423</v>
      </c>
      <c r="X237" s="38" t="s">
        <v>163</v>
      </c>
      <c r="Y237" s="54">
        <v>1023019730</v>
      </c>
      <c r="Z237" s="38">
        <v>0</v>
      </c>
      <c r="AA237" s="45">
        <v>35498</v>
      </c>
      <c r="AB237" s="44" t="s">
        <v>2343</v>
      </c>
      <c r="AC237" s="38">
        <v>7185400</v>
      </c>
      <c r="AD237" s="37" t="s">
        <v>2344</v>
      </c>
      <c r="AE237" s="37" t="s">
        <v>204</v>
      </c>
      <c r="AF237" s="37">
        <v>74374329</v>
      </c>
      <c r="AG237" s="37">
        <v>1</v>
      </c>
      <c r="AH237" s="34"/>
      <c r="AI237" s="34"/>
      <c r="AJ237" s="34"/>
      <c r="AK237" s="38"/>
      <c r="AL237" s="38" t="s">
        <v>410</v>
      </c>
      <c r="AM237" s="45">
        <v>44992</v>
      </c>
      <c r="AN237" s="45">
        <v>44992</v>
      </c>
      <c r="AO237" s="80">
        <v>31000000</v>
      </c>
      <c r="AP237" s="45">
        <v>44995</v>
      </c>
      <c r="AQ237" s="45">
        <v>45300</v>
      </c>
      <c r="AR237" s="38">
        <v>300</v>
      </c>
      <c r="AS237" s="38">
        <v>10</v>
      </c>
      <c r="AT237" s="80">
        <v>3100000</v>
      </c>
      <c r="AU237" s="38"/>
      <c r="AV237" s="38"/>
      <c r="AW237" s="38">
        <v>1</v>
      </c>
      <c r="AX237" s="38">
        <v>1</v>
      </c>
      <c r="AY237" s="38"/>
      <c r="AZ237" s="82">
        <v>6200000</v>
      </c>
      <c r="BA237" s="38">
        <v>60</v>
      </c>
      <c r="BB237" s="38">
        <v>1179</v>
      </c>
      <c r="BC237" s="45">
        <v>45275</v>
      </c>
      <c r="BD237" s="38"/>
      <c r="BE237" s="38"/>
      <c r="BF237" s="38"/>
      <c r="BG237" s="38"/>
      <c r="BH237" s="38"/>
      <c r="BI237" s="38"/>
      <c r="BJ237" s="38"/>
      <c r="BK237" s="38"/>
      <c r="BL237" s="38"/>
      <c r="BM237" s="38"/>
      <c r="BN237" s="38"/>
      <c r="BO237" s="38"/>
      <c r="BP237" s="38"/>
      <c r="BQ237" s="34">
        <f>Tabla2023[[#This Row],[DÍAS PRORROGA 1]]+Tabla2023[[#This Row],[DÍAS PRORROGA  2]]+Tabla2023[[#This Row],[DÍAS PRORROGA 3]]</f>
        <v>60</v>
      </c>
      <c r="BR237" s="68">
        <f>IF(Tabla2023[[#This Row],[ADICIÓN]]="NO",0,Tabla2023[[#This Row],[VALOR ADICIÓN 1]]+Tabla2023[[#This Row],[VALOR ADICIÓN 2]]+Tabla2023[[#This Row],[VALOR ADICIÓN 3]])</f>
        <v>6200000</v>
      </c>
      <c r="BS237" s="38"/>
      <c r="BT237" s="45">
        <v>45360</v>
      </c>
      <c r="BU237" s="49">
        <f>Tabla2023[[#This Row],[VALOR INICIAL DEL CONTRATO]]+Tabla2023[[#This Row],[VALOR ADICIÓN 1]]+Tabla2023[[#This Row],[VALOR ADICIÓN 2]]+Tabla2023[[#This Row],[VALOR ADICIÓN 3]]</f>
        <v>37200000</v>
      </c>
      <c r="BV23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0.99726027397260275</v>
      </c>
      <c r="BW237" s="33"/>
      <c r="BX237" s="39" t="s">
        <v>2345</v>
      </c>
      <c r="BY237" s="34" t="s">
        <v>2346</v>
      </c>
      <c r="BZ237" s="34"/>
      <c r="CA237" s="34"/>
      <c r="CB237" s="35"/>
      <c r="CC237" s="35"/>
      <c r="CD237" s="38">
        <v>1634</v>
      </c>
      <c r="CE237" s="34"/>
      <c r="CF237" s="4"/>
    </row>
    <row r="238" spans="1:85" ht="51.75" customHeight="1" x14ac:dyDescent="0.2">
      <c r="A238" s="29">
        <v>2023</v>
      </c>
      <c r="B238" s="131">
        <v>239</v>
      </c>
      <c r="C238" s="122" t="s">
        <v>435</v>
      </c>
      <c r="D238" s="122" t="str">
        <f ca="1">IF(Tabla2023[[#This Row],[FECHA DE TERMINACIÓN FINAL]]-TODAY()&gt;=15,"VIGENTE",IF(Tabla2023[[#This Row],[FECHA DE TERMINACIÓN FINAL]]-TODAY()&lt;0,"FINALIZADO",IF(Tabla2023[[#This Row],[FECHA DE TERMINACIÓN FINAL]]-TODAY()&lt;=15,"PROXIMO A VENCER")))</f>
        <v>FINALIZADO</v>
      </c>
      <c r="E238" s="93">
        <v>87447</v>
      </c>
      <c r="F238" s="38" t="s">
        <v>2347</v>
      </c>
      <c r="G238" s="38" t="s">
        <v>2348</v>
      </c>
      <c r="H238" s="37" t="s">
        <v>2349</v>
      </c>
      <c r="I238" s="44" t="s">
        <v>2350</v>
      </c>
      <c r="J238" s="38" t="s">
        <v>2256</v>
      </c>
      <c r="K238" s="38">
        <v>719</v>
      </c>
      <c r="L238" s="38">
        <v>44972</v>
      </c>
      <c r="M238" s="38">
        <v>904</v>
      </c>
      <c r="N238" s="45">
        <v>44998</v>
      </c>
      <c r="O238" s="38" t="s">
        <v>2351</v>
      </c>
      <c r="P238" s="37" t="s">
        <v>87</v>
      </c>
      <c r="Q238" s="37" t="s">
        <v>420</v>
      </c>
      <c r="R238" s="38">
        <v>1</v>
      </c>
      <c r="S238" s="151" t="s">
        <v>2352</v>
      </c>
      <c r="T238" s="38" t="s">
        <v>406</v>
      </c>
      <c r="U238" s="38" t="s">
        <v>906</v>
      </c>
      <c r="V238" s="38" t="s">
        <v>196</v>
      </c>
      <c r="W238" s="38" t="s">
        <v>213</v>
      </c>
      <c r="X238" s="38" t="s">
        <v>163</v>
      </c>
      <c r="Y238" s="54">
        <v>1022988839</v>
      </c>
      <c r="Z238" s="38">
        <v>9</v>
      </c>
      <c r="AA238" s="45">
        <v>34187</v>
      </c>
      <c r="AB238" s="44" t="s">
        <v>2353</v>
      </c>
      <c r="AC238" s="38">
        <v>3115881956</v>
      </c>
      <c r="AD238" s="37" t="s">
        <v>2354</v>
      </c>
      <c r="AE238" s="37" t="s">
        <v>1329</v>
      </c>
      <c r="AF238" s="37">
        <v>7180598</v>
      </c>
      <c r="AG238" s="37">
        <v>9</v>
      </c>
      <c r="AH238" s="38"/>
      <c r="AI238" s="37"/>
      <c r="AJ238" s="38"/>
      <c r="AK238" s="38"/>
      <c r="AL238" s="38" t="s">
        <v>410</v>
      </c>
      <c r="AM238" s="45">
        <v>44992</v>
      </c>
      <c r="AN238" s="45">
        <v>44992</v>
      </c>
      <c r="AO238" s="80">
        <v>50000000</v>
      </c>
      <c r="AP238" s="45">
        <v>44999</v>
      </c>
      <c r="AQ238" s="45">
        <v>45304</v>
      </c>
      <c r="AR238" s="38">
        <v>300</v>
      </c>
      <c r="AS238" s="38">
        <v>10</v>
      </c>
      <c r="AT238" s="80">
        <v>5000000</v>
      </c>
      <c r="AU238" s="38"/>
      <c r="AV238" s="38"/>
      <c r="AW238" s="38">
        <v>1</v>
      </c>
      <c r="AX238" s="38">
        <v>1</v>
      </c>
      <c r="AY238" s="38"/>
      <c r="AZ238" s="82">
        <v>5000000</v>
      </c>
      <c r="BA238" s="38">
        <v>30</v>
      </c>
      <c r="BB238" s="38">
        <v>1282</v>
      </c>
      <c r="BC238" s="45">
        <v>45282</v>
      </c>
      <c r="BD238" s="38"/>
      <c r="BE238" s="38"/>
      <c r="BF238" s="38"/>
      <c r="BG238" s="38"/>
      <c r="BH238" s="38"/>
      <c r="BI238" s="38"/>
      <c r="BJ238" s="38"/>
      <c r="BK238" s="38"/>
      <c r="BL238" s="38"/>
      <c r="BM238" s="38"/>
      <c r="BN238" s="38"/>
      <c r="BO238" s="38"/>
      <c r="BP238" s="38"/>
      <c r="BQ238" s="34">
        <f>Tabla2023[[#This Row],[DÍAS PRORROGA 1]]+Tabla2023[[#This Row],[DÍAS PRORROGA  2]]+Tabla2023[[#This Row],[DÍAS PRORROGA 3]]</f>
        <v>30</v>
      </c>
      <c r="BR238" s="68">
        <f>IF(Tabla2023[[#This Row],[ADICIÓN]]="NO",0,Tabla2023[[#This Row],[VALOR ADICIÓN 1]]+Tabla2023[[#This Row],[VALOR ADICIÓN 2]]+Tabla2023[[#This Row],[VALOR ADICIÓN 3]])</f>
        <v>5000000</v>
      </c>
      <c r="BS238" s="38"/>
      <c r="BT238" s="45">
        <v>45335</v>
      </c>
      <c r="BU238" s="49">
        <f>Tabla2023[[#This Row],[VALOR INICIAL DEL CONTRATO]]+Tabla2023[[#This Row],[VALOR ADICIÓN 1]]+Tabla2023[[#This Row],[VALOR ADICIÓN 2]]+Tabla2023[[#This Row],[VALOR ADICIÓN 3]]</f>
        <v>55000000</v>
      </c>
      <c r="BV23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38" s="33"/>
      <c r="BX238" s="36" t="s">
        <v>2355</v>
      </c>
      <c r="BY238" s="34" t="s">
        <v>2356</v>
      </c>
      <c r="BZ238" s="34"/>
      <c r="CA238" s="34"/>
      <c r="CB238" s="35"/>
      <c r="CC238" s="35"/>
      <c r="CD238" s="38">
        <v>1666</v>
      </c>
      <c r="CE238" s="34"/>
      <c r="CF238" s="6"/>
    </row>
    <row r="239" spans="1:85" ht="51.75" customHeight="1" x14ac:dyDescent="0.2">
      <c r="A239" s="29">
        <v>2023</v>
      </c>
      <c r="B239" s="131">
        <v>240</v>
      </c>
      <c r="C239" s="122" t="s">
        <v>435</v>
      </c>
      <c r="D239" s="122" t="str">
        <f ca="1">IF(Tabla2023[[#This Row],[FECHA DE TERMINACIÓN FINAL]]-TODAY()&gt;=15,"VIGENTE",IF(Tabla2023[[#This Row],[FECHA DE TERMINACIÓN FINAL]]-TODAY()&lt;0,"FINALIZADO",IF(Tabla2023[[#This Row],[FECHA DE TERMINACIÓN FINAL]]-TODAY()&lt;=15,"PROXIMO A VENCER")))</f>
        <v>FINALIZADO</v>
      </c>
      <c r="E239" s="98">
        <v>87702</v>
      </c>
      <c r="F239" s="88" t="s">
        <v>2357</v>
      </c>
      <c r="G239" s="88" t="s">
        <v>2358</v>
      </c>
      <c r="H239" s="37" t="s">
        <v>142</v>
      </c>
      <c r="I239" s="46" t="s">
        <v>2359</v>
      </c>
      <c r="J239" s="38" t="s">
        <v>2256</v>
      </c>
      <c r="K239" s="38">
        <v>752</v>
      </c>
      <c r="L239" s="45">
        <v>44980</v>
      </c>
      <c r="M239" s="38">
        <v>903</v>
      </c>
      <c r="N239" s="45">
        <v>44998</v>
      </c>
      <c r="O239" s="38" t="s">
        <v>125</v>
      </c>
      <c r="P239" s="37" t="s">
        <v>87</v>
      </c>
      <c r="Q239" s="37" t="s">
        <v>420</v>
      </c>
      <c r="R239" s="38">
        <v>1</v>
      </c>
      <c r="S239" s="151" t="s">
        <v>2360</v>
      </c>
      <c r="T239" s="38" t="s">
        <v>406</v>
      </c>
      <c r="U239" s="38" t="s">
        <v>471</v>
      </c>
      <c r="V239" s="38" t="s">
        <v>285</v>
      </c>
      <c r="W239" s="38" t="s">
        <v>423</v>
      </c>
      <c r="X239" s="38" t="s">
        <v>148</v>
      </c>
      <c r="Y239" s="54">
        <v>1019019834</v>
      </c>
      <c r="Z239" s="38">
        <v>1</v>
      </c>
      <c r="AA239" s="45">
        <v>32097</v>
      </c>
      <c r="AB239" s="44" t="s">
        <v>144</v>
      </c>
      <c r="AC239" s="38">
        <v>3118954174</v>
      </c>
      <c r="AD239" s="37" t="s">
        <v>2361</v>
      </c>
      <c r="AE239" s="37" t="s">
        <v>2362</v>
      </c>
      <c r="AF239" s="38">
        <v>80255566</v>
      </c>
      <c r="AG239" s="37">
        <v>2</v>
      </c>
      <c r="AH239" s="37" t="s">
        <v>736</v>
      </c>
      <c r="AI239" s="38">
        <v>1019076465</v>
      </c>
      <c r="AJ239" s="37">
        <v>8</v>
      </c>
      <c r="AK239" s="45">
        <v>45200</v>
      </c>
      <c r="AL239" s="38" t="s">
        <v>410</v>
      </c>
      <c r="AM239" s="45">
        <v>44993</v>
      </c>
      <c r="AN239" s="45">
        <v>44993</v>
      </c>
      <c r="AO239" s="80">
        <v>40000000</v>
      </c>
      <c r="AP239" s="45">
        <v>44999</v>
      </c>
      <c r="AQ239" s="45">
        <v>45304</v>
      </c>
      <c r="AR239" s="38">
        <v>300</v>
      </c>
      <c r="AS239" s="38">
        <v>10</v>
      </c>
      <c r="AT239" s="80">
        <v>4000000</v>
      </c>
      <c r="AU239" s="38"/>
      <c r="AV239" s="38"/>
      <c r="AW239" s="38"/>
      <c r="AX239" s="38"/>
      <c r="AY239" s="38"/>
      <c r="AZ239" s="82"/>
      <c r="BA239" s="38"/>
      <c r="BB239" s="38"/>
      <c r="BC239" s="38"/>
      <c r="BD239" s="38"/>
      <c r="BE239" s="38"/>
      <c r="BF239" s="38"/>
      <c r="BG239" s="38"/>
      <c r="BH239" s="38"/>
      <c r="BI239" s="38"/>
      <c r="BJ239" s="38"/>
      <c r="BK239" s="38"/>
      <c r="BL239" s="38"/>
      <c r="BM239" s="38"/>
      <c r="BN239" s="38"/>
      <c r="BO239" s="38"/>
      <c r="BP239" s="38"/>
      <c r="BQ239" s="34">
        <f>Tabla2023[[#This Row],[DÍAS PRORROGA 1]]+Tabla2023[[#This Row],[DÍAS PRORROGA  2]]+Tabla2023[[#This Row],[DÍAS PRORROGA 3]]</f>
        <v>0</v>
      </c>
      <c r="BR239" s="68">
        <f>IF(Tabla2023[[#This Row],[ADICIÓN]]="NO",0,Tabla2023[[#This Row],[VALOR ADICIÓN 1]]+Tabla2023[[#This Row],[VALOR ADICIÓN 2]]+Tabla2023[[#This Row],[VALOR ADICIÓN 3]])</f>
        <v>0</v>
      </c>
      <c r="BS239" s="38"/>
      <c r="BT239" s="45">
        <v>45304</v>
      </c>
      <c r="BU239" s="49">
        <f>Tabla2023[[#This Row],[VALOR INICIAL DEL CONTRATO]]+Tabla2023[[#This Row],[VALOR ADICIÓN 1]]+Tabla2023[[#This Row],[VALOR ADICIÓN 2]]+Tabla2023[[#This Row],[VALOR ADICIÓN 3]]</f>
        <v>40000000</v>
      </c>
      <c r="BV23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39" s="33"/>
      <c r="BX239" s="34"/>
      <c r="BY239" s="34" t="s">
        <v>2363</v>
      </c>
      <c r="BZ239" s="34"/>
      <c r="CA239" s="38" t="s">
        <v>432</v>
      </c>
      <c r="CB239" s="41" t="s">
        <v>433</v>
      </c>
      <c r="CC239" s="41" t="s">
        <v>434</v>
      </c>
      <c r="CD239" s="38">
        <v>1696</v>
      </c>
      <c r="CE239" s="34"/>
      <c r="CF239" s="6"/>
    </row>
    <row r="240" spans="1:85" ht="51.75" customHeight="1" x14ac:dyDescent="0.2">
      <c r="A240" s="29">
        <v>2023</v>
      </c>
      <c r="B240" s="131">
        <v>241</v>
      </c>
      <c r="C240" s="122" t="s">
        <v>435</v>
      </c>
      <c r="D240" s="122" t="str">
        <f ca="1">IF(Tabla2023[[#This Row],[FECHA DE TERMINACIÓN FINAL]]-TODAY()&gt;=15,"VIGENTE",IF(Tabla2023[[#This Row],[FECHA DE TERMINACIÓN FINAL]]-TODAY()&lt;0,"FINALIZADO",IF(Tabla2023[[#This Row],[FECHA DE TERMINACIÓN FINAL]]-TODAY()&lt;=15,"PROXIMO A VENCER")))</f>
        <v>FINALIZADO</v>
      </c>
      <c r="E240" s="113">
        <v>87457</v>
      </c>
      <c r="F240" s="31" t="s">
        <v>2364</v>
      </c>
      <c r="G240" s="31" t="s">
        <v>2365</v>
      </c>
      <c r="H240" s="92" t="s">
        <v>2366</v>
      </c>
      <c r="I240" s="44" t="s">
        <v>2367</v>
      </c>
      <c r="J240" s="38" t="s">
        <v>2256</v>
      </c>
      <c r="K240" s="38">
        <v>722</v>
      </c>
      <c r="L240" s="45">
        <v>44972</v>
      </c>
      <c r="M240" s="38">
        <v>902</v>
      </c>
      <c r="N240" s="45">
        <v>44998</v>
      </c>
      <c r="O240" s="38" t="s">
        <v>125</v>
      </c>
      <c r="P240" s="37" t="s">
        <v>87</v>
      </c>
      <c r="Q240" s="37" t="s">
        <v>420</v>
      </c>
      <c r="R240" s="38">
        <v>1</v>
      </c>
      <c r="S240" s="151" t="s">
        <v>2368</v>
      </c>
      <c r="T240" s="38" t="s">
        <v>406</v>
      </c>
      <c r="U240" s="38" t="s">
        <v>471</v>
      </c>
      <c r="V240" s="38" t="s">
        <v>900</v>
      </c>
      <c r="W240" s="38" t="s">
        <v>213</v>
      </c>
      <c r="X240" s="38" t="s">
        <v>148</v>
      </c>
      <c r="Y240" s="54">
        <v>79557869</v>
      </c>
      <c r="Z240" s="38">
        <v>1</v>
      </c>
      <c r="AA240" s="45">
        <v>45001</v>
      </c>
      <c r="AB240" s="44" t="s">
        <v>2369</v>
      </c>
      <c r="AC240" s="38">
        <v>7440023</v>
      </c>
      <c r="AD240" s="37" t="s">
        <v>2370</v>
      </c>
      <c r="AE240" s="37" t="s">
        <v>683</v>
      </c>
      <c r="AF240" s="37">
        <v>1014225583</v>
      </c>
      <c r="AG240" s="37">
        <v>0</v>
      </c>
      <c r="AH240" s="34"/>
      <c r="AI240" s="34"/>
      <c r="AJ240" s="38"/>
      <c r="AK240" s="45"/>
      <c r="AL240" s="38" t="s">
        <v>410</v>
      </c>
      <c r="AM240" s="45">
        <v>44993</v>
      </c>
      <c r="AN240" s="45">
        <v>44993</v>
      </c>
      <c r="AO240" s="80">
        <v>54000000</v>
      </c>
      <c r="AP240" s="45">
        <v>44999</v>
      </c>
      <c r="AQ240" s="45">
        <v>45273</v>
      </c>
      <c r="AR240" s="38">
        <v>270</v>
      </c>
      <c r="AS240" s="38">
        <v>9</v>
      </c>
      <c r="AT240" s="80">
        <v>6000000</v>
      </c>
      <c r="AU240" s="38"/>
      <c r="AV240" s="38"/>
      <c r="AW240" s="38">
        <v>1</v>
      </c>
      <c r="AX240" s="38">
        <v>1</v>
      </c>
      <c r="AY240" s="38"/>
      <c r="AZ240" s="82">
        <v>6000000</v>
      </c>
      <c r="BA240" s="38">
        <v>30</v>
      </c>
      <c r="BB240" s="38">
        <v>1096</v>
      </c>
      <c r="BC240" s="45">
        <v>45254</v>
      </c>
      <c r="BD240" s="38"/>
      <c r="BE240" s="38"/>
      <c r="BF240" s="38"/>
      <c r="BG240" s="38"/>
      <c r="BH240" s="38"/>
      <c r="BI240" s="38"/>
      <c r="BJ240" s="38"/>
      <c r="BK240" s="38"/>
      <c r="BL240" s="38"/>
      <c r="BM240" s="38"/>
      <c r="BN240" s="38"/>
      <c r="BO240" s="38"/>
      <c r="BP240" s="38"/>
      <c r="BQ240" s="34">
        <f>Tabla2023[[#This Row],[DÍAS PRORROGA 1]]+Tabla2023[[#This Row],[DÍAS PRORROGA  2]]+Tabla2023[[#This Row],[DÍAS PRORROGA 3]]</f>
        <v>30</v>
      </c>
      <c r="BR240" s="68">
        <f>IF(Tabla2023[[#This Row],[ADICIÓN]]="NO",0,Tabla2023[[#This Row],[VALOR ADICIÓN 1]]+Tabla2023[[#This Row],[VALOR ADICIÓN 2]]+Tabla2023[[#This Row],[VALOR ADICIÓN 3]])</f>
        <v>6000000</v>
      </c>
      <c r="BS240" s="38"/>
      <c r="BT240" s="45">
        <v>45304</v>
      </c>
      <c r="BU240" s="49">
        <f>Tabla2023[[#This Row],[VALOR INICIAL DEL CONTRATO]]+Tabla2023[[#This Row],[VALOR ADICIÓN 1]]+Tabla2023[[#This Row],[VALOR ADICIÓN 2]]+Tabla2023[[#This Row],[VALOR ADICIÓN 3]]</f>
        <v>60000000</v>
      </c>
      <c r="BV24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0" s="33"/>
      <c r="BX240" s="37" t="s">
        <v>2371</v>
      </c>
      <c r="BY240" s="34" t="s">
        <v>2372</v>
      </c>
      <c r="BZ240" s="34"/>
      <c r="CA240" s="38" t="s">
        <v>432</v>
      </c>
      <c r="CB240" s="41" t="s">
        <v>433</v>
      </c>
      <c r="CC240" s="41" t="s">
        <v>434</v>
      </c>
      <c r="CD240" s="34">
        <v>1696</v>
      </c>
      <c r="CE240" s="34"/>
      <c r="CF240" s="16"/>
    </row>
    <row r="241" spans="1:84" ht="51.75" customHeight="1" x14ac:dyDescent="0.2">
      <c r="A241" s="29">
        <v>2023</v>
      </c>
      <c r="B241" s="131">
        <v>242</v>
      </c>
      <c r="C241" s="122" t="s">
        <v>435</v>
      </c>
      <c r="D241" s="122" t="str">
        <f ca="1">IF(Tabla2023[[#This Row],[FECHA DE TERMINACIÓN FINAL]]-TODAY()&gt;=15,"VIGENTE",IF(Tabla2023[[#This Row],[FECHA DE TERMINACIÓN FINAL]]-TODAY()&lt;0,"FINALIZADO",IF(Tabla2023[[#This Row],[FECHA DE TERMINACIÓN FINAL]]-TODAY()&lt;=15,"PROXIMO A VENCER")))</f>
        <v>FINALIZADO</v>
      </c>
      <c r="E241" s="113">
        <v>88363</v>
      </c>
      <c r="F241" s="31" t="s">
        <v>2373</v>
      </c>
      <c r="G241" s="31" t="s">
        <v>2374</v>
      </c>
      <c r="H241" s="92" t="s">
        <v>138</v>
      </c>
      <c r="I241" s="46" t="s">
        <v>2375</v>
      </c>
      <c r="J241" s="38" t="s">
        <v>1988</v>
      </c>
      <c r="K241" s="38">
        <v>774</v>
      </c>
      <c r="L241" s="45">
        <v>44985</v>
      </c>
      <c r="M241" s="38">
        <v>901</v>
      </c>
      <c r="N241" s="45">
        <v>44998</v>
      </c>
      <c r="O241" s="38" t="s">
        <v>140</v>
      </c>
      <c r="P241" s="37" t="s">
        <v>87</v>
      </c>
      <c r="Q241" s="37" t="s">
        <v>420</v>
      </c>
      <c r="R241" s="38">
        <v>1</v>
      </c>
      <c r="S241" s="151" t="s">
        <v>2376</v>
      </c>
      <c r="T241" s="38" t="s">
        <v>406</v>
      </c>
      <c r="U241" s="38" t="s">
        <v>906</v>
      </c>
      <c r="V241" s="38" t="s">
        <v>442</v>
      </c>
      <c r="W241" s="38" t="s">
        <v>213</v>
      </c>
      <c r="X241" s="38" t="s">
        <v>163</v>
      </c>
      <c r="Y241" s="54">
        <v>1010239931</v>
      </c>
      <c r="Z241" s="38">
        <v>7</v>
      </c>
      <c r="AA241" s="45">
        <v>45085</v>
      </c>
      <c r="AB241" s="44" t="s">
        <v>2377</v>
      </c>
      <c r="AC241" s="38">
        <v>7632361</v>
      </c>
      <c r="AD241" s="37" t="s">
        <v>2378</v>
      </c>
      <c r="AE241" s="37" t="s">
        <v>2379</v>
      </c>
      <c r="AF241" s="38">
        <v>53167430</v>
      </c>
      <c r="AG241" s="37">
        <v>4</v>
      </c>
      <c r="AH241" s="38"/>
      <c r="AI241" s="38"/>
      <c r="AJ241" s="38"/>
      <c r="AK241" s="38"/>
      <c r="AL241" s="38" t="s">
        <v>410</v>
      </c>
      <c r="AM241" s="45">
        <v>44991</v>
      </c>
      <c r="AN241" s="45">
        <v>44991</v>
      </c>
      <c r="AO241" s="80">
        <v>40000000</v>
      </c>
      <c r="AP241" s="45">
        <v>44999</v>
      </c>
      <c r="AQ241" s="45">
        <v>45243</v>
      </c>
      <c r="AR241" s="38">
        <v>240</v>
      </c>
      <c r="AS241" s="38">
        <v>8</v>
      </c>
      <c r="AT241" s="80">
        <v>5000000</v>
      </c>
      <c r="AU241" s="38"/>
      <c r="AV241" s="38"/>
      <c r="AW241" s="38">
        <v>1</v>
      </c>
      <c r="AX241" s="38">
        <v>1</v>
      </c>
      <c r="AY241" s="38"/>
      <c r="AZ241" s="82">
        <v>13000000</v>
      </c>
      <c r="BA241" s="38">
        <v>60</v>
      </c>
      <c r="BB241" s="38">
        <v>1039</v>
      </c>
      <c r="BC241" s="45">
        <v>45231</v>
      </c>
      <c r="BD241" s="38"/>
      <c r="BE241" s="38"/>
      <c r="BF241" s="38"/>
      <c r="BG241" s="38"/>
      <c r="BH241" s="38"/>
      <c r="BI241" s="38"/>
      <c r="BJ241" s="38"/>
      <c r="BK241" s="38"/>
      <c r="BL241" s="38"/>
      <c r="BM241" s="38"/>
      <c r="BN241" s="38"/>
      <c r="BO241" s="38"/>
      <c r="BP241" s="38"/>
      <c r="BQ241" s="34">
        <f>Tabla2023[[#This Row],[DÍAS PRORROGA 1]]+Tabla2023[[#This Row],[DÍAS PRORROGA  2]]+Tabla2023[[#This Row],[DÍAS PRORROGA 3]]</f>
        <v>60</v>
      </c>
      <c r="BR241" s="68">
        <f>IF(Tabla2023[[#This Row],[ADICIÓN]]="NO",0,Tabla2023[[#This Row],[VALOR ADICIÓN 1]]+Tabla2023[[#This Row],[VALOR ADICIÓN 2]]+Tabla2023[[#This Row],[VALOR ADICIÓN 3]])</f>
        <v>13000000</v>
      </c>
      <c r="BS241" s="38"/>
      <c r="BT241" s="45">
        <v>45323</v>
      </c>
      <c r="BU241" s="49">
        <f>Tabla2023[[#This Row],[VALOR INICIAL DEL CONTRATO]]+Tabla2023[[#This Row],[VALOR ADICIÓN 1]]+Tabla2023[[#This Row],[VALOR ADICIÓN 2]]+Tabla2023[[#This Row],[VALOR ADICIÓN 3]]</f>
        <v>53000000</v>
      </c>
      <c r="BV24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1" s="33"/>
      <c r="BX241" s="36" t="s">
        <v>2380</v>
      </c>
      <c r="BY241" s="34" t="s">
        <v>2381</v>
      </c>
      <c r="BZ241" s="34" t="s">
        <v>2382</v>
      </c>
      <c r="CA241" s="34">
        <v>56</v>
      </c>
      <c r="CB241" s="35" t="s">
        <v>869</v>
      </c>
      <c r="CC241" s="35" t="s">
        <v>870</v>
      </c>
      <c r="CD241" s="34">
        <v>1693</v>
      </c>
      <c r="CE241" s="34"/>
      <c r="CF241" s="16"/>
    </row>
    <row r="242" spans="1:84" ht="51.75" customHeight="1" x14ac:dyDescent="0.2">
      <c r="A242" s="29">
        <v>2023</v>
      </c>
      <c r="B242" s="131">
        <v>243</v>
      </c>
      <c r="C242" s="122" t="s">
        <v>435</v>
      </c>
      <c r="D242" s="122" t="str">
        <f ca="1">IF(Tabla2023[[#This Row],[FECHA DE TERMINACIÓN FINAL]]-TODAY()&gt;=15,"VIGENTE",IF(Tabla2023[[#This Row],[FECHA DE TERMINACIÓN FINAL]]-TODAY()&lt;0,"FINALIZADO",IF(Tabla2023[[#This Row],[FECHA DE TERMINACIÓN FINAL]]-TODAY()&lt;=15,"PROXIMO A VENCER")))</f>
        <v>FINALIZADO</v>
      </c>
      <c r="E242" s="113">
        <v>87991</v>
      </c>
      <c r="F242" s="31" t="s">
        <v>2383</v>
      </c>
      <c r="G242" s="31" t="s">
        <v>2384</v>
      </c>
      <c r="H242" s="92" t="s">
        <v>2385</v>
      </c>
      <c r="I242" s="44" t="s">
        <v>2386</v>
      </c>
      <c r="J242" s="37" t="s">
        <v>1711</v>
      </c>
      <c r="K242" s="38">
        <v>759</v>
      </c>
      <c r="L242" s="45">
        <v>44984</v>
      </c>
      <c r="M242" s="38">
        <v>909</v>
      </c>
      <c r="N242" s="45">
        <v>45000</v>
      </c>
      <c r="O242" s="38" t="s">
        <v>604</v>
      </c>
      <c r="P242" s="37" t="s">
        <v>87</v>
      </c>
      <c r="Q242" s="37" t="s">
        <v>420</v>
      </c>
      <c r="R242" s="38">
        <v>1</v>
      </c>
      <c r="S242" s="151" t="s">
        <v>2387</v>
      </c>
      <c r="T242" s="38" t="s">
        <v>406</v>
      </c>
      <c r="U242" s="38" t="s">
        <v>906</v>
      </c>
      <c r="V242" s="38" t="s">
        <v>2388</v>
      </c>
      <c r="W242" s="38" t="s">
        <v>213</v>
      </c>
      <c r="X242" s="38" t="s">
        <v>148</v>
      </c>
      <c r="Y242" s="38" t="s">
        <v>2389</v>
      </c>
      <c r="Z242" s="38">
        <v>9</v>
      </c>
      <c r="AA242" s="45">
        <v>34750</v>
      </c>
      <c r="AB242" s="44" t="s">
        <v>2390</v>
      </c>
      <c r="AC242" s="38">
        <v>8048744</v>
      </c>
      <c r="AD242" s="37" t="s">
        <v>2391</v>
      </c>
      <c r="AE242" s="37" t="s">
        <v>1960</v>
      </c>
      <c r="AF242" s="38">
        <v>52524344</v>
      </c>
      <c r="AG242" s="37">
        <v>7</v>
      </c>
      <c r="AH242" s="38"/>
      <c r="AI242" s="38"/>
      <c r="AJ242" s="38"/>
      <c r="AK242" s="38"/>
      <c r="AL242" s="38" t="s">
        <v>410</v>
      </c>
      <c r="AM242" s="45">
        <v>44992</v>
      </c>
      <c r="AN242" s="45">
        <v>44992</v>
      </c>
      <c r="AO242" s="80">
        <v>46000000</v>
      </c>
      <c r="AP242" s="45">
        <v>45001</v>
      </c>
      <c r="AQ242" s="45">
        <v>45306</v>
      </c>
      <c r="AR242" s="38">
        <v>300</v>
      </c>
      <c r="AS242" s="38">
        <v>10</v>
      </c>
      <c r="AT242" s="80">
        <v>4600000</v>
      </c>
      <c r="AU242" s="38"/>
      <c r="AV242" s="38"/>
      <c r="AW242" s="38">
        <v>1</v>
      </c>
      <c r="AX242" s="38">
        <v>1</v>
      </c>
      <c r="AY242" s="38"/>
      <c r="AZ242" s="82">
        <v>4600000</v>
      </c>
      <c r="BA242" s="38">
        <v>30</v>
      </c>
      <c r="BB242" s="38">
        <v>1263</v>
      </c>
      <c r="BC242" s="45">
        <v>45280</v>
      </c>
      <c r="BD242" s="38"/>
      <c r="BE242" s="38"/>
      <c r="BF242" s="38"/>
      <c r="BG242" s="38"/>
      <c r="BH242" s="38"/>
      <c r="BI242" s="38"/>
      <c r="BJ242" s="38"/>
      <c r="BK242" s="38"/>
      <c r="BL242" s="38"/>
      <c r="BM242" s="38"/>
      <c r="BN242" s="38"/>
      <c r="BO242" s="38"/>
      <c r="BP242" s="38"/>
      <c r="BQ242" s="34">
        <f>Tabla2023[[#This Row],[DÍAS PRORROGA 1]]+Tabla2023[[#This Row],[DÍAS PRORROGA  2]]+Tabla2023[[#This Row],[DÍAS PRORROGA 3]]</f>
        <v>30</v>
      </c>
      <c r="BR242" s="68">
        <f>IF(Tabla2023[[#This Row],[ADICIÓN]]="NO",0,Tabla2023[[#This Row],[VALOR ADICIÓN 1]]+Tabla2023[[#This Row],[VALOR ADICIÓN 2]]+Tabla2023[[#This Row],[VALOR ADICIÓN 3]])</f>
        <v>4600000</v>
      </c>
      <c r="BS242" s="38"/>
      <c r="BT242" s="45">
        <v>45337</v>
      </c>
      <c r="BU242" s="49">
        <f>Tabla2023[[#This Row],[VALOR INICIAL DEL CONTRATO]]+Tabla2023[[#This Row],[VALOR ADICIÓN 1]]+Tabla2023[[#This Row],[VALOR ADICIÓN 2]]+Tabla2023[[#This Row],[VALOR ADICIÓN 3]]</f>
        <v>50600000</v>
      </c>
      <c r="BV24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2" s="33"/>
      <c r="BX242" s="36" t="s">
        <v>2392</v>
      </c>
      <c r="BY242" s="34" t="s">
        <v>2393</v>
      </c>
      <c r="BZ242" s="34"/>
      <c r="CA242" s="34"/>
      <c r="CB242" s="35"/>
      <c r="CC242" s="35"/>
      <c r="CD242" s="38">
        <v>1672</v>
      </c>
      <c r="CE242" s="34"/>
      <c r="CF242" s="16"/>
    </row>
    <row r="243" spans="1:84" ht="51.75" customHeight="1" x14ac:dyDescent="0.2">
      <c r="A243" s="29">
        <v>2023</v>
      </c>
      <c r="B243" s="131">
        <v>244</v>
      </c>
      <c r="C243" s="122" t="s">
        <v>1476</v>
      </c>
      <c r="D243" s="122" t="str">
        <f ca="1">IF(Tabla2023[[#This Row],[FECHA DE TERMINACIÓN FINAL]]-TODAY()&gt;=15,"VIGENTE",IF(Tabla2023[[#This Row],[FECHA DE TERMINACIÓN FINAL]]-TODAY()&lt;0,"FINALIZADO",IF(Tabla2023[[#This Row],[FECHA DE TERMINACIÓN FINAL]]-TODAY()&lt;=15,"PROXIMO A VENCER")))</f>
        <v>FINALIZADO</v>
      </c>
      <c r="E243" s="116">
        <v>88360</v>
      </c>
      <c r="F243" s="89" t="s">
        <v>2394</v>
      </c>
      <c r="G243" s="89" t="s">
        <v>2395</v>
      </c>
      <c r="H243" s="37" t="s">
        <v>2396</v>
      </c>
      <c r="I243" s="46" t="s">
        <v>2397</v>
      </c>
      <c r="J243" s="38" t="s">
        <v>541</v>
      </c>
      <c r="K243" s="38">
        <v>772</v>
      </c>
      <c r="L243" s="45">
        <v>44985</v>
      </c>
      <c r="M243" s="38">
        <v>905</v>
      </c>
      <c r="N243" s="45">
        <v>44998</v>
      </c>
      <c r="O243" s="38" t="s">
        <v>143</v>
      </c>
      <c r="P243" s="37" t="s">
        <v>87</v>
      </c>
      <c r="Q243" s="37" t="s">
        <v>420</v>
      </c>
      <c r="R243" s="38">
        <v>1</v>
      </c>
      <c r="S243" s="151" t="s">
        <v>2398</v>
      </c>
      <c r="T243" s="38" t="s">
        <v>406</v>
      </c>
      <c r="U243" s="38" t="s">
        <v>471</v>
      </c>
      <c r="V243" s="38" t="s">
        <v>285</v>
      </c>
      <c r="W243" s="38"/>
      <c r="X243" s="38" t="s">
        <v>163</v>
      </c>
      <c r="Y243" s="54">
        <v>79632420</v>
      </c>
      <c r="Z243" s="38">
        <v>1</v>
      </c>
      <c r="AA243" s="45">
        <v>28440</v>
      </c>
      <c r="AB243" s="44" t="s">
        <v>2399</v>
      </c>
      <c r="AC243" s="38">
        <v>2003195</v>
      </c>
      <c r="AD243" s="37" t="s">
        <v>2400</v>
      </c>
      <c r="AE243" s="37" t="s">
        <v>736</v>
      </c>
      <c r="AF243" s="38">
        <v>1019076465</v>
      </c>
      <c r="AG243" s="37">
        <v>8</v>
      </c>
      <c r="AH243" s="37" t="s">
        <v>737</v>
      </c>
      <c r="AI243" s="37">
        <v>1030568733</v>
      </c>
      <c r="AJ243" s="37">
        <v>9</v>
      </c>
      <c r="AK243" s="45">
        <v>45046</v>
      </c>
      <c r="AL243" s="38" t="s">
        <v>410</v>
      </c>
      <c r="AM243" s="45">
        <v>44994</v>
      </c>
      <c r="AN243" s="45">
        <v>44994</v>
      </c>
      <c r="AO243" s="80">
        <v>10800000</v>
      </c>
      <c r="AP243" s="45">
        <v>44999</v>
      </c>
      <c r="AQ243" s="45">
        <v>45099</v>
      </c>
      <c r="AR243" s="38">
        <v>120</v>
      </c>
      <c r="AS243" s="38">
        <v>4</v>
      </c>
      <c r="AT243" s="80">
        <v>2700000</v>
      </c>
      <c r="AU243" s="38"/>
      <c r="AV243" s="38"/>
      <c r="AW243" s="38"/>
      <c r="AX243" s="38"/>
      <c r="AY243" s="38"/>
      <c r="AZ243" s="82"/>
      <c r="BA243" s="38"/>
      <c r="BB243" s="38"/>
      <c r="BC243" s="38"/>
      <c r="BD243" s="38"/>
      <c r="BE243" s="38"/>
      <c r="BF243" s="38"/>
      <c r="BG243" s="38"/>
      <c r="BH243" s="38"/>
      <c r="BI243" s="38"/>
      <c r="BJ243" s="38"/>
      <c r="BK243" s="38"/>
      <c r="BL243" s="38"/>
      <c r="BM243" s="38"/>
      <c r="BN243" s="38"/>
      <c r="BO243" s="38"/>
      <c r="BP243" s="38"/>
      <c r="BQ243" s="34">
        <f>Tabla2023[[#This Row],[DÍAS PRORROGA 1]]+Tabla2023[[#This Row],[DÍAS PRORROGA  2]]+Tabla2023[[#This Row],[DÍAS PRORROGA 3]]</f>
        <v>0</v>
      </c>
      <c r="BR243" s="68">
        <f>IF(Tabla2023[[#This Row],[ADICIÓN]]="NO",0,Tabla2023[[#This Row],[VALOR ADICIÓN 1]]+Tabla2023[[#This Row],[VALOR ADICIÓN 2]]+Tabla2023[[#This Row],[VALOR ADICIÓN 3]])</f>
        <v>0</v>
      </c>
      <c r="BS243" s="38"/>
      <c r="BT243" s="45">
        <v>45099</v>
      </c>
      <c r="BU243" s="49">
        <f>Tabla2023[[#This Row],[VALOR INICIAL DEL CONTRATO]]+Tabla2023[[#This Row],[VALOR ADICIÓN 1]]+Tabla2023[[#This Row],[VALOR ADICIÓN 2]]+Tabla2023[[#This Row],[VALOR ADICIÓN 3]]</f>
        <v>10800000</v>
      </c>
      <c r="BV24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43" s="33"/>
      <c r="BX243" s="36" t="s">
        <v>2401</v>
      </c>
      <c r="BY243" s="34" t="s">
        <v>2402</v>
      </c>
      <c r="BZ243" s="34"/>
      <c r="CA243" s="34"/>
      <c r="CB243" s="35"/>
      <c r="CC243" s="35"/>
      <c r="CD243" s="38">
        <v>1688</v>
      </c>
      <c r="CE243" s="34"/>
      <c r="CF243" s="16"/>
    </row>
    <row r="244" spans="1:84" ht="51.75" customHeight="1" x14ac:dyDescent="0.2">
      <c r="A244" s="29">
        <v>2023</v>
      </c>
      <c r="B244" s="131">
        <v>245</v>
      </c>
      <c r="C244" s="122" t="s">
        <v>1476</v>
      </c>
      <c r="D244" s="122" t="str">
        <f ca="1">IF(Tabla2023[[#This Row],[FECHA DE TERMINACIÓN FINAL]]-TODAY()&gt;=15,"VIGENTE",IF(Tabla2023[[#This Row],[FECHA DE TERMINACIÓN FINAL]]-TODAY()&lt;0,"FINALIZADO",IF(Tabla2023[[#This Row],[FECHA DE TERMINACIÓN FINAL]]-TODAY()&lt;=15,"PROXIMO A VENCER")))</f>
        <v>FINALIZADO</v>
      </c>
      <c r="E244" s="93">
        <v>88014</v>
      </c>
      <c r="F244" s="38" t="s">
        <v>2403</v>
      </c>
      <c r="G244" s="38" t="s">
        <v>2404</v>
      </c>
      <c r="H244" s="37" t="s">
        <v>2305</v>
      </c>
      <c r="I244" s="46" t="s">
        <v>2405</v>
      </c>
      <c r="J244" s="38" t="s">
        <v>784</v>
      </c>
      <c r="K244" s="38">
        <v>767</v>
      </c>
      <c r="L244" s="45">
        <v>44985</v>
      </c>
      <c r="M244" s="38">
        <v>916</v>
      </c>
      <c r="N244" s="45">
        <v>45006</v>
      </c>
      <c r="O244" s="38" t="s">
        <v>248</v>
      </c>
      <c r="P244" s="37" t="s">
        <v>87</v>
      </c>
      <c r="Q244" s="37" t="s">
        <v>420</v>
      </c>
      <c r="R244" s="38">
        <v>1</v>
      </c>
      <c r="S244" s="151" t="s">
        <v>2406</v>
      </c>
      <c r="T244" s="38" t="s">
        <v>406</v>
      </c>
      <c r="U244" s="38" t="s">
        <v>471</v>
      </c>
      <c r="V244" s="38" t="s">
        <v>442</v>
      </c>
      <c r="W244" s="38" t="s">
        <v>213</v>
      </c>
      <c r="X244" s="38" t="s">
        <v>2407</v>
      </c>
      <c r="Y244" s="54">
        <v>1069742625</v>
      </c>
      <c r="Z244" s="38">
        <v>9</v>
      </c>
      <c r="AA244" s="45">
        <v>34041</v>
      </c>
      <c r="AB244" s="44" t="s">
        <v>2309</v>
      </c>
      <c r="AC244" s="38">
        <v>3138546242</v>
      </c>
      <c r="AD244" s="37" t="s">
        <v>2310</v>
      </c>
      <c r="AE244" s="37" t="s">
        <v>2408</v>
      </c>
      <c r="AF244" s="37" t="s">
        <v>443</v>
      </c>
      <c r="AG244" s="37">
        <v>1</v>
      </c>
      <c r="AH244" s="38"/>
      <c r="AI244" s="38"/>
      <c r="AJ244" s="38"/>
      <c r="AK244" s="38"/>
      <c r="AL244" s="38" t="s">
        <v>410</v>
      </c>
      <c r="AM244" s="45">
        <v>44999</v>
      </c>
      <c r="AN244" s="45">
        <v>44998</v>
      </c>
      <c r="AO244" s="80">
        <v>46000000</v>
      </c>
      <c r="AP244" s="45">
        <v>45006</v>
      </c>
      <c r="AQ244" s="45">
        <v>45311</v>
      </c>
      <c r="AR244" s="38">
        <v>300</v>
      </c>
      <c r="AS244" s="38">
        <v>10</v>
      </c>
      <c r="AT244" s="80">
        <v>4600000</v>
      </c>
      <c r="AU244" s="38"/>
      <c r="AV244" s="38"/>
      <c r="AW244" s="38"/>
      <c r="AX244" s="38"/>
      <c r="AY244" s="38"/>
      <c r="AZ244" s="82"/>
      <c r="BA244" s="38"/>
      <c r="BB244" s="38"/>
      <c r="BC244" s="38"/>
      <c r="BD244" s="38"/>
      <c r="BE244" s="38"/>
      <c r="BF244" s="38"/>
      <c r="BG244" s="38"/>
      <c r="BH244" s="38"/>
      <c r="BI244" s="38"/>
      <c r="BJ244" s="38"/>
      <c r="BK244" s="38"/>
      <c r="BL244" s="38"/>
      <c r="BM244" s="38"/>
      <c r="BN244" s="38"/>
      <c r="BO244" s="38"/>
      <c r="BP244" s="38"/>
      <c r="BQ244" s="34">
        <f>Tabla2023[[#This Row],[DÍAS PRORROGA 1]]+Tabla2023[[#This Row],[DÍAS PRORROGA  2]]+Tabla2023[[#This Row],[DÍAS PRORROGA 3]]</f>
        <v>0</v>
      </c>
      <c r="BR244" s="68">
        <f>IF(Tabla2023[[#This Row],[ADICIÓN]]="NO",0,Tabla2023[[#This Row],[VALOR ADICIÓN 1]]+Tabla2023[[#This Row],[VALOR ADICIÓN 2]]+Tabla2023[[#This Row],[VALOR ADICIÓN 3]])</f>
        <v>0</v>
      </c>
      <c r="BS244" s="38"/>
      <c r="BT244" s="45">
        <v>45260</v>
      </c>
      <c r="BU244" s="49">
        <f>Tabla2023[[#This Row],[VALOR INICIAL DEL CONTRATO]]+Tabla2023[[#This Row],[VALOR ADICIÓN 1]]+Tabla2023[[#This Row],[VALOR ADICIÓN 2]]+Tabla2023[[#This Row],[VALOR ADICIÓN 3]]</f>
        <v>46000000</v>
      </c>
      <c r="BV24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44" s="33"/>
      <c r="BX244" s="36" t="s">
        <v>2409</v>
      </c>
      <c r="BY244" s="34" t="s">
        <v>2410</v>
      </c>
      <c r="BZ244" s="34"/>
      <c r="CA244" s="34"/>
      <c r="CB244" s="35"/>
      <c r="CC244" s="35"/>
      <c r="CD244" s="38">
        <v>1590</v>
      </c>
      <c r="CE244" s="34"/>
      <c r="CF244" s="16"/>
    </row>
    <row r="245" spans="1:84" ht="51.75" customHeight="1" x14ac:dyDescent="0.2">
      <c r="A245" s="29">
        <v>2023</v>
      </c>
      <c r="B245" s="131">
        <v>246</v>
      </c>
      <c r="C245" s="122" t="s">
        <v>435</v>
      </c>
      <c r="D245" s="122" t="str">
        <f ca="1">IF(Tabla2023[[#This Row],[FECHA DE TERMINACIÓN FINAL]]-TODAY()&gt;=15,"VIGENTE",IF(Tabla2023[[#This Row],[FECHA DE TERMINACIÓN FINAL]]-TODAY()&lt;0,"FINALIZADO",IF(Tabla2023[[#This Row],[FECHA DE TERMINACIÓN FINAL]]-TODAY()&lt;=15,"PROXIMO A VENCER")))</f>
        <v>FINALIZADO</v>
      </c>
      <c r="E245" s="98">
        <v>87972</v>
      </c>
      <c r="F245" s="88" t="s">
        <v>2411</v>
      </c>
      <c r="G245" s="88" t="s">
        <v>2412</v>
      </c>
      <c r="H245" s="37" t="s">
        <v>2413</v>
      </c>
      <c r="I245" s="46" t="s">
        <v>2414</v>
      </c>
      <c r="J245" s="38" t="s">
        <v>784</v>
      </c>
      <c r="K245" s="38">
        <v>766</v>
      </c>
      <c r="L245" s="45">
        <v>44985</v>
      </c>
      <c r="M245" s="38">
        <v>915</v>
      </c>
      <c r="N245" s="45">
        <v>45006</v>
      </c>
      <c r="O245" s="38" t="s">
        <v>248</v>
      </c>
      <c r="P245" s="37" t="s">
        <v>87</v>
      </c>
      <c r="Q245" s="37" t="s">
        <v>420</v>
      </c>
      <c r="R245" s="38">
        <v>1</v>
      </c>
      <c r="S245" s="151" t="s">
        <v>2415</v>
      </c>
      <c r="T245" s="38" t="s">
        <v>406</v>
      </c>
      <c r="U245" s="38" t="s">
        <v>471</v>
      </c>
      <c r="V245" s="38" t="s">
        <v>442</v>
      </c>
      <c r="W245" s="38" t="s">
        <v>423</v>
      </c>
      <c r="X245" s="38" t="s">
        <v>163</v>
      </c>
      <c r="Y245" s="54">
        <v>1032656345</v>
      </c>
      <c r="Z245" s="38">
        <v>9</v>
      </c>
      <c r="AA245" s="45">
        <v>33294</v>
      </c>
      <c r="AB245" s="44" t="s">
        <v>2416</v>
      </c>
      <c r="AC245" s="38">
        <v>3107917979</v>
      </c>
      <c r="AD245" s="37" t="s">
        <v>2417</v>
      </c>
      <c r="AE245" s="37" t="s">
        <v>250</v>
      </c>
      <c r="AF245" s="37">
        <v>1018481815</v>
      </c>
      <c r="AG245" s="37"/>
      <c r="AH245" s="37" t="s">
        <v>582</v>
      </c>
      <c r="AI245" s="37" t="s">
        <v>443</v>
      </c>
      <c r="AJ245" s="37">
        <v>1</v>
      </c>
      <c r="AK245" s="45">
        <v>45300</v>
      </c>
      <c r="AL245" s="38" t="s">
        <v>410</v>
      </c>
      <c r="AM245" s="45">
        <v>44998</v>
      </c>
      <c r="AN245" s="45">
        <v>44998</v>
      </c>
      <c r="AO245" s="80">
        <v>31000000</v>
      </c>
      <c r="AP245" s="45">
        <v>45006</v>
      </c>
      <c r="AQ245" s="45">
        <v>45311</v>
      </c>
      <c r="AR245" s="38">
        <v>300</v>
      </c>
      <c r="AS245" s="38">
        <v>10</v>
      </c>
      <c r="AT245" s="80">
        <v>3100000</v>
      </c>
      <c r="AU245" s="38"/>
      <c r="AV245" s="38"/>
      <c r="AW245" s="38"/>
      <c r="AX245" s="38"/>
      <c r="AY245" s="38"/>
      <c r="AZ245" s="82"/>
      <c r="BA245" s="38"/>
      <c r="BB245" s="38"/>
      <c r="BC245" s="38"/>
      <c r="BD245" s="38"/>
      <c r="BE245" s="38"/>
      <c r="BF245" s="38"/>
      <c r="BG245" s="38"/>
      <c r="BH245" s="38"/>
      <c r="BI245" s="38"/>
      <c r="BJ245" s="38"/>
      <c r="BK245" s="38"/>
      <c r="BL245" s="38"/>
      <c r="BM245" s="38"/>
      <c r="BN245" s="38"/>
      <c r="BO245" s="38"/>
      <c r="BP245" s="38"/>
      <c r="BQ245" s="34">
        <f>Tabla2023[[#This Row],[DÍAS PRORROGA 1]]+Tabla2023[[#This Row],[DÍAS PRORROGA  2]]+Tabla2023[[#This Row],[DÍAS PRORROGA 3]]</f>
        <v>0</v>
      </c>
      <c r="BR245" s="68">
        <f>IF(Tabla2023[[#This Row],[ADICIÓN]]="NO",0,Tabla2023[[#This Row],[VALOR ADICIÓN 1]]+Tabla2023[[#This Row],[VALOR ADICIÓN 2]]+Tabla2023[[#This Row],[VALOR ADICIÓN 3]])</f>
        <v>0</v>
      </c>
      <c r="BS245" s="38"/>
      <c r="BT245" s="45">
        <v>45311</v>
      </c>
      <c r="BU245" s="49">
        <f>Tabla2023[[#This Row],[VALOR INICIAL DEL CONTRATO]]+Tabla2023[[#This Row],[VALOR ADICIÓN 1]]+Tabla2023[[#This Row],[VALOR ADICIÓN 2]]+Tabla2023[[#This Row],[VALOR ADICIÓN 3]]</f>
        <v>31000000</v>
      </c>
      <c r="BV24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5" s="33"/>
      <c r="BX245" s="36" t="s">
        <v>2418</v>
      </c>
      <c r="BY245" s="34" t="s">
        <v>2419</v>
      </c>
      <c r="BZ245" s="34"/>
      <c r="CA245" s="38">
        <v>20</v>
      </c>
      <c r="CB245" s="41" t="s">
        <v>450</v>
      </c>
      <c r="CC245" s="41" t="s">
        <v>451</v>
      </c>
      <c r="CD245" s="38">
        <v>1590</v>
      </c>
      <c r="CE245" s="34"/>
      <c r="CF245" s="16"/>
    </row>
    <row r="246" spans="1:84" ht="51.75" customHeight="1" x14ac:dyDescent="0.2">
      <c r="A246" s="91">
        <v>2023</v>
      </c>
      <c r="B246" s="131">
        <v>247</v>
      </c>
      <c r="C246" s="122" t="s">
        <v>435</v>
      </c>
      <c r="D246" s="122" t="str">
        <f ca="1">IF(Tabla2023[[#This Row],[FECHA DE TERMINACIÓN FINAL]]-TODAY()&gt;=15,"VIGENTE",IF(Tabla2023[[#This Row],[FECHA DE TERMINACIÓN FINAL]]-TODAY()&lt;0,"FINALIZADO",IF(Tabla2023[[#This Row],[FECHA DE TERMINACIÓN FINAL]]-TODAY()&lt;=15,"PROXIMO A VENCER")))</f>
        <v>FINALIZADO</v>
      </c>
      <c r="E246" s="113">
        <v>88114</v>
      </c>
      <c r="F246" s="31" t="s">
        <v>2420</v>
      </c>
      <c r="G246" s="31" t="s">
        <v>2421</v>
      </c>
      <c r="H246" s="92" t="s">
        <v>2422</v>
      </c>
      <c r="I246" s="46" t="s">
        <v>2423</v>
      </c>
      <c r="J246" s="38" t="s">
        <v>520</v>
      </c>
      <c r="K246" s="38">
        <v>782</v>
      </c>
      <c r="L246" s="45">
        <v>44986</v>
      </c>
      <c r="M246" s="38">
        <v>914</v>
      </c>
      <c r="N246" s="45">
        <v>45002</v>
      </c>
      <c r="O246" s="38" t="s">
        <v>125</v>
      </c>
      <c r="P246" s="37" t="s">
        <v>87</v>
      </c>
      <c r="Q246" s="37" t="s">
        <v>420</v>
      </c>
      <c r="R246" s="38">
        <v>1</v>
      </c>
      <c r="S246" s="151" t="s">
        <v>2424</v>
      </c>
      <c r="T246" s="38" t="s">
        <v>406</v>
      </c>
      <c r="U246" s="38" t="s">
        <v>906</v>
      </c>
      <c r="V246" s="38" t="s">
        <v>442</v>
      </c>
      <c r="W246" s="38" t="s">
        <v>213</v>
      </c>
      <c r="X246" s="38" t="s">
        <v>148</v>
      </c>
      <c r="Y246" s="38">
        <v>1014285963</v>
      </c>
      <c r="Z246" s="38">
        <v>2</v>
      </c>
      <c r="AA246" s="45">
        <v>35426</v>
      </c>
      <c r="AB246" s="44" t="s">
        <v>2425</v>
      </c>
      <c r="AC246" s="46">
        <v>3107534458</v>
      </c>
      <c r="AD246" s="38" t="s">
        <v>2426</v>
      </c>
      <c r="AE246" s="37" t="s">
        <v>683</v>
      </c>
      <c r="AF246" s="37">
        <v>1014225583</v>
      </c>
      <c r="AG246" s="37">
        <v>0</v>
      </c>
      <c r="AH246" s="38"/>
      <c r="AI246" s="38"/>
      <c r="AJ246" s="38"/>
      <c r="AK246" s="38"/>
      <c r="AL246" s="38" t="s">
        <v>410</v>
      </c>
      <c r="AM246" s="45">
        <v>44999</v>
      </c>
      <c r="AN246" s="45">
        <v>44999</v>
      </c>
      <c r="AO246" s="80">
        <v>80000000</v>
      </c>
      <c r="AP246" s="45">
        <v>45008</v>
      </c>
      <c r="AQ246" s="45">
        <v>45313</v>
      </c>
      <c r="AR246" s="38">
        <v>300</v>
      </c>
      <c r="AS246" s="38">
        <v>10</v>
      </c>
      <c r="AT246" s="80">
        <v>8000000</v>
      </c>
      <c r="AU246" s="38"/>
      <c r="AV246" s="38"/>
      <c r="AW246" s="38"/>
      <c r="AX246" s="38"/>
      <c r="AY246" s="38"/>
      <c r="AZ246" s="82"/>
      <c r="BA246" s="38"/>
      <c r="BB246" s="38"/>
      <c r="BC246" s="38"/>
      <c r="BD246" s="38"/>
      <c r="BE246" s="38"/>
      <c r="BF246" s="38"/>
      <c r="BG246" s="38"/>
      <c r="BH246" s="38"/>
      <c r="BI246" s="38"/>
      <c r="BJ246" s="38"/>
      <c r="BK246" s="38"/>
      <c r="BL246" s="38"/>
      <c r="BM246" s="38"/>
      <c r="BN246" s="38"/>
      <c r="BO246" s="38"/>
      <c r="BP246" s="38"/>
      <c r="BQ246" s="34">
        <f>Tabla2023[[#This Row],[DÍAS PRORROGA 1]]+Tabla2023[[#This Row],[DÍAS PRORROGA  2]]+Tabla2023[[#This Row],[DÍAS PRORROGA 3]]</f>
        <v>0</v>
      </c>
      <c r="BR246" s="68">
        <f>IF(Tabla2023[[#This Row],[ADICIÓN]]="NO",0,Tabla2023[[#This Row],[VALOR ADICIÓN 1]]+Tabla2023[[#This Row],[VALOR ADICIÓN 2]]+Tabla2023[[#This Row],[VALOR ADICIÓN 3]])</f>
        <v>0</v>
      </c>
      <c r="BS246" s="38">
        <v>40</v>
      </c>
      <c r="BT246" s="45">
        <v>45353</v>
      </c>
      <c r="BU246" s="49">
        <f>Tabla2023[[#This Row],[VALOR INICIAL DEL CONTRATO]]+Tabla2023[[#This Row],[VALOR ADICIÓN 1]]+Tabla2023[[#This Row],[VALOR ADICIÓN 2]]+Tabla2023[[#This Row],[VALOR ADICIÓN 3]]</f>
        <v>80000000</v>
      </c>
      <c r="BV24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6" s="33"/>
      <c r="BX246" s="36" t="s">
        <v>2427</v>
      </c>
      <c r="BY246" s="34" t="s">
        <v>2428</v>
      </c>
      <c r="BZ246" s="34"/>
      <c r="CA246" s="38" t="s">
        <v>432</v>
      </c>
      <c r="CB246" s="41" t="s">
        <v>433</v>
      </c>
      <c r="CC246" s="41" t="s">
        <v>434</v>
      </c>
      <c r="CD246" s="34">
        <v>1696</v>
      </c>
      <c r="CE246" s="34"/>
      <c r="CF246" s="16"/>
    </row>
    <row r="247" spans="1:84" ht="51.75" customHeight="1" x14ac:dyDescent="0.2">
      <c r="A247" s="29">
        <v>2023</v>
      </c>
      <c r="B247" s="131">
        <v>248</v>
      </c>
      <c r="C247" s="122" t="s">
        <v>435</v>
      </c>
      <c r="D247" s="122" t="str">
        <f ca="1">IF(Tabla2023[[#This Row],[FECHA DE TERMINACIÓN FINAL]]-TODAY()&gt;=15,"VIGENTE",IF(Tabla2023[[#This Row],[FECHA DE TERMINACIÓN FINAL]]-TODAY()&lt;0,"FINALIZADO",IF(Tabla2023[[#This Row],[FECHA DE TERMINACIÓN FINAL]]-TODAY()&lt;=15,"PROXIMO A VENCER")))</f>
        <v>FINALIZADO</v>
      </c>
      <c r="E247" s="116">
        <v>88502</v>
      </c>
      <c r="F247" s="89" t="s">
        <v>2429</v>
      </c>
      <c r="G247" s="89" t="s">
        <v>2430</v>
      </c>
      <c r="H247" s="37" t="s">
        <v>200</v>
      </c>
      <c r="I247" s="46" t="s">
        <v>2431</v>
      </c>
      <c r="J247" s="37" t="s">
        <v>1695</v>
      </c>
      <c r="K247" s="38">
        <v>805</v>
      </c>
      <c r="L247" s="45">
        <v>44994</v>
      </c>
      <c r="M247" s="38">
        <v>912</v>
      </c>
      <c r="N247" s="45">
        <v>45000</v>
      </c>
      <c r="O247" s="38" t="s">
        <v>125</v>
      </c>
      <c r="P247" s="37" t="s">
        <v>87</v>
      </c>
      <c r="Q247" s="37" t="s">
        <v>420</v>
      </c>
      <c r="R247" s="38">
        <v>1</v>
      </c>
      <c r="S247" s="151" t="s">
        <v>2432</v>
      </c>
      <c r="T247" s="38" t="s">
        <v>406</v>
      </c>
      <c r="U247" s="38" t="s">
        <v>906</v>
      </c>
      <c r="V247" s="38" t="s">
        <v>900</v>
      </c>
      <c r="W247" s="38" t="s">
        <v>423</v>
      </c>
      <c r="X247" s="38" t="s">
        <v>148</v>
      </c>
      <c r="Y247" s="38">
        <v>52231511</v>
      </c>
      <c r="Z247" s="38">
        <v>2</v>
      </c>
      <c r="AA247" s="45">
        <v>28202</v>
      </c>
      <c r="AB247" s="44" t="s">
        <v>203</v>
      </c>
      <c r="AC247" s="38">
        <v>7127335</v>
      </c>
      <c r="AD247" s="38" t="s">
        <v>253</v>
      </c>
      <c r="AE247" s="37" t="s">
        <v>204</v>
      </c>
      <c r="AF247" s="37">
        <v>74374329</v>
      </c>
      <c r="AG247" s="37">
        <v>1</v>
      </c>
      <c r="AH247" s="38"/>
      <c r="AI247" s="38"/>
      <c r="AJ247" s="38"/>
      <c r="AK247" s="38"/>
      <c r="AL247" s="38" t="s">
        <v>410</v>
      </c>
      <c r="AM247" s="45">
        <v>44999</v>
      </c>
      <c r="AN247" s="45">
        <v>44999</v>
      </c>
      <c r="AO247" s="80">
        <v>36900000</v>
      </c>
      <c r="AP247" s="45">
        <v>45001</v>
      </c>
      <c r="AQ247" s="45">
        <v>45275</v>
      </c>
      <c r="AR247" s="38">
        <v>270</v>
      </c>
      <c r="AS247" s="38">
        <v>9</v>
      </c>
      <c r="AT247" s="80">
        <v>4100000</v>
      </c>
      <c r="AU247" s="38"/>
      <c r="AV247" s="38"/>
      <c r="AW247" s="38">
        <v>1</v>
      </c>
      <c r="AX247" s="38">
        <v>1</v>
      </c>
      <c r="AY247" s="38"/>
      <c r="AZ247" s="82">
        <v>8200000</v>
      </c>
      <c r="BA247" s="38">
        <v>60</v>
      </c>
      <c r="BB247" s="38">
        <v>1171</v>
      </c>
      <c r="BC247" s="45">
        <v>45274</v>
      </c>
      <c r="BD247" s="38"/>
      <c r="BE247" s="38"/>
      <c r="BF247" s="38"/>
      <c r="BG247" s="38"/>
      <c r="BH247" s="38"/>
      <c r="BI247" s="38"/>
      <c r="BJ247" s="38"/>
      <c r="BK247" s="38"/>
      <c r="BL247" s="38"/>
      <c r="BM247" s="38"/>
      <c r="BN247" s="38"/>
      <c r="BO247" s="38"/>
      <c r="BP247" s="38"/>
      <c r="BQ247" s="34">
        <f>Tabla2023[[#This Row],[DÍAS PRORROGA 1]]+Tabla2023[[#This Row],[DÍAS PRORROGA  2]]+Tabla2023[[#This Row],[DÍAS PRORROGA 3]]</f>
        <v>60</v>
      </c>
      <c r="BR247" s="68">
        <f>IF(Tabla2023[[#This Row],[ADICIÓN]]="NO",0,Tabla2023[[#This Row],[VALOR ADICIÓN 1]]+Tabla2023[[#This Row],[VALOR ADICIÓN 2]]+Tabla2023[[#This Row],[VALOR ADICIÓN 3]])</f>
        <v>8200000</v>
      </c>
      <c r="BS247" s="38"/>
      <c r="BT247" s="45">
        <v>45337</v>
      </c>
      <c r="BU247" s="49">
        <f>Tabla2023[[#This Row],[VALOR INICIAL DEL CONTRATO]]+Tabla2023[[#This Row],[VALOR ADICIÓN 1]]+Tabla2023[[#This Row],[VALOR ADICIÓN 2]]+Tabla2023[[#This Row],[VALOR ADICIÓN 3]]</f>
        <v>45100000</v>
      </c>
      <c r="BV24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7" s="33"/>
      <c r="BX247" s="36" t="s">
        <v>2433</v>
      </c>
      <c r="BY247" s="34" t="s">
        <v>2434</v>
      </c>
      <c r="BZ247" s="34"/>
      <c r="CA247" s="38" t="s">
        <v>432</v>
      </c>
      <c r="CB247" s="41" t="s">
        <v>433</v>
      </c>
      <c r="CC247" s="41" t="s">
        <v>434</v>
      </c>
      <c r="CD247" s="34">
        <v>1696</v>
      </c>
      <c r="CE247" s="34"/>
      <c r="CF247" s="16"/>
    </row>
    <row r="248" spans="1:84" ht="51.75" customHeight="1" x14ac:dyDescent="0.2">
      <c r="A248" s="29">
        <v>2023</v>
      </c>
      <c r="B248" s="131">
        <v>249</v>
      </c>
      <c r="C248" s="122" t="s">
        <v>1476</v>
      </c>
      <c r="D248" s="122" t="str">
        <f ca="1">IF(Tabla2023[[#This Row],[FECHA DE TERMINACIÓN FINAL]]-TODAY()&gt;=15,"VIGENTE",IF(Tabla2023[[#This Row],[FECHA DE TERMINACIÓN FINAL]]-TODAY()&lt;0,"FINALIZADO",IF(Tabla2023[[#This Row],[FECHA DE TERMINACIÓN FINAL]]-TODAY()&lt;=15,"PROXIMO A VENCER")))</f>
        <v>FINALIZADO</v>
      </c>
      <c r="E248" s="93">
        <v>87991</v>
      </c>
      <c r="F248" s="38" t="s">
        <v>2435</v>
      </c>
      <c r="G248" s="38" t="s">
        <v>2436</v>
      </c>
      <c r="H248" s="37" t="s">
        <v>2437</v>
      </c>
      <c r="I248" s="46" t="s">
        <v>2438</v>
      </c>
      <c r="J248" s="37" t="s">
        <v>1711</v>
      </c>
      <c r="K248" s="38">
        <v>759</v>
      </c>
      <c r="L248" s="45">
        <v>44984</v>
      </c>
      <c r="M248" s="38">
        <v>913</v>
      </c>
      <c r="N248" s="45">
        <v>45000</v>
      </c>
      <c r="O248" s="38" t="s">
        <v>604</v>
      </c>
      <c r="P248" s="37" t="s">
        <v>87</v>
      </c>
      <c r="Q248" s="37" t="s">
        <v>420</v>
      </c>
      <c r="R248" s="38">
        <v>1</v>
      </c>
      <c r="S248" s="151" t="s">
        <v>2439</v>
      </c>
      <c r="T248" s="38" t="s">
        <v>406</v>
      </c>
      <c r="U248" s="38" t="s">
        <v>906</v>
      </c>
      <c r="V248" s="38" t="s">
        <v>2388</v>
      </c>
      <c r="W248" s="38" t="s">
        <v>213</v>
      </c>
      <c r="X248" s="38" t="s">
        <v>163</v>
      </c>
      <c r="Y248" s="38">
        <v>1069737202</v>
      </c>
      <c r="Z248" s="38">
        <v>7</v>
      </c>
      <c r="AA248" s="45">
        <v>33496</v>
      </c>
      <c r="AB248" s="44" t="s">
        <v>2440</v>
      </c>
      <c r="AC248" s="38">
        <v>3202555152</v>
      </c>
      <c r="AD248" s="38" t="s">
        <v>2441</v>
      </c>
      <c r="AE248" s="37" t="s">
        <v>1277</v>
      </c>
      <c r="AF248" s="37">
        <v>63526944</v>
      </c>
      <c r="AG248" s="37">
        <v>5</v>
      </c>
      <c r="AH248" s="38"/>
      <c r="AI248" s="38"/>
      <c r="AJ248" s="38"/>
      <c r="AK248" s="38"/>
      <c r="AL248" s="38" t="s">
        <v>410</v>
      </c>
      <c r="AM248" s="45">
        <v>44999</v>
      </c>
      <c r="AN248" s="45">
        <v>44999</v>
      </c>
      <c r="AO248" s="80">
        <v>46000000</v>
      </c>
      <c r="AP248" s="45">
        <v>45001</v>
      </c>
      <c r="AQ248" s="45">
        <v>45306</v>
      </c>
      <c r="AR248" s="38">
        <v>300</v>
      </c>
      <c r="AS248" s="38">
        <v>10</v>
      </c>
      <c r="AT248" s="80">
        <v>4600000</v>
      </c>
      <c r="AU248" s="38"/>
      <c r="AV248" s="38"/>
      <c r="AW248" s="38"/>
      <c r="AX248" s="38"/>
      <c r="AY248" s="38"/>
      <c r="AZ248" s="82"/>
      <c r="BA248" s="38"/>
      <c r="BB248" s="38"/>
      <c r="BC248" s="38"/>
      <c r="BD248" s="38"/>
      <c r="BE248" s="38"/>
      <c r="BF248" s="38"/>
      <c r="BG248" s="38"/>
      <c r="BH248" s="38"/>
      <c r="BI248" s="38"/>
      <c r="BJ248" s="38"/>
      <c r="BK248" s="38"/>
      <c r="BL248" s="38"/>
      <c r="BM248" s="38"/>
      <c r="BN248" s="38"/>
      <c r="BO248" s="38"/>
      <c r="BP248" s="38"/>
      <c r="BQ248" s="34">
        <f>Tabla2023[[#This Row],[DÍAS PRORROGA 1]]+Tabla2023[[#This Row],[DÍAS PRORROGA  2]]+Tabla2023[[#This Row],[DÍAS PRORROGA 3]]</f>
        <v>0</v>
      </c>
      <c r="BR248" s="68">
        <f>IF(Tabla2023[[#This Row],[ADICIÓN]]="NO",0,Tabla2023[[#This Row],[VALOR ADICIÓN 1]]+Tabla2023[[#This Row],[VALOR ADICIÓN 2]]+Tabla2023[[#This Row],[VALOR ADICIÓN 3]])</f>
        <v>0</v>
      </c>
      <c r="BS248" s="38"/>
      <c r="BT248" s="45">
        <v>45289</v>
      </c>
      <c r="BU248" s="49">
        <f>Tabla2023[[#This Row],[VALOR INICIAL DEL CONTRATO]]+Tabla2023[[#This Row],[VALOR ADICIÓN 1]]+Tabla2023[[#This Row],[VALOR ADICIÓN 2]]+Tabla2023[[#This Row],[VALOR ADICIÓN 3]]</f>
        <v>46000000</v>
      </c>
      <c r="BV24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48" s="33"/>
      <c r="BX248" s="36" t="s">
        <v>2442</v>
      </c>
      <c r="BY248" s="34" t="s">
        <v>2443</v>
      </c>
      <c r="BZ248" s="34"/>
      <c r="CA248" s="34"/>
      <c r="CB248" s="35"/>
      <c r="CC248" s="35"/>
      <c r="CD248" s="38">
        <v>1672</v>
      </c>
      <c r="CE248" s="34"/>
      <c r="CF248" s="16"/>
    </row>
    <row r="249" spans="1:84" ht="51.75" customHeight="1" x14ac:dyDescent="0.2">
      <c r="A249" s="29">
        <v>2023</v>
      </c>
      <c r="B249" s="131">
        <v>250</v>
      </c>
      <c r="C249" s="122" t="s">
        <v>435</v>
      </c>
      <c r="D249" s="122" t="str">
        <f ca="1">IF(Tabla2023[[#This Row],[FECHA DE TERMINACIÓN FINAL]]-TODAY()&gt;=15,"VIGENTE",IF(Tabla2023[[#This Row],[FECHA DE TERMINACIÓN FINAL]]-TODAY()&lt;0,"FINALIZADO",IF(Tabla2023[[#This Row],[FECHA DE TERMINACIÓN FINAL]]-TODAY()&lt;=15,"PROXIMO A VENCER")))</f>
        <v>FINALIZADO</v>
      </c>
      <c r="E249" s="93">
        <v>88508</v>
      </c>
      <c r="F249" s="38" t="s">
        <v>2444</v>
      </c>
      <c r="G249" s="38" t="s">
        <v>2445</v>
      </c>
      <c r="H249" s="37" t="s">
        <v>2446</v>
      </c>
      <c r="I249" s="44" t="s">
        <v>2447</v>
      </c>
      <c r="J249" s="37" t="s">
        <v>2448</v>
      </c>
      <c r="K249" s="38">
        <v>800</v>
      </c>
      <c r="L249" s="45">
        <v>44994</v>
      </c>
      <c r="M249" s="38">
        <v>937</v>
      </c>
      <c r="N249" s="45">
        <v>45009</v>
      </c>
      <c r="O249" s="38" t="s">
        <v>143</v>
      </c>
      <c r="P249" s="37" t="s">
        <v>87</v>
      </c>
      <c r="Q249" s="37" t="s">
        <v>420</v>
      </c>
      <c r="R249" s="38">
        <v>1</v>
      </c>
      <c r="S249" s="151" t="s">
        <v>2449</v>
      </c>
      <c r="T249" s="38" t="s">
        <v>406</v>
      </c>
      <c r="U249" s="38" t="s">
        <v>471</v>
      </c>
      <c r="V249" s="38" t="s">
        <v>184</v>
      </c>
      <c r="W249" s="38" t="s">
        <v>423</v>
      </c>
      <c r="X249" s="38" t="s">
        <v>2407</v>
      </c>
      <c r="Y249" s="38">
        <v>81720223</v>
      </c>
      <c r="Z249" s="38">
        <v>1</v>
      </c>
      <c r="AA249" s="45">
        <v>30909</v>
      </c>
      <c r="AB249" s="44" t="s">
        <v>2450</v>
      </c>
      <c r="AC249" s="38">
        <v>3043280692</v>
      </c>
      <c r="AD249" s="38" t="s">
        <v>2451</v>
      </c>
      <c r="AE249" s="37" t="s">
        <v>2379</v>
      </c>
      <c r="AF249" s="38">
        <v>53167430</v>
      </c>
      <c r="AG249" s="37">
        <v>4</v>
      </c>
      <c r="AH249" s="38"/>
      <c r="AI249" s="38"/>
      <c r="AJ249" s="38"/>
      <c r="AK249" s="38" t="s">
        <v>2211</v>
      </c>
      <c r="AL249" s="38" t="s">
        <v>410</v>
      </c>
      <c r="AM249" s="38"/>
      <c r="AN249" s="45">
        <v>45006</v>
      </c>
      <c r="AO249" s="80">
        <v>24300000</v>
      </c>
      <c r="AP249" s="45">
        <v>45009</v>
      </c>
      <c r="AQ249" s="45">
        <v>45283</v>
      </c>
      <c r="AR249" s="38">
        <v>270</v>
      </c>
      <c r="AS249" s="38">
        <v>9</v>
      </c>
      <c r="AT249" s="80">
        <v>2700000</v>
      </c>
      <c r="AU249" s="38"/>
      <c r="AV249" s="38"/>
      <c r="AW249" s="38"/>
      <c r="AX249" s="38"/>
      <c r="AY249" s="38"/>
      <c r="AZ249" s="82"/>
      <c r="BA249" s="38"/>
      <c r="BB249" s="38"/>
      <c r="BC249" s="38"/>
      <c r="BD249" s="38"/>
      <c r="BE249" s="38"/>
      <c r="BF249" s="38"/>
      <c r="BG249" s="38"/>
      <c r="BH249" s="38"/>
      <c r="BI249" s="38"/>
      <c r="BJ249" s="38"/>
      <c r="BK249" s="38"/>
      <c r="BL249" s="38"/>
      <c r="BM249" s="38"/>
      <c r="BN249" s="38"/>
      <c r="BO249" s="38"/>
      <c r="BP249" s="38"/>
      <c r="BQ249" s="34">
        <f>Tabla2023[[#This Row],[DÍAS PRORROGA 1]]+Tabla2023[[#This Row],[DÍAS PRORROGA  2]]+Tabla2023[[#This Row],[DÍAS PRORROGA 3]]</f>
        <v>0</v>
      </c>
      <c r="BR249" s="68">
        <f>IF(Tabla2023[[#This Row],[ADICIÓN]]="NO",0,Tabla2023[[#This Row],[VALOR ADICIÓN 1]]+Tabla2023[[#This Row],[VALOR ADICIÓN 2]]+Tabla2023[[#This Row],[VALOR ADICIÓN 3]])</f>
        <v>0</v>
      </c>
      <c r="BS249" s="37" t="s">
        <v>2452</v>
      </c>
      <c r="BT249" s="45">
        <v>45292</v>
      </c>
      <c r="BU249" s="49">
        <f>Tabla2023[[#This Row],[VALOR INICIAL DEL CONTRATO]]+Tabla2023[[#This Row],[VALOR ADICIÓN 1]]+Tabla2023[[#This Row],[VALOR ADICIÓN 2]]+Tabla2023[[#This Row],[VALOR ADICIÓN 3]]</f>
        <v>24300000</v>
      </c>
      <c r="BV24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49" s="33"/>
      <c r="BX249" s="36" t="s">
        <v>2453</v>
      </c>
      <c r="BY249" s="34" t="s">
        <v>2454</v>
      </c>
      <c r="BZ249" s="34"/>
      <c r="CA249" s="34"/>
      <c r="CB249" s="35"/>
      <c r="CC249" s="35"/>
      <c r="CD249" s="38">
        <v>1688</v>
      </c>
      <c r="CE249" s="34"/>
      <c r="CF249" s="16"/>
    </row>
    <row r="250" spans="1:84" ht="51.75" customHeight="1" x14ac:dyDescent="0.2">
      <c r="A250" s="29">
        <v>2023</v>
      </c>
      <c r="B250" s="131">
        <v>255</v>
      </c>
      <c r="C250" s="122" t="s">
        <v>435</v>
      </c>
      <c r="D250" s="122" t="str">
        <f ca="1">IF(Tabla2023[[#This Row],[FECHA DE TERMINACIÓN FINAL]]-TODAY()&gt;=15,"VIGENTE",IF(Tabla2023[[#This Row],[FECHA DE TERMINACIÓN FINAL]]-TODAY()&lt;0,"FINALIZADO",IF(Tabla2023[[#This Row],[FECHA DE TERMINACIÓN FINAL]]-TODAY()&lt;=15,"PROXIMO A VENCER")))</f>
        <v>FINALIZADO</v>
      </c>
      <c r="E250" s="93">
        <v>88508</v>
      </c>
      <c r="F250" s="38" t="s">
        <v>2444</v>
      </c>
      <c r="G250" s="38" t="s">
        <v>2455</v>
      </c>
      <c r="H250" s="37" t="s">
        <v>2456</v>
      </c>
      <c r="I250" s="46" t="s">
        <v>2447</v>
      </c>
      <c r="J250" s="37" t="s">
        <v>2448</v>
      </c>
      <c r="K250" s="38">
        <v>800</v>
      </c>
      <c r="L250" s="45">
        <v>44994</v>
      </c>
      <c r="M250" s="38">
        <v>934</v>
      </c>
      <c r="N250" s="45">
        <v>45009</v>
      </c>
      <c r="O250" s="38" t="s">
        <v>143</v>
      </c>
      <c r="P250" s="37" t="s">
        <v>87</v>
      </c>
      <c r="Q250" s="37" t="s">
        <v>420</v>
      </c>
      <c r="R250" s="38">
        <v>1</v>
      </c>
      <c r="S250" s="151" t="s">
        <v>2457</v>
      </c>
      <c r="T250" s="38" t="s">
        <v>406</v>
      </c>
      <c r="U250" s="38" t="s">
        <v>906</v>
      </c>
      <c r="V250" s="38" t="s">
        <v>184</v>
      </c>
      <c r="W250" s="38" t="s">
        <v>423</v>
      </c>
      <c r="X250" s="38" t="s">
        <v>163</v>
      </c>
      <c r="Y250" s="38">
        <v>1023032719</v>
      </c>
      <c r="Z250" s="38">
        <v>9</v>
      </c>
      <c r="AA250" s="45">
        <v>36166</v>
      </c>
      <c r="AB250" s="44" t="s">
        <v>355</v>
      </c>
      <c r="AC250" s="38">
        <v>3125533756</v>
      </c>
      <c r="AD250" s="38" t="s">
        <v>356</v>
      </c>
      <c r="AE250" s="37" t="s">
        <v>2379</v>
      </c>
      <c r="AF250" s="38">
        <v>53167430</v>
      </c>
      <c r="AG250" s="37">
        <v>4</v>
      </c>
      <c r="AH250" s="38"/>
      <c r="AI250" s="38"/>
      <c r="AJ250" s="38"/>
      <c r="AK250" s="38"/>
      <c r="AL250" s="38" t="s">
        <v>410</v>
      </c>
      <c r="AM250" s="45">
        <v>45002</v>
      </c>
      <c r="AN250" s="45">
        <v>45002</v>
      </c>
      <c r="AO250" s="80">
        <v>24300000</v>
      </c>
      <c r="AP250" s="45">
        <v>45009</v>
      </c>
      <c r="AQ250" s="45">
        <v>45283</v>
      </c>
      <c r="AR250" s="38">
        <v>270</v>
      </c>
      <c r="AS250" s="38">
        <v>9</v>
      </c>
      <c r="AT250" s="80">
        <v>2700000</v>
      </c>
      <c r="AU250" s="38"/>
      <c r="AV250" s="38"/>
      <c r="AW250" s="38"/>
      <c r="AX250" s="38"/>
      <c r="AY250" s="38"/>
      <c r="AZ250" s="82"/>
      <c r="BA250" s="38"/>
      <c r="BB250" s="38"/>
      <c r="BC250" s="38"/>
      <c r="BD250" s="38"/>
      <c r="BE250" s="38"/>
      <c r="BF250" s="38"/>
      <c r="BG250" s="38"/>
      <c r="BH250" s="38"/>
      <c r="BI250" s="38"/>
      <c r="BJ250" s="38"/>
      <c r="BK250" s="38"/>
      <c r="BL250" s="38"/>
      <c r="BM250" s="38"/>
      <c r="BN250" s="38"/>
      <c r="BO250" s="38"/>
      <c r="BP250" s="38"/>
      <c r="BQ250" s="34">
        <f>Tabla2023[[#This Row],[DÍAS PRORROGA 1]]+Tabla2023[[#This Row],[DÍAS PRORROGA  2]]+Tabla2023[[#This Row],[DÍAS PRORROGA 3]]</f>
        <v>0</v>
      </c>
      <c r="BR250" s="68">
        <f>IF(Tabla2023[[#This Row],[ADICIÓN]]="NO",0,Tabla2023[[#This Row],[VALOR ADICIÓN 1]]+Tabla2023[[#This Row],[VALOR ADICIÓN 2]]+Tabla2023[[#This Row],[VALOR ADICIÓN 3]])</f>
        <v>0</v>
      </c>
      <c r="BS250" s="38"/>
      <c r="BT250" s="45">
        <v>45283</v>
      </c>
      <c r="BU250" s="49">
        <f>Tabla2023[[#This Row],[VALOR INICIAL DEL CONTRATO]]+Tabla2023[[#This Row],[VALOR ADICIÓN 1]]+Tabla2023[[#This Row],[VALOR ADICIÓN 2]]+Tabla2023[[#This Row],[VALOR ADICIÓN 3]]</f>
        <v>24300000</v>
      </c>
      <c r="BV25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50" s="33"/>
      <c r="BX250" s="34"/>
      <c r="BY250" s="34" t="s">
        <v>2458</v>
      </c>
      <c r="BZ250" s="34"/>
      <c r="CA250" s="34"/>
      <c r="CB250" s="35"/>
      <c r="CC250" s="35"/>
      <c r="CD250" s="38">
        <v>1688</v>
      </c>
      <c r="CE250" s="34"/>
      <c r="CF250" s="16"/>
    </row>
    <row r="251" spans="1:84" ht="51.75" customHeight="1" x14ac:dyDescent="0.2">
      <c r="A251" s="29">
        <v>2023</v>
      </c>
      <c r="B251" s="131">
        <v>251</v>
      </c>
      <c r="C251" s="122" t="s">
        <v>435</v>
      </c>
      <c r="D251" s="122" t="str">
        <f ca="1">IF(Tabla2023[[#This Row],[FECHA DE TERMINACIÓN FINAL]]-TODAY()&gt;=15,"VIGENTE",IF(Tabla2023[[#This Row],[FECHA DE TERMINACIÓN FINAL]]-TODAY()&lt;0,"FINALIZADO",IF(Tabla2023[[#This Row],[FECHA DE TERMINACIÓN FINAL]]-TODAY()&lt;=15,"PROXIMO A VENCER")))</f>
        <v>FINALIZADO</v>
      </c>
      <c r="E251" s="93">
        <v>87985</v>
      </c>
      <c r="F251" s="38" t="s">
        <v>2459</v>
      </c>
      <c r="G251" s="38" t="s">
        <v>2460</v>
      </c>
      <c r="H251" s="37" t="s">
        <v>2461</v>
      </c>
      <c r="I251" s="46" t="s">
        <v>2462</v>
      </c>
      <c r="J251" s="37" t="s">
        <v>822</v>
      </c>
      <c r="K251" s="38">
        <v>763</v>
      </c>
      <c r="L251" s="45">
        <v>44985</v>
      </c>
      <c r="M251" s="38">
        <v>931</v>
      </c>
      <c r="N251" s="45">
        <v>45009</v>
      </c>
      <c r="O251" s="38" t="s">
        <v>342</v>
      </c>
      <c r="P251" s="37" t="s">
        <v>87</v>
      </c>
      <c r="Q251" s="37" t="s">
        <v>420</v>
      </c>
      <c r="R251" s="38">
        <v>1</v>
      </c>
      <c r="S251" s="151" t="s">
        <v>2463</v>
      </c>
      <c r="T251" s="38" t="s">
        <v>406</v>
      </c>
      <c r="U251" s="38" t="s">
        <v>906</v>
      </c>
      <c r="V251" s="38" t="s">
        <v>196</v>
      </c>
      <c r="W251" s="38" t="s">
        <v>423</v>
      </c>
      <c r="X251" s="38" t="s">
        <v>148</v>
      </c>
      <c r="Y251" s="38">
        <v>52305417</v>
      </c>
      <c r="Z251" s="38">
        <v>7</v>
      </c>
      <c r="AA251" s="45">
        <v>27642</v>
      </c>
      <c r="AB251" s="44" t="s">
        <v>2464</v>
      </c>
      <c r="AC251" s="38">
        <v>3123409163</v>
      </c>
      <c r="AD251" s="38" t="s">
        <v>171</v>
      </c>
      <c r="AE251" s="37" t="s">
        <v>111</v>
      </c>
      <c r="AF251" s="38">
        <v>1072072793</v>
      </c>
      <c r="AG251" s="37">
        <v>3</v>
      </c>
      <c r="AH251" s="37" t="s">
        <v>1364</v>
      </c>
      <c r="AI251" s="37">
        <v>1073524239</v>
      </c>
      <c r="AJ251" s="37">
        <v>9</v>
      </c>
      <c r="AK251" s="57">
        <v>45352</v>
      </c>
      <c r="AL251" s="38" t="s">
        <v>410</v>
      </c>
      <c r="AM251" s="45">
        <v>45002</v>
      </c>
      <c r="AN251" s="45">
        <v>45003</v>
      </c>
      <c r="AO251" s="80">
        <v>18000000</v>
      </c>
      <c r="AP251" s="45">
        <v>45009</v>
      </c>
      <c r="AQ251" s="45">
        <v>45314</v>
      </c>
      <c r="AR251" s="38">
        <v>300</v>
      </c>
      <c r="AS251" s="38">
        <v>10</v>
      </c>
      <c r="AT251" s="80">
        <v>1800000</v>
      </c>
      <c r="AU251" s="38"/>
      <c r="AV251" s="38"/>
      <c r="AW251" s="38">
        <v>1</v>
      </c>
      <c r="AX251" s="38">
        <v>1</v>
      </c>
      <c r="AY251" s="38"/>
      <c r="AZ251" s="82">
        <v>2400000</v>
      </c>
      <c r="BA251" s="38">
        <v>40</v>
      </c>
      <c r="BB251" s="38">
        <v>1255</v>
      </c>
      <c r="BC251" s="45">
        <v>45279</v>
      </c>
      <c r="BD251" s="38"/>
      <c r="BE251" s="38"/>
      <c r="BF251" s="38"/>
      <c r="BG251" s="38"/>
      <c r="BH251" s="38"/>
      <c r="BI251" s="38"/>
      <c r="BJ251" s="38"/>
      <c r="BK251" s="38"/>
      <c r="BL251" s="38"/>
      <c r="BM251" s="38"/>
      <c r="BN251" s="38"/>
      <c r="BO251" s="38"/>
      <c r="BP251" s="38"/>
      <c r="BQ251" s="34">
        <f>Tabla2023[[#This Row],[DÍAS PRORROGA 1]]+Tabla2023[[#This Row],[DÍAS PRORROGA  2]]+Tabla2023[[#This Row],[DÍAS PRORROGA 3]]</f>
        <v>40</v>
      </c>
      <c r="BR251" s="68">
        <f>IF(Tabla2023[[#This Row],[ADICIÓN]]="NO",0,Tabla2023[[#This Row],[VALOR ADICIÓN 1]]+Tabla2023[[#This Row],[VALOR ADICIÓN 2]]+Tabla2023[[#This Row],[VALOR ADICIÓN 3]])</f>
        <v>2400000</v>
      </c>
      <c r="BS251" s="38"/>
      <c r="BT251" s="45">
        <v>45355</v>
      </c>
      <c r="BU251" s="49">
        <f>Tabla2023[[#This Row],[VALOR INICIAL DEL CONTRATO]]+Tabla2023[[#This Row],[VALOR ADICIÓN 1]]+Tabla2023[[#This Row],[VALOR ADICIÓN 2]]+Tabla2023[[#This Row],[VALOR ADICIÓN 3]]</f>
        <v>20400000</v>
      </c>
      <c r="BV25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51" s="33"/>
      <c r="BX251" s="36" t="s">
        <v>2465</v>
      </c>
      <c r="BY251" s="34" t="s">
        <v>2466</v>
      </c>
      <c r="BZ251" s="34"/>
      <c r="CA251" s="34"/>
      <c r="CB251" s="35"/>
      <c r="CC251" s="35"/>
      <c r="CD251" s="38">
        <v>1651</v>
      </c>
      <c r="CE251" s="34"/>
      <c r="CF251" s="16"/>
    </row>
    <row r="252" spans="1:84" ht="51.75" customHeight="1" x14ac:dyDescent="0.2">
      <c r="A252" s="29">
        <v>2023</v>
      </c>
      <c r="B252" s="131">
        <v>252</v>
      </c>
      <c r="C252" s="122" t="s">
        <v>435</v>
      </c>
      <c r="D252" s="122" t="str">
        <f ca="1">IF(Tabla2023[[#This Row],[FECHA DE TERMINACIÓN FINAL]]-TODAY()&gt;=15,"VIGENTE",IF(Tabla2023[[#This Row],[FECHA DE TERMINACIÓN FINAL]]-TODAY()&lt;0,"FINALIZADO",IF(Tabla2023[[#This Row],[FECHA DE TERMINACIÓN FINAL]]-TODAY()&lt;=15,"PROXIMO A VENCER")))</f>
        <v>FINALIZADO</v>
      </c>
      <c r="E252" s="93">
        <v>87985</v>
      </c>
      <c r="F252" s="38" t="s">
        <v>2459</v>
      </c>
      <c r="G252" s="38" t="s">
        <v>2467</v>
      </c>
      <c r="H252" s="37" t="s">
        <v>2468</v>
      </c>
      <c r="I252" s="46" t="s">
        <v>2462</v>
      </c>
      <c r="J252" s="38" t="s">
        <v>822</v>
      </c>
      <c r="K252" s="38">
        <v>763</v>
      </c>
      <c r="L252" s="45">
        <v>44985</v>
      </c>
      <c r="M252" s="38">
        <v>932</v>
      </c>
      <c r="N252" s="45">
        <v>45009</v>
      </c>
      <c r="O252" s="38" t="s">
        <v>342</v>
      </c>
      <c r="P252" s="37" t="s">
        <v>87</v>
      </c>
      <c r="Q252" s="37" t="s">
        <v>420</v>
      </c>
      <c r="R252" s="38">
        <v>1</v>
      </c>
      <c r="S252" s="151" t="s">
        <v>2463</v>
      </c>
      <c r="T252" s="38" t="s">
        <v>406</v>
      </c>
      <c r="U252" s="38" t="s">
        <v>906</v>
      </c>
      <c r="V252" s="38" t="s">
        <v>196</v>
      </c>
      <c r="W252" s="38" t="s">
        <v>423</v>
      </c>
      <c r="X252" s="38" t="s">
        <v>163</v>
      </c>
      <c r="Y252" s="38">
        <v>39797262</v>
      </c>
      <c r="Z252" s="38">
        <v>5</v>
      </c>
      <c r="AA252" s="45">
        <v>25910</v>
      </c>
      <c r="AB252" s="44" t="s">
        <v>2469</v>
      </c>
      <c r="AC252" s="38">
        <v>3133686855</v>
      </c>
      <c r="AD252" s="38" t="s">
        <v>2470</v>
      </c>
      <c r="AE252" s="37" t="s">
        <v>111</v>
      </c>
      <c r="AF252" s="38">
        <v>1072072793</v>
      </c>
      <c r="AG252" s="37">
        <v>3</v>
      </c>
      <c r="AH252" s="37" t="s">
        <v>1364</v>
      </c>
      <c r="AI252" s="37">
        <v>1073524239</v>
      </c>
      <c r="AJ252" s="37">
        <v>9</v>
      </c>
      <c r="AK252" s="57">
        <v>45352</v>
      </c>
      <c r="AL252" s="38" t="s">
        <v>410</v>
      </c>
      <c r="AM252" s="45">
        <v>45002</v>
      </c>
      <c r="AN252" s="45">
        <v>45002</v>
      </c>
      <c r="AO252" s="80">
        <v>18000000</v>
      </c>
      <c r="AP252" s="45">
        <v>45009</v>
      </c>
      <c r="AQ252" s="45">
        <v>45314</v>
      </c>
      <c r="AR252" s="38">
        <v>300</v>
      </c>
      <c r="AS252" s="38">
        <v>10</v>
      </c>
      <c r="AT252" s="80">
        <v>1800000</v>
      </c>
      <c r="AU252" s="38"/>
      <c r="AV252" s="38"/>
      <c r="AW252" s="38">
        <v>1</v>
      </c>
      <c r="AX252" s="38">
        <v>1</v>
      </c>
      <c r="AY252" s="38"/>
      <c r="AZ252" s="82">
        <v>2400000</v>
      </c>
      <c r="BA252" s="38">
        <v>40</v>
      </c>
      <c r="BB252" s="38">
        <v>1256</v>
      </c>
      <c r="BC252" s="45">
        <v>45279</v>
      </c>
      <c r="BD252" s="38"/>
      <c r="BE252" s="38"/>
      <c r="BF252" s="38"/>
      <c r="BG252" s="38"/>
      <c r="BH252" s="38"/>
      <c r="BI252" s="38"/>
      <c r="BJ252" s="38"/>
      <c r="BK252" s="38"/>
      <c r="BL252" s="38"/>
      <c r="BM252" s="38"/>
      <c r="BN252" s="38"/>
      <c r="BO252" s="38"/>
      <c r="BP252" s="38"/>
      <c r="BQ252" s="34">
        <f>Tabla2023[[#This Row],[DÍAS PRORROGA 1]]+Tabla2023[[#This Row],[DÍAS PRORROGA  2]]+Tabla2023[[#This Row],[DÍAS PRORROGA 3]]</f>
        <v>40</v>
      </c>
      <c r="BR252" s="68">
        <f>IF(Tabla2023[[#This Row],[ADICIÓN]]="NO",0,Tabla2023[[#This Row],[VALOR ADICIÓN 1]]+Tabla2023[[#This Row],[VALOR ADICIÓN 2]]+Tabla2023[[#This Row],[VALOR ADICIÓN 3]])</f>
        <v>2400000</v>
      </c>
      <c r="BS252" s="38"/>
      <c r="BT252" s="45">
        <v>45354</v>
      </c>
      <c r="BU252" s="49">
        <f>Tabla2023[[#This Row],[VALOR INICIAL DEL CONTRATO]]+Tabla2023[[#This Row],[VALOR ADICIÓN 1]]+Tabla2023[[#This Row],[VALOR ADICIÓN 2]]+Tabla2023[[#This Row],[VALOR ADICIÓN 3]]</f>
        <v>20400000</v>
      </c>
      <c r="BV25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52" s="33"/>
      <c r="BX252" s="36" t="s">
        <v>2471</v>
      </c>
      <c r="BY252" s="34" t="s">
        <v>2466</v>
      </c>
      <c r="BZ252" s="34"/>
      <c r="CA252" s="34"/>
      <c r="CB252" s="35"/>
      <c r="CC252" s="35"/>
      <c r="CD252" s="38">
        <v>1651</v>
      </c>
      <c r="CE252" s="34"/>
      <c r="CF252" s="16"/>
    </row>
    <row r="253" spans="1:84" ht="51.75" customHeight="1" x14ac:dyDescent="0.2">
      <c r="A253" s="29">
        <v>2023</v>
      </c>
      <c r="B253" s="131">
        <v>253</v>
      </c>
      <c r="C253" s="122" t="s">
        <v>84</v>
      </c>
      <c r="D253" s="122" t="str">
        <f ca="1">IF(Tabla2023[[#This Row],[FECHA DE TERMINACIÓN FINAL]]-TODAY()&gt;=15,"VIGENTE",IF(Tabla2023[[#This Row],[FECHA DE TERMINACIÓN FINAL]]-TODAY()&lt;0,"FINALIZADO",IF(Tabla2023[[#This Row],[FECHA DE TERMINACIÓN FINAL]]-TODAY()&lt;=15,"PROXIMO A VENCER")))</f>
        <v>PROXIMO A VENCER</v>
      </c>
      <c r="E253" s="93">
        <v>87985</v>
      </c>
      <c r="F253" s="38" t="s">
        <v>2459</v>
      </c>
      <c r="G253" s="38" t="s">
        <v>2472</v>
      </c>
      <c r="H253" s="37" t="s">
        <v>2473</v>
      </c>
      <c r="I253" s="46" t="s">
        <v>2462</v>
      </c>
      <c r="J253" s="38" t="s">
        <v>822</v>
      </c>
      <c r="K253" s="38">
        <v>763</v>
      </c>
      <c r="L253" s="45">
        <v>44985</v>
      </c>
      <c r="M253" s="38">
        <v>933</v>
      </c>
      <c r="N253" s="45">
        <v>45009</v>
      </c>
      <c r="O253" s="38" t="s">
        <v>342</v>
      </c>
      <c r="P253" s="37" t="s">
        <v>87</v>
      </c>
      <c r="Q253" s="37" t="s">
        <v>420</v>
      </c>
      <c r="R253" s="38">
        <v>1</v>
      </c>
      <c r="S253" s="151" t="s">
        <v>2463</v>
      </c>
      <c r="T253" s="38" t="s">
        <v>406</v>
      </c>
      <c r="U253" s="38" t="s">
        <v>906</v>
      </c>
      <c r="V253" s="38" t="s">
        <v>196</v>
      </c>
      <c r="W253" s="38" t="s">
        <v>423</v>
      </c>
      <c r="X253" s="38" t="s">
        <v>163</v>
      </c>
      <c r="Y253" s="38">
        <v>1032656551</v>
      </c>
      <c r="Z253" s="38">
        <v>1</v>
      </c>
      <c r="AA253" s="45">
        <v>36080</v>
      </c>
      <c r="AB253" s="44" t="s">
        <v>2474</v>
      </c>
      <c r="AC253" s="38">
        <v>3123373775</v>
      </c>
      <c r="AD253" s="38" t="s">
        <v>2475</v>
      </c>
      <c r="AE253" s="37" t="s">
        <v>111</v>
      </c>
      <c r="AF253" s="38">
        <v>1072072793</v>
      </c>
      <c r="AG253" s="37">
        <v>3</v>
      </c>
      <c r="AH253" s="37" t="s">
        <v>1364</v>
      </c>
      <c r="AI253" s="37">
        <v>1073524239</v>
      </c>
      <c r="AJ253" s="37">
        <v>9</v>
      </c>
      <c r="AK253" s="57">
        <v>45352</v>
      </c>
      <c r="AL253" s="38" t="s">
        <v>410</v>
      </c>
      <c r="AM253" s="45">
        <v>45002</v>
      </c>
      <c r="AN253" s="45">
        <v>45002</v>
      </c>
      <c r="AO253" s="80">
        <v>18000000</v>
      </c>
      <c r="AP253" s="45">
        <v>45009</v>
      </c>
      <c r="AQ253" s="45">
        <v>45314</v>
      </c>
      <c r="AR253" s="38">
        <v>300</v>
      </c>
      <c r="AS253" s="38">
        <v>10</v>
      </c>
      <c r="AT253" s="80">
        <v>1800000</v>
      </c>
      <c r="AU253" s="38"/>
      <c r="AV253" s="38"/>
      <c r="AW253" s="38">
        <v>1</v>
      </c>
      <c r="AX253" s="38">
        <v>1</v>
      </c>
      <c r="AY253" s="38"/>
      <c r="AZ253" s="82">
        <v>2700000</v>
      </c>
      <c r="BA253" s="38">
        <v>45</v>
      </c>
      <c r="BB253" s="38">
        <v>1257</v>
      </c>
      <c r="BC253" s="45">
        <v>45279</v>
      </c>
      <c r="BD253" s="38"/>
      <c r="BE253" s="38"/>
      <c r="BF253" s="38"/>
      <c r="BG253" s="38"/>
      <c r="BH253" s="38"/>
      <c r="BI253" s="38"/>
      <c r="BJ253" s="38"/>
      <c r="BK253" s="38"/>
      <c r="BL253" s="38"/>
      <c r="BM253" s="38"/>
      <c r="BN253" s="38"/>
      <c r="BO253" s="38"/>
      <c r="BP253" s="38"/>
      <c r="BQ253" s="34">
        <f>Tabla2023[[#This Row],[DÍAS PRORROGA 1]]+Tabla2023[[#This Row],[DÍAS PRORROGA  2]]+Tabla2023[[#This Row],[DÍAS PRORROGA 3]]</f>
        <v>45</v>
      </c>
      <c r="BR253" s="68">
        <f>IF(Tabla2023[[#This Row],[ADICIÓN]]="NO",0,Tabla2023[[#This Row],[VALOR ADICIÓN 1]]+Tabla2023[[#This Row],[VALOR ADICIÓN 2]]+Tabla2023[[#This Row],[VALOR ADICIÓN 3]])</f>
        <v>2700000</v>
      </c>
      <c r="BS253" s="38"/>
      <c r="BT253" s="45">
        <v>45359</v>
      </c>
      <c r="BU253" s="49">
        <f>Tabla2023[[#This Row],[VALOR INICIAL DEL CONTRATO]]+Tabla2023[[#This Row],[VALOR ADICIÓN 1]]+Tabla2023[[#This Row],[VALOR ADICIÓN 2]]+Tabla2023[[#This Row],[VALOR ADICIÓN 3]]</f>
        <v>20700000</v>
      </c>
      <c r="BV25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v>
      </c>
      <c r="BW253" s="33"/>
      <c r="BX253" s="36" t="s">
        <v>2476</v>
      </c>
      <c r="BY253" s="34" t="s">
        <v>2466</v>
      </c>
      <c r="BZ253" s="34"/>
      <c r="CA253" s="34"/>
      <c r="CB253" s="35"/>
      <c r="CC253" s="35"/>
      <c r="CD253" s="38">
        <v>1651</v>
      </c>
      <c r="CE253" s="34"/>
      <c r="CF253" s="16"/>
    </row>
    <row r="254" spans="1:84" ht="51.75" customHeight="1" x14ac:dyDescent="0.2">
      <c r="A254" s="29">
        <v>2023</v>
      </c>
      <c r="B254" s="131">
        <v>254</v>
      </c>
      <c r="C254" s="122" t="s">
        <v>435</v>
      </c>
      <c r="D254" s="122" t="str">
        <f ca="1">IF(Tabla2023[[#This Row],[FECHA DE TERMINACIÓN FINAL]]-TODAY()&gt;=15,"VIGENTE",IF(Tabla2023[[#This Row],[FECHA DE TERMINACIÓN FINAL]]-TODAY()&lt;0,"FINALIZADO",IF(Tabla2023[[#This Row],[FECHA DE TERMINACIÓN FINAL]]-TODAY()&lt;=15,"PROXIMO A VENCER")))</f>
        <v>FINALIZADO</v>
      </c>
      <c r="E254" s="93">
        <v>88636</v>
      </c>
      <c r="F254" s="38" t="s">
        <v>2477</v>
      </c>
      <c r="G254" s="38" t="s">
        <v>2478</v>
      </c>
      <c r="H254" s="37" t="s">
        <v>2479</v>
      </c>
      <c r="I254" s="44" t="s">
        <v>2480</v>
      </c>
      <c r="J254" s="38" t="s">
        <v>1726</v>
      </c>
      <c r="K254" s="38">
        <v>810</v>
      </c>
      <c r="L254" s="45">
        <v>44995</v>
      </c>
      <c r="M254" s="38">
        <v>936</v>
      </c>
      <c r="N254" s="45">
        <v>45009</v>
      </c>
      <c r="O254" s="38" t="s">
        <v>143</v>
      </c>
      <c r="P254" s="37" t="s">
        <v>87</v>
      </c>
      <c r="Q254" s="37" t="s">
        <v>420</v>
      </c>
      <c r="R254" s="38">
        <v>1</v>
      </c>
      <c r="S254" s="151" t="s">
        <v>2481</v>
      </c>
      <c r="T254" s="38" t="s">
        <v>406</v>
      </c>
      <c r="U254" s="38" t="s">
        <v>471</v>
      </c>
      <c r="V254" s="38" t="s">
        <v>442</v>
      </c>
      <c r="W254" s="38" t="s">
        <v>213</v>
      </c>
      <c r="X254" s="38" t="s">
        <v>163</v>
      </c>
      <c r="Y254" s="38">
        <v>1019076465</v>
      </c>
      <c r="Z254" s="38">
        <v>8</v>
      </c>
      <c r="AA254" s="45">
        <v>33932</v>
      </c>
      <c r="AB254" s="44" t="s">
        <v>2482</v>
      </c>
      <c r="AC254" s="38">
        <v>7063651</v>
      </c>
      <c r="AD254" s="38" t="s">
        <v>2483</v>
      </c>
      <c r="AE254" s="37" t="s">
        <v>683</v>
      </c>
      <c r="AF254" s="37">
        <v>1014225583</v>
      </c>
      <c r="AG254" s="37">
        <v>0</v>
      </c>
      <c r="AH254" s="38"/>
      <c r="AI254" s="38"/>
      <c r="AJ254" s="38"/>
      <c r="AK254" s="38"/>
      <c r="AL254" s="38" t="s">
        <v>410</v>
      </c>
      <c r="AM254" s="45">
        <v>45007</v>
      </c>
      <c r="AN254" s="45">
        <v>45007</v>
      </c>
      <c r="AO254" s="80">
        <v>42000000</v>
      </c>
      <c r="AP254" s="45">
        <v>45013</v>
      </c>
      <c r="AQ254" s="45">
        <v>45196</v>
      </c>
      <c r="AR254" s="38">
        <v>180</v>
      </c>
      <c r="AS254" s="38">
        <v>6</v>
      </c>
      <c r="AT254" s="80">
        <v>7000000</v>
      </c>
      <c r="AU254" s="38"/>
      <c r="AV254" s="38"/>
      <c r="AW254" s="38"/>
      <c r="AX254" s="38"/>
      <c r="AY254" s="38"/>
      <c r="AZ254" s="82"/>
      <c r="BA254" s="38"/>
      <c r="BB254" s="38"/>
      <c r="BC254" s="38"/>
      <c r="BD254" s="38"/>
      <c r="BE254" s="38"/>
      <c r="BF254" s="38"/>
      <c r="BG254" s="38"/>
      <c r="BH254" s="38"/>
      <c r="BI254" s="38"/>
      <c r="BJ254" s="38"/>
      <c r="BK254" s="38"/>
      <c r="BL254" s="38"/>
      <c r="BM254" s="38"/>
      <c r="BN254" s="38"/>
      <c r="BO254" s="38"/>
      <c r="BP254" s="38"/>
      <c r="BQ254" s="34">
        <f>Tabla2023[[#This Row],[DÍAS PRORROGA 1]]+Tabla2023[[#This Row],[DÍAS PRORROGA  2]]+Tabla2023[[#This Row],[DÍAS PRORROGA 3]]</f>
        <v>0</v>
      </c>
      <c r="BR254" s="68">
        <f>IF(Tabla2023[[#This Row],[ADICIÓN]]="NO",0,Tabla2023[[#This Row],[VALOR ADICIÓN 1]]+Tabla2023[[#This Row],[VALOR ADICIÓN 2]]+Tabla2023[[#This Row],[VALOR ADICIÓN 3]])</f>
        <v>0</v>
      </c>
      <c r="BS254" s="38"/>
      <c r="BT254" s="45">
        <v>45196</v>
      </c>
      <c r="BU254" s="49">
        <f>Tabla2023[[#This Row],[VALOR INICIAL DEL CONTRATO]]+Tabla2023[[#This Row],[VALOR ADICIÓN 1]]+Tabla2023[[#This Row],[VALOR ADICIÓN 2]]+Tabla2023[[#This Row],[VALOR ADICIÓN 3]]</f>
        <v>42000000</v>
      </c>
      <c r="BV25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54" s="33"/>
      <c r="BX254" s="34"/>
      <c r="BY254" s="34" t="s">
        <v>2484</v>
      </c>
      <c r="BZ254" s="34"/>
      <c r="CA254" s="34"/>
      <c r="CB254" s="35"/>
      <c r="CC254" s="35"/>
      <c r="CD254" s="38">
        <v>1688</v>
      </c>
      <c r="CE254" s="34"/>
      <c r="CF254" s="16"/>
    </row>
    <row r="255" spans="1:84" ht="51.75" customHeight="1" x14ac:dyDescent="0.2">
      <c r="A255" s="29">
        <v>2023</v>
      </c>
      <c r="B255" s="131">
        <v>256</v>
      </c>
      <c r="C255" s="122" t="s">
        <v>1476</v>
      </c>
      <c r="D255" s="122" t="str">
        <f ca="1">IF(Tabla2023[[#This Row],[FECHA DE TERMINACIÓN FINAL]]-TODAY()&gt;=15,"VIGENTE",IF(Tabla2023[[#This Row],[FECHA DE TERMINACIÓN FINAL]]-TODAY()&lt;0,"FINALIZADO",IF(Tabla2023[[#This Row],[FECHA DE TERMINACIÓN FINAL]]-TODAY()&lt;=15,"PROXIMO A VENCER")))</f>
        <v>FINALIZADO</v>
      </c>
      <c r="E255" s="93">
        <v>88155</v>
      </c>
      <c r="F255" s="38" t="s">
        <v>2485</v>
      </c>
      <c r="G255" s="38" t="s">
        <v>2486</v>
      </c>
      <c r="H255" s="37" t="s">
        <v>2487</v>
      </c>
      <c r="I255" s="44" t="s">
        <v>2488</v>
      </c>
      <c r="J255" s="37" t="s">
        <v>822</v>
      </c>
      <c r="K255" s="38">
        <v>764</v>
      </c>
      <c r="L255" s="45">
        <v>44985</v>
      </c>
      <c r="M255" s="38">
        <v>935</v>
      </c>
      <c r="N255" s="45">
        <v>45009</v>
      </c>
      <c r="O255" s="38" t="s">
        <v>143</v>
      </c>
      <c r="P255" s="37" t="s">
        <v>87</v>
      </c>
      <c r="Q255" s="37" t="s">
        <v>420</v>
      </c>
      <c r="R255" s="38">
        <v>1</v>
      </c>
      <c r="S255" s="151" t="s">
        <v>2489</v>
      </c>
      <c r="T255" s="38" t="s">
        <v>406</v>
      </c>
      <c r="U255" s="38" t="s">
        <v>471</v>
      </c>
      <c r="V255" s="38" t="s">
        <v>285</v>
      </c>
      <c r="W255" s="38"/>
      <c r="X255" s="38" t="s">
        <v>163</v>
      </c>
      <c r="Y255" s="38">
        <v>1069078032</v>
      </c>
      <c r="Z255" s="38">
        <v>3</v>
      </c>
      <c r="AA255" s="45">
        <v>31340</v>
      </c>
      <c r="AB255" s="44" t="s">
        <v>2490</v>
      </c>
      <c r="AC255" s="38">
        <v>3057837312</v>
      </c>
      <c r="AD255" s="38" t="s">
        <v>2491</v>
      </c>
      <c r="AE255" s="37" t="s">
        <v>1453</v>
      </c>
      <c r="AF255" s="37">
        <v>3096924</v>
      </c>
      <c r="AG255" s="37">
        <v>3</v>
      </c>
      <c r="AH255" s="38"/>
      <c r="AI255" s="38"/>
      <c r="AJ255" s="38"/>
      <c r="AK255" s="38"/>
      <c r="AL255" s="38" t="s">
        <v>410</v>
      </c>
      <c r="AM255" s="45">
        <v>45007</v>
      </c>
      <c r="AN255" s="45">
        <v>45007</v>
      </c>
      <c r="AO255" s="80">
        <v>10400000</v>
      </c>
      <c r="AP255" s="45">
        <v>45009</v>
      </c>
      <c r="AQ255" s="45">
        <v>45130</v>
      </c>
      <c r="AR255" s="38">
        <v>120</v>
      </c>
      <c r="AS255" s="38">
        <v>4</v>
      </c>
      <c r="AT255" s="80">
        <v>2600000</v>
      </c>
      <c r="AU255" s="38"/>
      <c r="AV255" s="38"/>
      <c r="AW255" s="38"/>
      <c r="AX255" s="38"/>
      <c r="AY255" s="38"/>
      <c r="AZ255" s="82"/>
      <c r="BA255" s="38"/>
      <c r="BB255" s="38"/>
      <c r="BC255" s="38"/>
      <c r="BD255" s="38"/>
      <c r="BE255" s="38"/>
      <c r="BF255" s="38"/>
      <c r="BG255" s="38"/>
      <c r="BH255" s="38"/>
      <c r="BI255" s="38"/>
      <c r="BJ255" s="38"/>
      <c r="BK255" s="38"/>
      <c r="BL255" s="38"/>
      <c r="BM255" s="38"/>
      <c r="BN255" s="38"/>
      <c r="BO255" s="38"/>
      <c r="BP255" s="38"/>
      <c r="BQ255" s="34">
        <f>Tabla2023[[#This Row],[DÍAS PRORROGA 1]]+Tabla2023[[#This Row],[DÍAS PRORROGA  2]]+Tabla2023[[#This Row],[DÍAS PRORROGA 3]]</f>
        <v>0</v>
      </c>
      <c r="BR255" s="68">
        <f>IF(Tabla2023[[#This Row],[ADICIÓN]]="NO",0,Tabla2023[[#This Row],[VALOR ADICIÓN 1]]+Tabla2023[[#This Row],[VALOR ADICIÓN 2]]+Tabla2023[[#This Row],[VALOR ADICIÓN 3]])</f>
        <v>0</v>
      </c>
      <c r="BS255" s="38"/>
      <c r="BT255" s="45">
        <v>45100</v>
      </c>
      <c r="BU255" s="49">
        <f>Tabla2023[[#This Row],[VALOR INICIAL DEL CONTRATO]]+Tabla2023[[#This Row],[VALOR ADICIÓN 1]]+Tabla2023[[#This Row],[VALOR ADICIÓN 2]]+Tabla2023[[#This Row],[VALOR ADICIÓN 3]]</f>
        <v>10400000</v>
      </c>
      <c r="BV25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55" s="33"/>
      <c r="BX255" s="36" t="s">
        <v>2492</v>
      </c>
      <c r="BY255" s="34" t="s">
        <v>2493</v>
      </c>
      <c r="BZ255" s="34"/>
      <c r="CA255" s="34"/>
      <c r="CB255" s="35"/>
      <c r="CC255" s="35"/>
      <c r="CD255" s="38">
        <v>1688</v>
      </c>
      <c r="CE255" s="34"/>
      <c r="CF255" s="16"/>
    </row>
    <row r="256" spans="1:84" ht="51.75" customHeight="1" x14ac:dyDescent="0.2">
      <c r="A256" s="29">
        <v>2023</v>
      </c>
      <c r="B256" s="131">
        <v>258</v>
      </c>
      <c r="C256" s="122" t="s">
        <v>1476</v>
      </c>
      <c r="D256" s="122" t="str">
        <f ca="1">IF(Tabla2023[[#This Row],[FECHA DE TERMINACIÓN FINAL]]-TODAY()&gt;=15,"VIGENTE",IF(Tabla2023[[#This Row],[FECHA DE TERMINACIÓN FINAL]]-TODAY()&lt;0,"FINALIZADO",IF(Tabla2023[[#This Row],[FECHA DE TERMINACIÓN FINAL]]-TODAY()&lt;=15,"PROXIMO A VENCER")))</f>
        <v>FINALIZADO</v>
      </c>
      <c r="E256" s="93">
        <v>88155</v>
      </c>
      <c r="F256" s="38" t="s">
        <v>2485</v>
      </c>
      <c r="G256" s="38" t="s">
        <v>2494</v>
      </c>
      <c r="H256" s="37" t="s">
        <v>2495</v>
      </c>
      <c r="I256" s="44" t="s">
        <v>2488</v>
      </c>
      <c r="J256" s="37" t="s">
        <v>822</v>
      </c>
      <c r="K256" s="38">
        <v>764</v>
      </c>
      <c r="L256" s="45">
        <v>44985</v>
      </c>
      <c r="M256" s="38">
        <v>935</v>
      </c>
      <c r="N256" s="45">
        <v>45009</v>
      </c>
      <c r="O256" s="38" t="s">
        <v>143</v>
      </c>
      <c r="P256" s="37" t="s">
        <v>87</v>
      </c>
      <c r="Q256" s="37" t="s">
        <v>420</v>
      </c>
      <c r="R256" s="38">
        <v>1</v>
      </c>
      <c r="S256" s="151" t="s">
        <v>2489</v>
      </c>
      <c r="T256" s="38"/>
      <c r="U256" s="38" t="s">
        <v>471</v>
      </c>
      <c r="V256" s="38" t="s">
        <v>184</v>
      </c>
      <c r="W256" s="38"/>
      <c r="X256" s="38" t="s">
        <v>163</v>
      </c>
      <c r="Y256" s="38">
        <v>1014263918</v>
      </c>
      <c r="Z256" s="38">
        <v>6</v>
      </c>
      <c r="AA256" s="45">
        <v>34774</v>
      </c>
      <c r="AB256" s="44" t="s">
        <v>2496</v>
      </c>
      <c r="AC256" s="38">
        <v>7367322</v>
      </c>
      <c r="AD256" s="38" t="s">
        <v>2497</v>
      </c>
      <c r="AE256" s="37" t="s">
        <v>1453</v>
      </c>
      <c r="AF256" s="37">
        <v>3096924</v>
      </c>
      <c r="AG256" s="37">
        <v>3</v>
      </c>
      <c r="AH256" s="38"/>
      <c r="AI256" s="38"/>
      <c r="AJ256" s="38"/>
      <c r="AK256" s="38"/>
      <c r="AL256" s="38" t="s">
        <v>410</v>
      </c>
      <c r="AM256" s="45">
        <v>45007</v>
      </c>
      <c r="AN256" s="45">
        <v>45007</v>
      </c>
      <c r="AO256" s="80">
        <v>10400000</v>
      </c>
      <c r="AP256" s="45">
        <v>45009</v>
      </c>
      <c r="AQ256" s="45">
        <v>45130</v>
      </c>
      <c r="AR256" s="38">
        <v>120</v>
      </c>
      <c r="AS256" s="38">
        <v>4</v>
      </c>
      <c r="AT256" s="80">
        <v>2600000</v>
      </c>
      <c r="AU256" s="38"/>
      <c r="AV256" s="38"/>
      <c r="AW256" s="38"/>
      <c r="AX256" s="38"/>
      <c r="AY256" s="38"/>
      <c r="AZ256" s="82"/>
      <c r="BA256" s="38"/>
      <c r="BB256" s="38"/>
      <c r="BC256" s="38"/>
      <c r="BD256" s="38"/>
      <c r="BE256" s="38"/>
      <c r="BF256" s="38"/>
      <c r="BG256" s="38"/>
      <c r="BH256" s="38"/>
      <c r="BI256" s="38"/>
      <c r="BJ256" s="38"/>
      <c r="BK256" s="38"/>
      <c r="BL256" s="38"/>
      <c r="BM256" s="38"/>
      <c r="BN256" s="38"/>
      <c r="BO256" s="38"/>
      <c r="BP256" s="38"/>
      <c r="BQ256" s="34">
        <f>Tabla2023[[#This Row],[DÍAS PRORROGA 1]]+Tabla2023[[#This Row],[DÍAS PRORROGA  2]]+Tabla2023[[#This Row],[DÍAS PRORROGA 3]]</f>
        <v>0</v>
      </c>
      <c r="BR256" s="68">
        <f>IF(Tabla2023[[#This Row],[ADICIÓN]]="NO",0,Tabla2023[[#This Row],[VALOR ADICIÓN 1]]+Tabla2023[[#This Row],[VALOR ADICIÓN 2]]+Tabla2023[[#This Row],[VALOR ADICIÓN 3]])</f>
        <v>0</v>
      </c>
      <c r="BS256" s="38"/>
      <c r="BT256" s="45">
        <v>45100</v>
      </c>
      <c r="BU256" s="49">
        <f>Tabla2023[[#This Row],[VALOR INICIAL DEL CONTRATO]]+Tabla2023[[#This Row],[VALOR ADICIÓN 1]]+Tabla2023[[#This Row],[VALOR ADICIÓN 2]]+Tabla2023[[#This Row],[VALOR ADICIÓN 3]]</f>
        <v>10400000</v>
      </c>
      <c r="BV25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56" s="33"/>
      <c r="BX256" s="36" t="s">
        <v>2498</v>
      </c>
      <c r="BY256" s="34" t="s">
        <v>2493</v>
      </c>
      <c r="BZ256" s="34"/>
      <c r="CA256" s="34"/>
      <c r="CB256" s="35"/>
      <c r="CC256" s="35"/>
      <c r="CD256" s="38">
        <v>1688</v>
      </c>
      <c r="CE256" s="34"/>
      <c r="CF256" s="16"/>
    </row>
    <row r="257" spans="1:84" ht="51.75" customHeight="1" x14ac:dyDescent="0.2">
      <c r="A257" s="29">
        <v>2023</v>
      </c>
      <c r="B257" s="131">
        <v>265</v>
      </c>
      <c r="C257" s="122" t="s">
        <v>1476</v>
      </c>
      <c r="D257" s="122" t="str">
        <f ca="1">IF(Tabla2023[[#This Row],[FECHA DE TERMINACIÓN FINAL]]-TODAY()&gt;=15,"VIGENTE",IF(Tabla2023[[#This Row],[FECHA DE TERMINACIÓN FINAL]]-TODAY()&lt;0,"FINALIZADO",IF(Tabla2023[[#This Row],[FECHA DE TERMINACIÓN FINAL]]-TODAY()&lt;=15,"PROXIMO A VENCER")))</f>
        <v>FINALIZADO</v>
      </c>
      <c r="E257" s="93">
        <v>88155</v>
      </c>
      <c r="F257" s="38" t="s">
        <v>2485</v>
      </c>
      <c r="G257" s="38" t="s">
        <v>2499</v>
      </c>
      <c r="H257" s="37" t="s">
        <v>2500</v>
      </c>
      <c r="I257" s="44" t="s">
        <v>2488</v>
      </c>
      <c r="J257" s="37" t="s">
        <v>822</v>
      </c>
      <c r="K257" s="38">
        <v>764</v>
      </c>
      <c r="L257" s="45">
        <v>44985</v>
      </c>
      <c r="M257" s="38">
        <v>950</v>
      </c>
      <c r="N257" s="45">
        <v>45015</v>
      </c>
      <c r="O257" s="38" t="s">
        <v>143</v>
      </c>
      <c r="P257" s="37" t="s">
        <v>87</v>
      </c>
      <c r="Q257" s="37" t="s">
        <v>420</v>
      </c>
      <c r="R257" s="38">
        <v>1</v>
      </c>
      <c r="S257" s="151" t="s">
        <v>2489</v>
      </c>
      <c r="T257" s="38"/>
      <c r="U257" s="38" t="s">
        <v>471</v>
      </c>
      <c r="V257" s="38" t="s">
        <v>285</v>
      </c>
      <c r="W257" s="38"/>
      <c r="X257" s="38" t="s">
        <v>148</v>
      </c>
      <c r="Y257" s="38">
        <v>1023016595</v>
      </c>
      <c r="Z257" s="38">
        <v>5</v>
      </c>
      <c r="AA257" s="45">
        <v>35351</v>
      </c>
      <c r="AB257" s="44" t="s">
        <v>2501</v>
      </c>
      <c r="AC257" s="38">
        <v>3124587819</v>
      </c>
      <c r="AD257" s="38" t="s">
        <v>2502</v>
      </c>
      <c r="AE257" s="37" t="s">
        <v>1548</v>
      </c>
      <c r="AF257" s="37" t="s">
        <v>1549</v>
      </c>
      <c r="AG257" s="37">
        <v>1</v>
      </c>
      <c r="AH257" s="38"/>
      <c r="AI257" s="38"/>
      <c r="AJ257" s="38"/>
      <c r="AK257" s="38"/>
      <c r="AL257" s="38" t="s">
        <v>410</v>
      </c>
      <c r="AM257" s="45">
        <v>45008</v>
      </c>
      <c r="AN257" s="45">
        <v>45008</v>
      </c>
      <c r="AO257" s="80">
        <v>10400000</v>
      </c>
      <c r="AP257" s="45">
        <v>45015</v>
      </c>
      <c r="AQ257" s="45">
        <v>45136</v>
      </c>
      <c r="AR257" s="38">
        <v>120</v>
      </c>
      <c r="AS257" s="38">
        <v>4</v>
      </c>
      <c r="AT257" s="80">
        <v>2600000</v>
      </c>
      <c r="AU257" s="38"/>
      <c r="AV257" s="38"/>
      <c r="AW257" s="38"/>
      <c r="AX257" s="38"/>
      <c r="AY257" s="38"/>
      <c r="AZ257" s="82"/>
      <c r="BA257" s="38"/>
      <c r="BB257" s="38"/>
      <c r="BC257" s="38"/>
      <c r="BD257" s="38"/>
      <c r="BE257" s="38"/>
      <c r="BF257" s="38"/>
      <c r="BG257" s="38"/>
      <c r="BH257" s="38"/>
      <c r="BI257" s="38"/>
      <c r="BJ257" s="38"/>
      <c r="BK257" s="38"/>
      <c r="BL257" s="38"/>
      <c r="BM257" s="38"/>
      <c r="BN257" s="38"/>
      <c r="BO257" s="38"/>
      <c r="BP257" s="38"/>
      <c r="BQ257" s="34">
        <f>Tabla2023[[#This Row],[DÍAS PRORROGA 1]]+Tabla2023[[#This Row],[DÍAS PRORROGA  2]]+Tabla2023[[#This Row],[DÍAS PRORROGA 3]]</f>
        <v>0</v>
      </c>
      <c r="BR257" s="68">
        <f>IF(Tabla2023[[#This Row],[ADICIÓN]]="NO",0,Tabla2023[[#This Row],[VALOR ADICIÓN 1]]+Tabla2023[[#This Row],[VALOR ADICIÓN 2]]+Tabla2023[[#This Row],[VALOR ADICIÓN 3]])</f>
        <v>0</v>
      </c>
      <c r="BS257" s="38"/>
      <c r="BT257" s="45">
        <v>45104</v>
      </c>
      <c r="BU257" s="49">
        <f>Tabla2023[[#This Row],[VALOR INICIAL DEL CONTRATO]]+Tabla2023[[#This Row],[VALOR ADICIÓN 1]]+Tabla2023[[#This Row],[VALOR ADICIÓN 2]]+Tabla2023[[#This Row],[VALOR ADICIÓN 3]]</f>
        <v>10400000</v>
      </c>
      <c r="BV25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57" s="33"/>
      <c r="BX257" s="36" t="s">
        <v>2503</v>
      </c>
      <c r="BY257" s="34" t="s">
        <v>2493</v>
      </c>
      <c r="BZ257" s="34"/>
      <c r="CA257" s="34"/>
      <c r="CB257" s="35"/>
      <c r="CC257" s="35"/>
      <c r="CD257" s="38">
        <v>1688</v>
      </c>
      <c r="CE257" s="34"/>
      <c r="CF257" s="16"/>
    </row>
    <row r="258" spans="1:84" ht="51.75" customHeight="1" x14ac:dyDescent="0.2">
      <c r="A258" s="29">
        <v>2023</v>
      </c>
      <c r="B258" s="131">
        <v>257</v>
      </c>
      <c r="C258" s="122" t="s">
        <v>435</v>
      </c>
      <c r="D258" s="122" t="str">
        <f ca="1">IF(Tabla2023[[#This Row],[FECHA DE TERMINACIÓN FINAL]]-TODAY()&gt;=15,"VIGENTE",IF(Tabla2023[[#This Row],[FECHA DE TERMINACIÓN FINAL]]-TODAY()&lt;0,"FINALIZADO",IF(Tabla2023[[#This Row],[FECHA DE TERMINACIÓN FINAL]]-TODAY()&lt;=15,"PROXIMO A VENCER")))</f>
        <v>FINALIZADO</v>
      </c>
      <c r="E258" s="93">
        <v>88501</v>
      </c>
      <c r="F258" s="38" t="s">
        <v>2504</v>
      </c>
      <c r="G258" s="38" t="s">
        <v>2505</v>
      </c>
      <c r="H258" s="37" t="s">
        <v>2506</v>
      </c>
      <c r="I258" s="44" t="s">
        <v>2507</v>
      </c>
      <c r="J258" s="37" t="s">
        <v>541</v>
      </c>
      <c r="K258" s="38">
        <v>804</v>
      </c>
      <c r="L258" s="45">
        <v>44994</v>
      </c>
      <c r="M258" s="38">
        <v>917</v>
      </c>
      <c r="N258" s="45">
        <v>45007</v>
      </c>
      <c r="O258" s="38" t="s">
        <v>125</v>
      </c>
      <c r="P258" s="37" t="s">
        <v>87</v>
      </c>
      <c r="Q258" s="37" t="s">
        <v>420</v>
      </c>
      <c r="R258" s="38">
        <v>1</v>
      </c>
      <c r="S258" s="151" t="s">
        <v>2508</v>
      </c>
      <c r="T258" s="38" t="s">
        <v>406</v>
      </c>
      <c r="U258" s="38" t="s">
        <v>906</v>
      </c>
      <c r="V258" s="38" t="s">
        <v>460</v>
      </c>
      <c r="W258" s="38" t="s">
        <v>213</v>
      </c>
      <c r="X258" s="38" t="s">
        <v>148</v>
      </c>
      <c r="Y258" s="38">
        <v>53115076</v>
      </c>
      <c r="Z258" s="38">
        <v>7</v>
      </c>
      <c r="AA258" s="45">
        <v>30942</v>
      </c>
      <c r="AB258" s="44" t="s">
        <v>2509</v>
      </c>
      <c r="AC258" s="38">
        <v>3387000</v>
      </c>
      <c r="AD258" s="38" t="s">
        <v>2510</v>
      </c>
      <c r="AE258" s="37" t="s">
        <v>151</v>
      </c>
      <c r="AF258" s="37">
        <v>1053344917</v>
      </c>
      <c r="AG258" s="37">
        <v>9</v>
      </c>
      <c r="AH258" s="38"/>
      <c r="AI258" s="38"/>
      <c r="AJ258" s="38"/>
      <c r="AK258" s="38"/>
      <c r="AL258" s="38" t="s">
        <v>410</v>
      </c>
      <c r="AM258" s="45">
        <v>45006</v>
      </c>
      <c r="AN258" s="45">
        <v>45006</v>
      </c>
      <c r="AO258" s="80">
        <v>48000000</v>
      </c>
      <c r="AP258" s="45">
        <v>45007</v>
      </c>
      <c r="AQ258" s="45">
        <v>45251</v>
      </c>
      <c r="AR258" s="38">
        <v>240</v>
      </c>
      <c r="AS258" s="38">
        <v>8</v>
      </c>
      <c r="AT258" s="80">
        <v>6000000</v>
      </c>
      <c r="AU258" s="38"/>
      <c r="AV258" s="38"/>
      <c r="AW258" s="38"/>
      <c r="AX258" s="38"/>
      <c r="AY258" s="38"/>
      <c r="AZ258" s="82"/>
      <c r="BA258" s="38"/>
      <c r="BB258" s="38"/>
      <c r="BC258" s="38"/>
      <c r="BD258" s="38"/>
      <c r="BE258" s="38"/>
      <c r="BF258" s="38"/>
      <c r="BG258" s="38"/>
      <c r="BH258" s="38"/>
      <c r="BI258" s="38"/>
      <c r="BJ258" s="38"/>
      <c r="BK258" s="38"/>
      <c r="BL258" s="38"/>
      <c r="BM258" s="38"/>
      <c r="BN258" s="38"/>
      <c r="BO258" s="38"/>
      <c r="BP258" s="38"/>
      <c r="BQ258" s="34">
        <f>Tabla2023[[#This Row],[DÍAS PRORROGA 1]]+Tabla2023[[#This Row],[DÍAS PRORROGA  2]]+Tabla2023[[#This Row],[DÍAS PRORROGA 3]]</f>
        <v>0</v>
      </c>
      <c r="BR258" s="68">
        <f>IF(Tabla2023[[#This Row],[ADICIÓN]]="NO",0,Tabla2023[[#This Row],[VALOR ADICIÓN 1]]+Tabla2023[[#This Row],[VALOR ADICIÓN 2]]+Tabla2023[[#This Row],[VALOR ADICIÓN 3]])</f>
        <v>0</v>
      </c>
      <c r="BS258" s="38"/>
      <c r="BT258" s="45">
        <v>45251</v>
      </c>
      <c r="BU258" s="49">
        <f>Tabla2023[[#This Row],[VALOR INICIAL DEL CONTRATO]]+Tabla2023[[#This Row],[VALOR ADICIÓN 1]]+Tabla2023[[#This Row],[VALOR ADICIÓN 2]]+Tabla2023[[#This Row],[VALOR ADICIÓN 3]]</f>
        <v>48000000</v>
      </c>
      <c r="BV25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58" s="33"/>
      <c r="BX258" s="34"/>
      <c r="BY258" s="34" t="s">
        <v>2511</v>
      </c>
      <c r="BZ258" s="34"/>
      <c r="CA258" s="38" t="s">
        <v>432</v>
      </c>
      <c r="CB258" s="41" t="s">
        <v>433</v>
      </c>
      <c r="CC258" s="41" t="s">
        <v>434</v>
      </c>
      <c r="CD258" s="34">
        <v>1696</v>
      </c>
      <c r="CE258" s="34"/>
      <c r="CF258" s="16"/>
    </row>
    <row r="259" spans="1:84" ht="51.75" customHeight="1" x14ac:dyDescent="0.2">
      <c r="A259" s="29">
        <v>2023</v>
      </c>
      <c r="B259" s="131">
        <v>259</v>
      </c>
      <c r="C259" s="122" t="s">
        <v>435</v>
      </c>
      <c r="D259" s="122" t="str">
        <f ca="1">IF(Tabla2023[[#This Row],[FECHA DE TERMINACIÓN FINAL]]-TODAY()&gt;=15,"VIGENTE",IF(Tabla2023[[#This Row],[FECHA DE TERMINACIÓN FINAL]]-TODAY()&lt;0,"FINALIZADO",IF(Tabla2023[[#This Row],[FECHA DE TERMINACIÓN FINAL]]-TODAY()&lt;=15,"PROXIMO A VENCER")))</f>
        <v>FINALIZADO</v>
      </c>
      <c r="E259" s="93">
        <v>88496</v>
      </c>
      <c r="F259" s="38" t="s">
        <v>2512</v>
      </c>
      <c r="G259" s="38" t="s">
        <v>2513</v>
      </c>
      <c r="H259" s="37" t="s">
        <v>2514</v>
      </c>
      <c r="I259" s="46" t="s">
        <v>2515</v>
      </c>
      <c r="J259" s="37" t="s">
        <v>541</v>
      </c>
      <c r="K259" s="38">
        <v>816</v>
      </c>
      <c r="L259" s="45">
        <v>44998</v>
      </c>
      <c r="M259" s="38">
        <v>939</v>
      </c>
      <c r="N259" s="45">
        <v>45009</v>
      </c>
      <c r="O259" s="38" t="s">
        <v>116</v>
      </c>
      <c r="P259" s="37" t="s">
        <v>87</v>
      </c>
      <c r="Q259" s="37" t="s">
        <v>420</v>
      </c>
      <c r="R259" s="38">
        <v>1</v>
      </c>
      <c r="S259" s="151" t="s">
        <v>2516</v>
      </c>
      <c r="T259" s="38"/>
      <c r="U259" s="38" t="s">
        <v>471</v>
      </c>
      <c r="V259" s="38" t="s">
        <v>442</v>
      </c>
      <c r="W259" s="38" t="s">
        <v>213</v>
      </c>
      <c r="X259" s="38" t="s">
        <v>163</v>
      </c>
      <c r="Y259" s="38">
        <v>1013670843</v>
      </c>
      <c r="Z259" s="38">
        <v>4</v>
      </c>
      <c r="AA259" s="45">
        <v>35386</v>
      </c>
      <c r="AB259" s="44" t="s">
        <v>2517</v>
      </c>
      <c r="AC259" s="38">
        <v>49660113</v>
      </c>
      <c r="AD259" s="38" t="s">
        <v>2518</v>
      </c>
      <c r="AE259" s="37" t="s">
        <v>1016</v>
      </c>
      <c r="AF259" s="38">
        <v>1018418402</v>
      </c>
      <c r="AG259" s="37">
        <v>1</v>
      </c>
      <c r="AH259" s="37" t="s">
        <v>499</v>
      </c>
      <c r="AI259" s="37">
        <v>1030568733</v>
      </c>
      <c r="AJ259" s="37">
        <v>9</v>
      </c>
      <c r="AK259" s="38"/>
      <c r="AL259" s="38" t="s">
        <v>410</v>
      </c>
      <c r="AM259" s="45">
        <v>45007</v>
      </c>
      <c r="AN259" s="45">
        <v>45007</v>
      </c>
      <c r="AO259" s="80">
        <v>54000000</v>
      </c>
      <c r="AP259" s="45">
        <v>45009</v>
      </c>
      <c r="AQ259" s="45">
        <v>45283</v>
      </c>
      <c r="AR259" s="38">
        <v>270</v>
      </c>
      <c r="AS259" s="38">
        <v>9</v>
      </c>
      <c r="AT259" s="80">
        <v>6000000</v>
      </c>
      <c r="AU259" s="38"/>
      <c r="AV259" s="38"/>
      <c r="AW259" s="38">
        <v>1</v>
      </c>
      <c r="AX259" s="38">
        <v>1</v>
      </c>
      <c r="AY259" s="38"/>
      <c r="AZ259" s="82">
        <v>6000000</v>
      </c>
      <c r="BA259" s="38">
        <v>30</v>
      </c>
      <c r="BB259" s="38">
        <v>1169</v>
      </c>
      <c r="BC259" s="45">
        <v>45274</v>
      </c>
      <c r="BD259" s="38"/>
      <c r="BE259" s="38"/>
      <c r="BF259" s="38"/>
      <c r="BG259" s="38"/>
      <c r="BH259" s="38"/>
      <c r="BI259" s="38"/>
      <c r="BJ259" s="38"/>
      <c r="BK259" s="38"/>
      <c r="BL259" s="38"/>
      <c r="BM259" s="38"/>
      <c r="BN259" s="38"/>
      <c r="BO259" s="38"/>
      <c r="BP259" s="38"/>
      <c r="BQ259" s="34">
        <f>Tabla2023[[#This Row],[DÍAS PRORROGA 1]]+Tabla2023[[#This Row],[DÍAS PRORROGA  2]]+Tabla2023[[#This Row],[DÍAS PRORROGA 3]]</f>
        <v>30</v>
      </c>
      <c r="BR259" s="68">
        <f>IF(Tabla2023[[#This Row],[ADICIÓN]]="NO",0,Tabla2023[[#This Row],[VALOR ADICIÓN 1]]+Tabla2023[[#This Row],[VALOR ADICIÓN 2]]+Tabla2023[[#This Row],[VALOR ADICIÓN 3]])</f>
        <v>6000000</v>
      </c>
      <c r="BS259" s="38"/>
      <c r="BT259" s="45">
        <v>45314</v>
      </c>
      <c r="BU259" s="49">
        <f>Tabla2023[[#This Row],[VALOR INICIAL DEL CONTRATO]]+Tabla2023[[#This Row],[VALOR ADICIÓN 1]]+Tabla2023[[#This Row],[VALOR ADICIÓN 2]]+Tabla2023[[#This Row],[VALOR ADICIÓN 3]]</f>
        <v>60000000</v>
      </c>
      <c r="BV25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59" s="33"/>
      <c r="BX259" s="36" t="s">
        <v>2519</v>
      </c>
      <c r="BY259" s="34" t="s">
        <v>2520</v>
      </c>
      <c r="BZ259" s="34"/>
      <c r="CA259" s="34"/>
      <c r="CB259" s="35"/>
      <c r="CC259" s="35"/>
      <c r="CD259" s="38">
        <v>1634</v>
      </c>
      <c r="CE259" s="34"/>
      <c r="CF259" s="16"/>
    </row>
    <row r="260" spans="1:84" ht="51.75" customHeight="1" x14ac:dyDescent="0.2">
      <c r="A260" s="29">
        <v>2023</v>
      </c>
      <c r="B260" s="131">
        <v>260</v>
      </c>
      <c r="C260" s="122" t="s">
        <v>435</v>
      </c>
      <c r="D260" s="122" t="str">
        <f ca="1">IF(Tabla2023[[#This Row],[FECHA DE TERMINACIÓN FINAL]]-TODAY()&gt;=15,"VIGENTE",IF(Tabla2023[[#This Row],[FECHA DE TERMINACIÓN FINAL]]-TODAY()&lt;0,"FINALIZADO",IF(Tabla2023[[#This Row],[FECHA DE TERMINACIÓN FINAL]]-TODAY()&lt;=15,"PROXIMO A VENCER")))</f>
        <v>FINALIZADO</v>
      </c>
      <c r="E260" s="92" t="s">
        <v>2521</v>
      </c>
      <c r="F260" s="38" t="s">
        <v>2522</v>
      </c>
      <c r="G260" s="38" t="s">
        <v>2523</v>
      </c>
      <c r="H260" s="37" t="s">
        <v>2524</v>
      </c>
      <c r="I260" s="46" t="s">
        <v>2525</v>
      </c>
      <c r="J260" s="38" t="s">
        <v>557</v>
      </c>
      <c r="K260" s="38">
        <v>802</v>
      </c>
      <c r="L260" s="45">
        <v>44994</v>
      </c>
      <c r="M260" s="38">
        <v>944</v>
      </c>
      <c r="N260" s="45">
        <v>45014</v>
      </c>
      <c r="O260" s="38" t="s">
        <v>275</v>
      </c>
      <c r="P260" s="37" t="s">
        <v>87</v>
      </c>
      <c r="Q260" s="37" t="s">
        <v>420</v>
      </c>
      <c r="R260" s="38">
        <v>1</v>
      </c>
      <c r="S260" s="151" t="s">
        <v>2526</v>
      </c>
      <c r="T260" s="38"/>
      <c r="U260" s="38" t="s">
        <v>906</v>
      </c>
      <c r="V260" s="38" t="s">
        <v>442</v>
      </c>
      <c r="W260" s="38" t="s">
        <v>213</v>
      </c>
      <c r="X260" s="38" t="s">
        <v>163</v>
      </c>
      <c r="Y260" s="38">
        <v>1018492459</v>
      </c>
      <c r="Z260" s="38">
        <v>3</v>
      </c>
      <c r="AA260" s="45">
        <v>35474</v>
      </c>
      <c r="AB260" s="44" t="s">
        <v>2527</v>
      </c>
      <c r="AC260" s="38">
        <v>3508482082</v>
      </c>
      <c r="AD260" s="38" t="s">
        <v>2528</v>
      </c>
      <c r="AE260" s="37" t="s">
        <v>568</v>
      </c>
      <c r="AF260" s="38" t="s">
        <v>276</v>
      </c>
      <c r="AG260" s="38">
        <v>7</v>
      </c>
      <c r="AH260" s="38"/>
      <c r="AI260" s="38"/>
      <c r="AJ260" s="38"/>
      <c r="AK260" s="38"/>
      <c r="AL260" s="38" t="s">
        <v>410</v>
      </c>
      <c r="AM260" s="45">
        <v>45012</v>
      </c>
      <c r="AN260" s="45">
        <v>45012</v>
      </c>
      <c r="AO260" s="80">
        <v>41400000</v>
      </c>
      <c r="AP260" s="45">
        <v>45015</v>
      </c>
      <c r="AQ260" s="45">
        <v>45289</v>
      </c>
      <c r="AR260" s="38">
        <v>270</v>
      </c>
      <c r="AS260" s="38">
        <v>9</v>
      </c>
      <c r="AT260" s="80">
        <v>4600000</v>
      </c>
      <c r="AU260" s="38"/>
      <c r="AV260" s="38"/>
      <c r="AW260" s="38"/>
      <c r="AX260" s="38"/>
      <c r="AY260" s="38"/>
      <c r="AZ260" s="82"/>
      <c r="BA260" s="38"/>
      <c r="BB260" s="38"/>
      <c r="BC260" s="38"/>
      <c r="BD260" s="38"/>
      <c r="BE260" s="38"/>
      <c r="BF260" s="38"/>
      <c r="BG260" s="38"/>
      <c r="BH260" s="38"/>
      <c r="BI260" s="38"/>
      <c r="BJ260" s="38"/>
      <c r="BK260" s="38"/>
      <c r="BL260" s="38"/>
      <c r="BM260" s="38"/>
      <c r="BN260" s="38"/>
      <c r="BO260" s="38"/>
      <c r="BP260" s="38"/>
      <c r="BQ260" s="34">
        <f>Tabla2023[[#This Row],[DÍAS PRORROGA 1]]+Tabla2023[[#This Row],[DÍAS PRORROGA  2]]+Tabla2023[[#This Row],[DÍAS PRORROGA 3]]</f>
        <v>0</v>
      </c>
      <c r="BR260" s="68">
        <f>IF(Tabla2023[[#This Row],[ADICIÓN]]="NO",0,Tabla2023[[#This Row],[VALOR ADICIÓN 1]]+Tabla2023[[#This Row],[VALOR ADICIÓN 2]]+Tabla2023[[#This Row],[VALOR ADICIÓN 3]])</f>
        <v>0</v>
      </c>
      <c r="BS260" s="38"/>
      <c r="BT260" s="45">
        <v>45289</v>
      </c>
      <c r="BU260" s="49">
        <f>Tabla2023[[#This Row],[VALOR INICIAL DEL CONTRATO]]+Tabla2023[[#This Row],[VALOR ADICIÓN 1]]+Tabla2023[[#This Row],[VALOR ADICIÓN 2]]+Tabla2023[[#This Row],[VALOR ADICIÓN 3]]</f>
        <v>41400000</v>
      </c>
      <c r="BV26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60" s="33"/>
      <c r="BX260" s="34"/>
      <c r="BY260" s="34" t="s">
        <v>2529</v>
      </c>
      <c r="BZ260" s="34"/>
      <c r="CA260" s="38">
        <v>1</v>
      </c>
      <c r="CB260" s="41" t="s">
        <v>536</v>
      </c>
      <c r="CC260" s="41" t="s">
        <v>451</v>
      </c>
      <c r="CD260" s="38">
        <v>1583</v>
      </c>
      <c r="CE260" s="34"/>
      <c r="CF260" s="16"/>
    </row>
    <row r="261" spans="1:84" ht="51.75" customHeight="1" x14ac:dyDescent="0.2">
      <c r="A261" s="29">
        <v>2023</v>
      </c>
      <c r="B261" s="131">
        <v>261</v>
      </c>
      <c r="C261" s="122" t="s">
        <v>435</v>
      </c>
      <c r="D261" s="122" t="str">
        <f ca="1">IF(Tabla2023[[#This Row],[FECHA DE TERMINACIÓN FINAL]]-TODAY()&gt;=15,"VIGENTE",IF(Tabla2023[[#This Row],[FECHA DE TERMINACIÓN FINAL]]-TODAY()&lt;0,"FINALIZADO",IF(Tabla2023[[#This Row],[FECHA DE TERMINACIÓN FINAL]]-TODAY()&lt;=15,"PROXIMO A VENCER")))</f>
        <v>FINALIZADO</v>
      </c>
      <c r="E261" s="93">
        <v>88641</v>
      </c>
      <c r="F261" s="38" t="s">
        <v>2530</v>
      </c>
      <c r="G261" s="38" t="s">
        <v>2531</v>
      </c>
      <c r="H261" s="37" t="s">
        <v>2532</v>
      </c>
      <c r="I261" s="46" t="s">
        <v>2533</v>
      </c>
      <c r="J261" s="37" t="s">
        <v>520</v>
      </c>
      <c r="K261" s="38">
        <v>814</v>
      </c>
      <c r="L261" s="45">
        <v>44998</v>
      </c>
      <c r="M261" s="38">
        <v>940</v>
      </c>
      <c r="N261" s="45">
        <v>45009</v>
      </c>
      <c r="O261" s="38" t="s">
        <v>125</v>
      </c>
      <c r="P261" s="37" t="s">
        <v>87</v>
      </c>
      <c r="Q261" s="37" t="s">
        <v>420</v>
      </c>
      <c r="R261" s="38">
        <v>1</v>
      </c>
      <c r="S261" s="151" t="s">
        <v>2534</v>
      </c>
      <c r="T261" s="38"/>
      <c r="U261" s="38" t="s">
        <v>906</v>
      </c>
      <c r="V261" s="38" t="s">
        <v>2207</v>
      </c>
      <c r="W261" s="38" t="s">
        <v>423</v>
      </c>
      <c r="X261" s="38" t="s">
        <v>163</v>
      </c>
      <c r="Y261" s="38">
        <v>1081416150</v>
      </c>
      <c r="Z261" s="38">
        <v>9</v>
      </c>
      <c r="AA261" s="45">
        <v>34986</v>
      </c>
      <c r="AB261" s="44" t="s">
        <v>2535</v>
      </c>
      <c r="AC261" s="38">
        <v>3114807997</v>
      </c>
      <c r="AD261" s="38" t="s">
        <v>2536</v>
      </c>
      <c r="AE261" s="37" t="s">
        <v>1213</v>
      </c>
      <c r="AF261" s="37">
        <v>1012413960</v>
      </c>
      <c r="AG261" s="37">
        <v>0</v>
      </c>
      <c r="AH261" s="38"/>
      <c r="AI261" s="38"/>
      <c r="AJ261" s="38"/>
      <c r="AK261" s="38"/>
      <c r="AL261" s="38" t="s">
        <v>410</v>
      </c>
      <c r="AM261" s="45">
        <v>45008</v>
      </c>
      <c r="AN261" s="45">
        <v>45008</v>
      </c>
      <c r="AO261" s="80">
        <v>18000000</v>
      </c>
      <c r="AP261" s="45">
        <v>45012</v>
      </c>
      <c r="AQ261" s="45">
        <v>45286</v>
      </c>
      <c r="AR261" s="38">
        <v>270</v>
      </c>
      <c r="AS261" s="38">
        <v>9</v>
      </c>
      <c r="AT261" s="80">
        <v>2000000</v>
      </c>
      <c r="AU261" s="38"/>
      <c r="AV261" s="38"/>
      <c r="AW261" s="38"/>
      <c r="AX261" s="38"/>
      <c r="AY261" s="38"/>
      <c r="AZ261" s="82"/>
      <c r="BA261" s="38"/>
      <c r="BB261" s="38"/>
      <c r="BC261" s="38"/>
      <c r="BD261" s="38"/>
      <c r="BE261" s="38"/>
      <c r="BF261" s="38"/>
      <c r="BG261" s="38"/>
      <c r="BH261" s="38"/>
      <c r="BI261" s="38"/>
      <c r="BJ261" s="38"/>
      <c r="BK261" s="38"/>
      <c r="BL261" s="38"/>
      <c r="BM261" s="38"/>
      <c r="BN261" s="38"/>
      <c r="BO261" s="38"/>
      <c r="BP261" s="38"/>
      <c r="BQ261" s="34">
        <f>Tabla2023[[#This Row],[DÍAS PRORROGA 1]]+Tabla2023[[#This Row],[DÍAS PRORROGA  2]]+Tabla2023[[#This Row],[DÍAS PRORROGA 3]]</f>
        <v>0</v>
      </c>
      <c r="BR261" s="68">
        <f>IF(Tabla2023[[#This Row],[ADICIÓN]]="NO",0,Tabla2023[[#This Row],[VALOR ADICIÓN 1]]+Tabla2023[[#This Row],[VALOR ADICIÓN 2]]+Tabla2023[[#This Row],[VALOR ADICIÓN 3]])</f>
        <v>0</v>
      </c>
      <c r="BS261" s="38"/>
      <c r="BT261" s="45">
        <v>45286</v>
      </c>
      <c r="BU261" s="49">
        <f>Tabla2023[[#This Row],[VALOR INICIAL DEL CONTRATO]]+Tabla2023[[#This Row],[VALOR ADICIÓN 1]]+Tabla2023[[#This Row],[VALOR ADICIÓN 2]]+Tabla2023[[#This Row],[VALOR ADICIÓN 3]]</f>
        <v>18000000</v>
      </c>
      <c r="BV26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61" s="33"/>
      <c r="BX261" s="34"/>
      <c r="BY261" s="34" t="s">
        <v>2537</v>
      </c>
      <c r="BZ261" s="34"/>
      <c r="CA261" s="38" t="s">
        <v>432</v>
      </c>
      <c r="CB261" s="41" t="s">
        <v>433</v>
      </c>
      <c r="CC261" s="41" t="s">
        <v>434</v>
      </c>
      <c r="CD261" s="34">
        <v>1696</v>
      </c>
      <c r="CE261" s="34"/>
      <c r="CF261" s="16"/>
    </row>
    <row r="262" spans="1:84" ht="51.75" customHeight="1" x14ac:dyDescent="0.2">
      <c r="A262" s="29">
        <v>2023</v>
      </c>
      <c r="B262" s="131">
        <v>262</v>
      </c>
      <c r="C262" s="122" t="s">
        <v>1476</v>
      </c>
      <c r="D262" s="122" t="str">
        <f ca="1">IF(Tabla2023[[#This Row],[FECHA DE TERMINACIÓN FINAL]]-TODAY()&gt;=15,"VIGENTE",IF(Tabla2023[[#This Row],[FECHA DE TERMINACIÓN FINAL]]-TODAY()&lt;0,"FINALIZADO",IF(Tabla2023[[#This Row],[FECHA DE TERMINACIÓN FINAL]]-TODAY()&lt;=15,"PROXIMO A VENCER")))</f>
        <v>FINALIZADO</v>
      </c>
      <c r="E262" s="93">
        <v>88512</v>
      </c>
      <c r="F262" s="38" t="s">
        <v>2538</v>
      </c>
      <c r="G262" s="38" t="s">
        <v>2539</v>
      </c>
      <c r="H262" s="37" t="s">
        <v>2540</v>
      </c>
      <c r="I262" s="44" t="s">
        <v>2541</v>
      </c>
      <c r="J262" s="37" t="s">
        <v>2542</v>
      </c>
      <c r="K262" s="38">
        <v>801</v>
      </c>
      <c r="L262" s="45">
        <v>44994</v>
      </c>
      <c r="M262" s="38">
        <v>941</v>
      </c>
      <c r="N262" s="45">
        <v>45013</v>
      </c>
      <c r="O262" s="38" t="s">
        <v>143</v>
      </c>
      <c r="P262" s="37" t="s">
        <v>87</v>
      </c>
      <c r="Q262" s="37" t="s">
        <v>420</v>
      </c>
      <c r="R262" s="38">
        <v>1</v>
      </c>
      <c r="S262" s="151" t="s">
        <v>2543</v>
      </c>
      <c r="T262" s="38"/>
      <c r="U262" s="38" t="s">
        <v>471</v>
      </c>
      <c r="V262" s="38" t="s">
        <v>285</v>
      </c>
      <c r="W262" s="38"/>
      <c r="X262" s="38" t="s">
        <v>163</v>
      </c>
      <c r="Y262" s="38">
        <v>80380149</v>
      </c>
      <c r="Z262" s="38">
        <v>0</v>
      </c>
      <c r="AA262" s="45">
        <v>22934</v>
      </c>
      <c r="AB262" s="44" t="s">
        <v>2544</v>
      </c>
      <c r="AC262" s="38">
        <v>3133181359</v>
      </c>
      <c r="AD262" s="38" t="s">
        <v>2036</v>
      </c>
      <c r="AE262" s="37" t="s">
        <v>736</v>
      </c>
      <c r="AF262" s="38">
        <v>1019076465</v>
      </c>
      <c r="AG262" s="37">
        <v>8</v>
      </c>
      <c r="AH262" s="37" t="s">
        <v>737</v>
      </c>
      <c r="AI262" s="37">
        <v>1030568733</v>
      </c>
      <c r="AJ262" s="37">
        <v>9</v>
      </c>
      <c r="AK262" s="45">
        <v>45046</v>
      </c>
      <c r="AL262" s="38" t="s">
        <v>410</v>
      </c>
      <c r="AM262" s="45">
        <v>45009</v>
      </c>
      <c r="AN262" s="45">
        <v>45009</v>
      </c>
      <c r="AO262" s="80">
        <v>10800000</v>
      </c>
      <c r="AP262" s="45">
        <v>45013</v>
      </c>
      <c r="AQ262" s="45">
        <v>45134</v>
      </c>
      <c r="AR262" s="38">
        <v>120</v>
      </c>
      <c r="AS262" s="38">
        <v>4</v>
      </c>
      <c r="AT262" s="80">
        <v>2700000</v>
      </c>
      <c r="AU262" s="38"/>
      <c r="AV262" s="38"/>
      <c r="AW262" s="38"/>
      <c r="AX262" s="38"/>
      <c r="AY262" s="38"/>
      <c r="AZ262" s="82"/>
      <c r="BA262" s="38"/>
      <c r="BB262" s="38"/>
      <c r="BC262" s="38"/>
      <c r="BD262" s="38"/>
      <c r="BE262" s="38"/>
      <c r="BF262" s="38"/>
      <c r="BG262" s="38"/>
      <c r="BH262" s="38"/>
      <c r="BI262" s="38"/>
      <c r="BJ262" s="38"/>
      <c r="BK262" s="38"/>
      <c r="BL262" s="38"/>
      <c r="BM262" s="38"/>
      <c r="BN262" s="38"/>
      <c r="BO262" s="38"/>
      <c r="BP262" s="38"/>
      <c r="BQ262" s="34">
        <f>Tabla2023[[#This Row],[DÍAS PRORROGA 1]]+Tabla2023[[#This Row],[DÍAS PRORROGA  2]]+Tabla2023[[#This Row],[DÍAS PRORROGA 3]]</f>
        <v>0</v>
      </c>
      <c r="BR262" s="68">
        <f>IF(Tabla2023[[#This Row],[ADICIÓN]]="NO",0,Tabla2023[[#This Row],[VALOR ADICIÓN 1]]+Tabla2023[[#This Row],[VALOR ADICIÓN 2]]+Tabla2023[[#This Row],[VALOR ADICIÓN 3]])</f>
        <v>0</v>
      </c>
      <c r="BS262" s="38"/>
      <c r="BT262" s="45">
        <v>45104</v>
      </c>
      <c r="BU262" s="49">
        <f>Tabla2023[[#This Row],[VALOR INICIAL DEL CONTRATO]]+Tabla2023[[#This Row],[VALOR ADICIÓN 1]]+Tabla2023[[#This Row],[VALOR ADICIÓN 2]]+Tabla2023[[#This Row],[VALOR ADICIÓN 3]]</f>
        <v>10800000</v>
      </c>
      <c r="BV26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62" s="33"/>
      <c r="BX262" s="36" t="s">
        <v>2545</v>
      </c>
      <c r="BY262" s="34" t="s">
        <v>2546</v>
      </c>
      <c r="BZ262" s="34"/>
      <c r="CA262" s="34"/>
      <c r="CB262" s="35"/>
      <c r="CC262" s="35"/>
      <c r="CD262" s="38">
        <v>1688</v>
      </c>
      <c r="CE262" s="34"/>
      <c r="CF262" s="16"/>
    </row>
    <row r="263" spans="1:84" ht="51.75" customHeight="1" x14ac:dyDescent="0.2">
      <c r="A263" s="29">
        <v>2023</v>
      </c>
      <c r="B263" s="131">
        <v>263</v>
      </c>
      <c r="C263" s="122" t="s">
        <v>1476</v>
      </c>
      <c r="D263" s="122" t="str">
        <f ca="1">IF(Tabla2023[[#This Row],[FECHA DE TERMINACIÓN FINAL]]-TODAY()&gt;=15,"VIGENTE",IF(Tabla2023[[#This Row],[FECHA DE TERMINACIÓN FINAL]]-TODAY()&lt;0,"FINALIZADO",IF(Tabla2023[[#This Row],[FECHA DE TERMINACIÓN FINAL]]-TODAY()&lt;=15,"PROXIMO A VENCER")))</f>
        <v>FINALIZADO</v>
      </c>
      <c r="E263" s="93">
        <v>88512</v>
      </c>
      <c r="F263" s="38" t="s">
        <v>2538</v>
      </c>
      <c r="G263" s="38" t="s">
        <v>2547</v>
      </c>
      <c r="H263" s="37" t="s">
        <v>2548</v>
      </c>
      <c r="I263" s="44" t="s">
        <v>2541</v>
      </c>
      <c r="J263" s="37" t="s">
        <v>2542</v>
      </c>
      <c r="K263" s="38">
        <v>801</v>
      </c>
      <c r="L263" s="45">
        <v>44994</v>
      </c>
      <c r="M263" s="38">
        <v>942</v>
      </c>
      <c r="N263" s="45">
        <v>45013</v>
      </c>
      <c r="O263" s="38" t="s">
        <v>143</v>
      </c>
      <c r="P263" s="37" t="s">
        <v>87</v>
      </c>
      <c r="Q263" s="37" t="s">
        <v>420</v>
      </c>
      <c r="R263" s="38">
        <v>1</v>
      </c>
      <c r="S263" s="151" t="s">
        <v>2543</v>
      </c>
      <c r="T263" s="38"/>
      <c r="U263" s="38" t="s">
        <v>471</v>
      </c>
      <c r="V263" s="38" t="s">
        <v>285</v>
      </c>
      <c r="W263" s="38"/>
      <c r="X263" s="38" t="s">
        <v>163</v>
      </c>
      <c r="Y263" s="38">
        <v>1033676728</v>
      </c>
      <c r="Z263" s="38">
        <v>5</v>
      </c>
      <c r="AA263" s="45">
        <v>31187</v>
      </c>
      <c r="AB263" s="44" t="s">
        <v>2549</v>
      </c>
      <c r="AC263" s="38">
        <v>3132122594</v>
      </c>
      <c r="AD263" s="38" t="s">
        <v>2550</v>
      </c>
      <c r="AE263" s="37" t="s">
        <v>736</v>
      </c>
      <c r="AF263" s="38">
        <v>1019076465</v>
      </c>
      <c r="AG263" s="37">
        <v>8</v>
      </c>
      <c r="AH263" s="37" t="s">
        <v>737</v>
      </c>
      <c r="AI263" s="37">
        <v>1030568733</v>
      </c>
      <c r="AJ263" s="37">
        <v>9</v>
      </c>
      <c r="AK263" s="45">
        <v>45046</v>
      </c>
      <c r="AL263" s="38" t="s">
        <v>410</v>
      </c>
      <c r="AM263" s="45">
        <v>45009</v>
      </c>
      <c r="AN263" s="45">
        <v>45009</v>
      </c>
      <c r="AO263" s="80">
        <v>10800000</v>
      </c>
      <c r="AP263" s="45">
        <v>45013</v>
      </c>
      <c r="AQ263" s="45">
        <v>45134</v>
      </c>
      <c r="AR263" s="38">
        <v>120</v>
      </c>
      <c r="AS263" s="38">
        <v>4</v>
      </c>
      <c r="AT263" s="80">
        <v>2700000</v>
      </c>
      <c r="AU263" s="38"/>
      <c r="AV263" s="38"/>
      <c r="AW263" s="38"/>
      <c r="AX263" s="38"/>
      <c r="AY263" s="38"/>
      <c r="AZ263" s="82"/>
      <c r="BA263" s="38"/>
      <c r="BB263" s="38"/>
      <c r="BC263" s="38"/>
      <c r="BD263" s="38"/>
      <c r="BE263" s="38"/>
      <c r="BF263" s="38"/>
      <c r="BG263" s="38"/>
      <c r="BH263" s="38"/>
      <c r="BI263" s="38"/>
      <c r="BJ263" s="38"/>
      <c r="BK263" s="38"/>
      <c r="BL263" s="38"/>
      <c r="BM263" s="38"/>
      <c r="BN263" s="38"/>
      <c r="BO263" s="38"/>
      <c r="BP263" s="38"/>
      <c r="BQ263" s="34">
        <f>Tabla2023[[#This Row],[DÍAS PRORROGA 1]]+Tabla2023[[#This Row],[DÍAS PRORROGA  2]]+Tabla2023[[#This Row],[DÍAS PRORROGA 3]]</f>
        <v>0</v>
      </c>
      <c r="BR263" s="68">
        <f>IF(Tabla2023[[#This Row],[ADICIÓN]]="NO",0,Tabla2023[[#This Row],[VALOR ADICIÓN 1]]+Tabla2023[[#This Row],[VALOR ADICIÓN 2]]+Tabla2023[[#This Row],[VALOR ADICIÓN 3]])</f>
        <v>0</v>
      </c>
      <c r="BS263" s="38"/>
      <c r="BT263" s="45">
        <v>45104</v>
      </c>
      <c r="BU263" s="49">
        <f>Tabla2023[[#This Row],[VALOR INICIAL DEL CONTRATO]]+Tabla2023[[#This Row],[VALOR ADICIÓN 1]]+Tabla2023[[#This Row],[VALOR ADICIÓN 2]]+Tabla2023[[#This Row],[VALOR ADICIÓN 3]]</f>
        <v>10800000</v>
      </c>
      <c r="BV26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63" s="33"/>
      <c r="BX263" s="36" t="s">
        <v>2551</v>
      </c>
      <c r="BY263" s="34" t="s">
        <v>2546</v>
      </c>
      <c r="BZ263" s="34"/>
      <c r="CA263" s="34"/>
      <c r="CB263" s="35"/>
      <c r="CC263" s="35"/>
      <c r="CD263" s="38">
        <v>1688</v>
      </c>
      <c r="CE263" s="34"/>
      <c r="CF263" s="16"/>
    </row>
    <row r="264" spans="1:84" ht="51.75" customHeight="1" x14ac:dyDescent="0.2">
      <c r="A264" s="29">
        <v>2023</v>
      </c>
      <c r="B264" s="131">
        <v>278</v>
      </c>
      <c r="C264" s="122" t="s">
        <v>1476</v>
      </c>
      <c r="D264" s="122" t="str">
        <f ca="1">IF(Tabla2023[[#This Row],[FECHA DE TERMINACIÓN FINAL]]-TODAY()&gt;=15,"VIGENTE",IF(Tabla2023[[#This Row],[FECHA DE TERMINACIÓN FINAL]]-TODAY()&lt;0,"FINALIZADO",IF(Tabla2023[[#This Row],[FECHA DE TERMINACIÓN FINAL]]-TODAY()&lt;=15,"PROXIMO A VENCER")))</f>
        <v>FINALIZADO</v>
      </c>
      <c r="E264" s="93">
        <v>88512</v>
      </c>
      <c r="F264" s="38" t="s">
        <v>2538</v>
      </c>
      <c r="G264" s="38" t="s">
        <v>2552</v>
      </c>
      <c r="H264" s="37" t="s">
        <v>2553</v>
      </c>
      <c r="I264" s="44" t="s">
        <v>2541</v>
      </c>
      <c r="J264" s="38" t="s">
        <v>2542</v>
      </c>
      <c r="K264" s="38">
        <v>801</v>
      </c>
      <c r="L264" s="45">
        <v>44994</v>
      </c>
      <c r="M264" s="38">
        <v>959</v>
      </c>
      <c r="N264" s="45">
        <v>45019</v>
      </c>
      <c r="O264" s="38" t="s">
        <v>143</v>
      </c>
      <c r="P264" s="37" t="s">
        <v>87</v>
      </c>
      <c r="Q264" s="37" t="s">
        <v>420</v>
      </c>
      <c r="R264" s="38">
        <v>1</v>
      </c>
      <c r="S264" s="151" t="s">
        <v>2543</v>
      </c>
      <c r="T264" s="38"/>
      <c r="U264" s="38" t="s">
        <v>471</v>
      </c>
      <c r="V264" s="38" t="s">
        <v>285</v>
      </c>
      <c r="W264" s="38"/>
      <c r="X264" s="38" t="s">
        <v>2407</v>
      </c>
      <c r="Y264" s="38">
        <v>79887251</v>
      </c>
      <c r="Z264" s="38">
        <v>6</v>
      </c>
      <c r="AA264" s="45">
        <v>28248</v>
      </c>
      <c r="AB264" s="44" t="s">
        <v>2554</v>
      </c>
      <c r="AC264" s="38">
        <v>9105604</v>
      </c>
      <c r="AD264" s="37" t="s">
        <v>758</v>
      </c>
      <c r="AE264" s="37" t="s">
        <v>736</v>
      </c>
      <c r="AF264" s="38">
        <v>1019076465</v>
      </c>
      <c r="AG264" s="37">
        <v>8</v>
      </c>
      <c r="AH264" s="37" t="s">
        <v>737</v>
      </c>
      <c r="AI264" s="37">
        <v>1030568733</v>
      </c>
      <c r="AJ264" s="37">
        <v>9</v>
      </c>
      <c r="AK264" s="45">
        <v>45046</v>
      </c>
      <c r="AL264" s="38" t="s">
        <v>410</v>
      </c>
      <c r="AM264" s="45">
        <v>45016</v>
      </c>
      <c r="AN264" s="45">
        <v>45016</v>
      </c>
      <c r="AO264" s="80">
        <v>10400000</v>
      </c>
      <c r="AP264" s="45">
        <v>45026</v>
      </c>
      <c r="AQ264" s="45">
        <v>45147</v>
      </c>
      <c r="AR264" s="38">
        <v>120</v>
      </c>
      <c r="AS264" s="38">
        <v>4</v>
      </c>
      <c r="AT264" s="80">
        <v>2600000</v>
      </c>
      <c r="AU264" s="38"/>
      <c r="AV264" s="38"/>
      <c r="AW264" s="38"/>
      <c r="AX264" s="38"/>
      <c r="AY264" s="38"/>
      <c r="AZ264" s="82"/>
      <c r="BA264" s="38"/>
      <c r="BB264" s="38"/>
      <c r="BC264" s="38"/>
      <c r="BD264" s="38"/>
      <c r="BE264" s="38"/>
      <c r="BF264" s="38"/>
      <c r="BG264" s="38"/>
      <c r="BH264" s="38"/>
      <c r="BI264" s="38"/>
      <c r="BJ264" s="38"/>
      <c r="BK264" s="38"/>
      <c r="BL264" s="38"/>
      <c r="BM264" s="38"/>
      <c r="BN264" s="38"/>
      <c r="BO264" s="38"/>
      <c r="BP264" s="38"/>
      <c r="BQ264" s="34">
        <f>Tabla2023[[#This Row],[DÍAS PRORROGA 1]]+Tabla2023[[#This Row],[DÍAS PRORROGA  2]]+Tabla2023[[#This Row],[DÍAS PRORROGA 3]]</f>
        <v>0</v>
      </c>
      <c r="BR264" s="68">
        <f>IF(Tabla2023[[#This Row],[ADICIÓN]]="NO",0,Tabla2023[[#This Row],[VALOR ADICIÓN 1]]+Tabla2023[[#This Row],[VALOR ADICIÓN 2]]+Tabla2023[[#This Row],[VALOR ADICIÓN 3]])</f>
        <v>0</v>
      </c>
      <c r="BS264" s="38"/>
      <c r="BT264" s="45">
        <v>45104</v>
      </c>
      <c r="BU264" s="49">
        <f>Tabla2023[[#This Row],[VALOR INICIAL DEL CONTRATO]]+Tabla2023[[#This Row],[VALOR ADICIÓN 1]]+Tabla2023[[#This Row],[VALOR ADICIÓN 2]]+Tabla2023[[#This Row],[VALOR ADICIÓN 3]]</f>
        <v>10400000</v>
      </c>
      <c r="BV26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64" s="33"/>
      <c r="BX264" s="36" t="s">
        <v>2555</v>
      </c>
      <c r="BY264" s="34" t="s">
        <v>2556</v>
      </c>
      <c r="BZ264" s="34"/>
      <c r="CA264" s="34"/>
      <c r="CB264" s="35"/>
      <c r="CC264" s="35"/>
      <c r="CD264" s="38">
        <v>1688</v>
      </c>
      <c r="CE264" s="34"/>
      <c r="CF264" s="16"/>
    </row>
    <row r="265" spans="1:84" ht="51.75" customHeight="1" x14ac:dyDescent="0.2">
      <c r="A265" s="29">
        <v>2023</v>
      </c>
      <c r="B265" s="131">
        <v>279</v>
      </c>
      <c r="C265" s="122" t="s">
        <v>1476</v>
      </c>
      <c r="D265" s="122" t="str">
        <f ca="1">IF(Tabla2023[[#This Row],[FECHA DE TERMINACIÓN FINAL]]-TODAY()&gt;=15,"VIGENTE",IF(Tabla2023[[#This Row],[FECHA DE TERMINACIÓN FINAL]]-TODAY()&lt;0,"FINALIZADO",IF(Tabla2023[[#This Row],[FECHA DE TERMINACIÓN FINAL]]-TODAY()&lt;=15,"PROXIMO A VENCER")))</f>
        <v>FINALIZADO</v>
      </c>
      <c r="E265" s="93">
        <v>88512</v>
      </c>
      <c r="F265" s="38" t="s">
        <v>2538</v>
      </c>
      <c r="G265" s="37" t="s">
        <v>2557</v>
      </c>
      <c r="H265" s="37" t="s">
        <v>2558</v>
      </c>
      <c r="I265" s="46" t="s">
        <v>2541</v>
      </c>
      <c r="J265" s="38" t="s">
        <v>2542</v>
      </c>
      <c r="K265" s="38">
        <v>801</v>
      </c>
      <c r="L265" s="45">
        <v>44994</v>
      </c>
      <c r="M265" s="38">
        <v>958</v>
      </c>
      <c r="N265" s="45">
        <v>45019</v>
      </c>
      <c r="O265" s="38" t="s">
        <v>143</v>
      </c>
      <c r="P265" s="37" t="s">
        <v>87</v>
      </c>
      <c r="Q265" s="37" t="s">
        <v>420</v>
      </c>
      <c r="R265" s="38">
        <v>1</v>
      </c>
      <c r="S265" s="151" t="s">
        <v>2543</v>
      </c>
      <c r="T265" s="38"/>
      <c r="U265" s="38" t="s">
        <v>471</v>
      </c>
      <c r="V265" s="38" t="s">
        <v>285</v>
      </c>
      <c r="W265" s="38"/>
      <c r="X265" s="38" t="s">
        <v>163</v>
      </c>
      <c r="Y265" s="38">
        <v>79519630</v>
      </c>
      <c r="Z265" s="38">
        <v>7</v>
      </c>
      <c r="AA265" s="45">
        <v>27598</v>
      </c>
      <c r="AB265" s="44" t="s">
        <v>2559</v>
      </c>
      <c r="AC265" s="38">
        <v>3144271805</v>
      </c>
      <c r="AD265" s="37" t="s">
        <v>2560</v>
      </c>
      <c r="AE265" s="37" t="s">
        <v>736</v>
      </c>
      <c r="AF265" s="38">
        <v>1019076465</v>
      </c>
      <c r="AG265" s="37">
        <v>8</v>
      </c>
      <c r="AH265" s="37" t="s">
        <v>737</v>
      </c>
      <c r="AI265" s="37">
        <v>1030568733</v>
      </c>
      <c r="AJ265" s="37">
        <v>9</v>
      </c>
      <c r="AK265" s="45">
        <v>45046</v>
      </c>
      <c r="AL265" s="38" t="s">
        <v>410</v>
      </c>
      <c r="AM265" s="45">
        <v>45016</v>
      </c>
      <c r="AN265" s="45">
        <v>45016</v>
      </c>
      <c r="AO265" s="80">
        <v>10800000</v>
      </c>
      <c r="AP265" s="45">
        <v>45026</v>
      </c>
      <c r="AQ265" s="45">
        <v>45147</v>
      </c>
      <c r="AR265" s="38">
        <v>120</v>
      </c>
      <c r="AS265" s="38">
        <v>4</v>
      </c>
      <c r="AT265" s="80">
        <v>2700000</v>
      </c>
      <c r="AU265" s="38"/>
      <c r="AV265" s="38"/>
      <c r="AW265" s="38"/>
      <c r="AX265" s="38"/>
      <c r="AY265" s="38"/>
      <c r="AZ265" s="82"/>
      <c r="BA265" s="38"/>
      <c r="BB265" s="38"/>
      <c r="BC265" s="38"/>
      <c r="BD265" s="38"/>
      <c r="BE265" s="38"/>
      <c r="BF265" s="38"/>
      <c r="BG265" s="38"/>
      <c r="BH265" s="38"/>
      <c r="BI265" s="38"/>
      <c r="BJ265" s="38"/>
      <c r="BK265" s="38"/>
      <c r="BL265" s="38"/>
      <c r="BM265" s="38"/>
      <c r="BN265" s="38"/>
      <c r="BO265" s="38"/>
      <c r="BP265" s="38"/>
      <c r="BQ265" s="34">
        <f>Tabla2023[[#This Row],[DÍAS PRORROGA 1]]+Tabla2023[[#This Row],[DÍAS PRORROGA  2]]+Tabla2023[[#This Row],[DÍAS PRORROGA 3]]</f>
        <v>0</v>
      </c>
      <c r="BR265" s="68">
        <f>IF(Tabla2023[[#This Row],[ADICIÓN]]="NO",0,Tabla2023[[#This Row],[VALOR ADICIÓN 1]]+Tabla2023[[#This Row],[VALOR ADICIÓN 2]]+Tabla2023[[#This Row],[VALOR ADICIÓN 3]])</f>
        <v>0</v>
      </c>
      <c r="BS265" s="38"/>
      <c r="BT265" s="45">
        <v>45104</v>
      </c>
      <c r="BU265" s="49">
        <f>Tabla2023[[#This Row],[VALOR INICIAL DEL CONTRATO]]+Tabla2023[[#This Row],[VALOR ADICIÓN 1]]+Tabla2023[[#This Row],[VALOR ADICIÓN 2]]+Tabla2023[[#This Row],[VALOR ADICIÓN 3]]</f>
        <v>10800000</v>
      </c>
      <c r="BV26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265" s="33"/>
      <c r="BX265" s="36" t="s">
        <v>2561</v>
      </c>
      <c r="BY265" s="34" t="s">
        <v>2556</v>
      </c>
      <c r="BZ265" s="34"/>
      <c r="CA265" s="34"/>
      <c r="CB265" s="35"/>
      <c r="CC265" s="35"/>
      <c r="CD265" s="38">
        <v>1688</v>
      </c>
      <c r="CE265" s="34"/>
      <c r="CF265" s="16"/>
    </row>
    <row r="266" spans="1:84" ht="51.75" customHeight="1" x14ac:dyDescent="0.2">
      <c r="A266" s="29">
        <v>2023</v>
      </c>
      <c r="B266" s="131">
        <v>264</v>
      </c>
      <c r="C266" s="122" t="s">
        <v>435</v>
      </c>
      <c r="D266" s="122" t="str">
        <f ca="1">IF(Tabla2023[[#This Row],[FECHA DE TERMINACIÓN FINAL]]-TODAY()&gt;=15,"VIGENTE",IF(Tabla2023[[#This Row],[FECHA DE TERMINACIÓN FINAL]]-TODAY()&lt;0,"FINALIZADO",IF(Tabla2023[[#This Row],[FECHA DE TERMINACIÓN FINAL]]-TODAY()&lt;=15,"PROXIMO A VENCER")))</f>
        <v>FINALIZADO</v>
      </c>
      <c r="E266" s="93">
        <v>88638</v>
      </c>
      <c r="F266" s="38" t="s">
        <v>2562</v>
      </c>
      <c r="G266" s="38" t="s">
        <v>2563</v>
      </c>
      <c r="H266" s="37" t="s">
        <v>2564</v>
      </c>
      <c r="I266" s="46" t="s">
        <v>2565</v>
      </c>
      <c r="J266" s="37" t="s">
        <v>1695</v>
      </c>
      <c r="K266" s="38">
        <v>818</v>
      </c>
      <c r="L266" s="45">
        <v>44998</v>
      </c>
      <c r="M266" s="38">
        <v>943</v>
      </c>
      <c r="N266" s="45">
        <v>45013</v>
      </c>
      <c r="O266" s="38" t="s">
        <v>125</v>
      </c>
      <c r="P266" s="37" t="s">
        <v>87</v>
      </c>
      <c r="Q266" s="37" t="s">
        <v>420</v>
      </c>
      <c r="R266" s="38">
        <v>1</v>
      </c>
      <c r="S266" s="151" t="s">
        <v>2566</v>
      </c>
      <c r="T266" s="38"/>
      <c r="U266" s="38" t="s">
        <v>906</v>
      </c>
      <c r="V266" s="38" t="s">
        <v>442</v>
      </c>
      <c r="W266" s="38" t="s">
        <v>213</v>
      </c>
      <c r="X266" s="38" t="s">
        <v>148</v>
      </c>
      <c r="Y266" s="38">
        <v>50908723</v>
      </c>
      <c r="Z266" s="38">
        <v>7</v>
      </c>
      <c r="AA266" s="45">
        <v>27558</v>
      </c>
      <c r="AB266" s="44" t="s">
        <v>2567</v>
      </c>
      <c r="AC266" s="38">
        <v>7183565</v>
      </c>
      <c r="AD266" s="38" t="s">
        <v>2568</v>
      </c>
      <c r="AE266" s="37" t="s">
        <v>256</v>
      </c>
      <c r="AF266" s="37">
        <v>1015415370</v>
      </c>
      <c r="AG266" s="38">
        <v>8</v>
      </c>
      <c r="AH266" s="38"/>
      <c r="AI266" s="38"/>
      <c r="AJ266" s="38"/>
      <c r="AK266" s="38"/>
      <c r="AL266" s="38" t="s">
        <v>410</v>
      </c>
      <c r="AM266" s="45">
        <v>45008</v>
      </c>
      <c r="AN266" s="45">
        <v>45008</v>
      </c>
      <c r="AO266" s="80">
        <v>58500000</v>
      </c>
      <c r="AP266" s="45">
        <v>45013</v>
      </c>
      <c r="AQ266" s="45">
        <v>45287</v>
      </c>
      <c r="AR266" s="38">
        <v>270</v>
      </c>
      <c r="AS266" s="38">
        <v>9</v>
      </c>
      <c r="AT266" s="80">
        <v>6500000</v>
      </c>
      <c r="AU266" s="38"/>
      <c r="AV266" s="38"/>
      <c r="AW266" s="38"/>
      <c r="AX266" s="38"/>
      <c r="AY266" s="38"/>
      <c r="AZ266" s="82"/>
      <c r="BA266" s="38"/>
      <c r="BB266" s="38"/>
      <c r="BC266" s="38"/>
      <c r="BD266" s="38"/>
      <c r="BE266" s="38"/>
      <c r="BF266" s="38"/>
      <c r="BG266" s="38"/>
      <c r="BH266" s="38"/>
      <c r="BI266" s="38"/>
      <c r="BJ266" s="38"/>
      <c r="BK266" s="38"/>
      <c r="BL266" s="38"/>
      <c r="BM266" s="38"/>
      <c r="BN266" s="38"/>
      <c r="BO266" s="38"/>
      <c r="BP266" s="38"/>
      <c r="BQ266" s="34">
        <f>Tabla2023[[#This Row],[DÍAS PRORROGA 1]]+Tabla2023[[#This Row],[DÍAS PRORROGA  2]]+Tabla2023[[#This Row],[DÍAS PRORROGA 3]]</f>
        <v>0</v>
      </c>
      <c r="BR266" s="68">
        <f>IF(Tabla2023[[#This Row],[ADICIÓN]]="NO",0,Tabla2023[[#This Row],[VALOR ADICIÓN 1]]+Tabla2023[[#This Row],[VALOR ADICIÓN 2]]+Tabla2023[[#This Row],[VALOR ADICIÓN 3]])</f>
        <v>0</v>
      </c>
      <c r="BS266" s="38"/>
      <c r="BT266" s="45">
        <v>45287</v>
      </c>
      <c r="BU266" s="49">
        <f>Tabla2023[[#This Row],[VALOR INICIAL DEL CONTRATO]]+Tabla2023[[#This Row],[VALOR ADICIÓN 1]]+Tabla2023[[#This Row],[VALOR ADICIÓN 2]]+Tabla2023[[#This Row],[VALOR ADICIÓN 3]]</f>
        <v>58500000</v>
      </c>
      <c r="BV26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66" s="33"/>
      <c r="BX266" s="34"/>
      <c r="BY266" s="34" t="s">
        <v>2569</v>
      </c>
      <c r="BZ266" s="34"/>
      <c r="CA266" s="38" t="s">
        <v>432</v>
      </c>
      <c r="CB266" s="41" t="s">
        <v>433</v>
      </c>
      <c r="CC266" s="41" t="s">
        <v>434</v>
      </c>
      <c r="CD266" s="34">
        <v>1696</v>
      </c>
      <c r="CE266" s="34"/>
      <c r="CF266" s="16"/>
    </row>
    <row r="267" spans="1:84" ht="51.75" hidden="1" customHeight="1" x14ac:dyDescent="0.2">
      <c r="A267" s="29">
        <v>2023</v>
      </c>
      <c r="B267" s="131">
        <v>266</v>
      </c>
      <c r="C267" s="122" t="s">
        <v>435</v>
      </c>
      <c r="D267" s="122" t="str">
        <f ca="1">IF(Tabla2023[[#This Row],[FECHA DE TERMINACIÓN FINAL]]-TODAY()&gt;=15,"VIGENTE",IF(Tabla2023[[#This Row],[FECHA DE TERMINACIÓN FINAL]]-TODAY()&lt;0,"FINALIZADO",IF(Tabla2023[[#This Row],[FECHA DE TERMINACIÓN FINAL]]-TODAY()&lt;=15,"PROXIMO A VENCER")))</f>
        <v>FINALIZADO</v>
      </c>
      <c r="E267" s="93">
        <v>88985</v>
      </c>
      <c r="F267" s="38" t="s">
        <v>2570</v>
      </c>
      <c r="G267" s="38" t="s">
        <v>2571</v>
      </c>
      <c r="H267" s="37" t="s">
        <v>85</v>
      </c>
      <c r="I267" s="46" t="s">
        <v>2572</v>
      </c>
      <c r="J267" s="37" t="s">
        <v>2542</v>
      </c>
      <c r="K267" s="38">
        <v>820</v>
      </c>
      <c r="L267" s="45">
        <v>45001</v>
      </c>
      <c r="M267" s="38">
        <v>951</v>
      </c>
      <c r="N267" s="45">
        <v>45015</v>
      </c>
      <c r="O267" s="37" t="s">
        <v>2573</v>
      </c>
      <c r="P267" s="37" t="s">
        <v>87</v>
      </c>
      <c r="Q267" s="37" t="s">
        <v>88</v>
      </c>
      <c r="R267" s="38">
        <v>1</v>
      </c>
      <c r="S267" s="37" t="s">
        <v>2574</v>
      </c>
      <c r="T267" s="37" t="s">
        <v>85</v>
      </c>
      <c r="U267" s="38" t="s">
        <v>471</v>
      </c>
      <c r="V267" s="38" t="s">
        <v>406</v>
      </c>
      <c r="W267" s="38"/>
      <c r="X267" s="38" t="s">
        <v>148</v>
      </c>
      <c r="Y267" s="38">
        <v>1022973981</v>
      </c>
      <c r="Z267" s="38">
        <v>6</v>
      </c>
      <c r="AA267" s="45">
        <v>33627</v>
      </c>
      <c r="AB267" s="44" t="s">
        <v>91</v>
      </c>
      <c r="AC267" s="38">
        <v>3142918397</v>
      </c>
      <c r="AD267" s="38" t="s">
        <v>2575</v>
      </c>
      <c r="AE267" s="37" t="s">
        <v>92</v>
      </c>
      <c r="AF267" s="54">
        <v>80062594</v>
      </c>
      <c r="AG267" s="38">
        <v>1</v>
      </c>
      <c r="AH267" s="38"/>
      <c r="AI267" s="38"/>
      <c r="AJ267" s="38"/>
      <c r="AK267" s="38"/>
      <c r="AL267" s="37" t="s">
        <v>93</v>
      </c>
      <c r="AM267" s="45">
        <v>45014</v>
      </c>
      <c r="AN267" s="45">
        <v>45014</v>
      </c>
      <c r="AO267" s="80">
        <v>9800000</v>
      </c>
      <c r="AP267" s="45">
        <v>45015</v>
      </c>
      <c r="AQ267" s="45">
        <v>45228</v>
      </c>
      <c r="AR267" s="38">
        <v>210</v>
      </c>
      <c r="AS267" s="38">
        <v>7</v>
      </c>
      <c r="AT267" s="80">
        <v>1400000</v>
      </c>
      <c r="AU267" s="38"/>
      <c r="AV267" s="38"/>
      <c r="AW267" s="38">
        <v>1</v>
      </c>
      <c r="AX267" s="38"/>
      <c r="AY267" s="38"/>
      <c r="AZ267" s="82">
        <v>4200000</v>
      </c>
      <c r="BA267" s="38"/>
      <c r="BB267" s="38"/>
      <c r="BC267" s="38"/>
      <c r="BD267" s="38"/>
      <c r="BE267" s="38"/>
      <c r="BF267" s="38"/>
      <c r="BG267" s="38"/>
      <c r="BH267" s="38"/>
      <c r="BI267" s="38"/>
      <c r="BJ267" s="38"/>
      <c r="BK267" s="38"/>
      <c r="BL267" s="38"/>
      <c r="BM267" s="38"/>
      <c r="BN267" s="38"/>
      <c r="BO267" s="38"/>
      <c r="BP267" s="38"/>
      <c r="BQ267" s="34">
        <f>Tabla2023[[#This Row],[DÍAS PRORROGA 1]]+Tabla2023[[#This Row],[DÍAS PRORROGA  2]]+Tabla2023[[#This Row],[DÍAS PRORROGA 3]]</f>
        <v>0</v>
      </c>
      <c r="BR267" s="68">
        <f>IF(Tabla2023[[#This Row],[ADICIÓN]]="NO",0,Tabla2023[[#This Row],[VALOR ADICIÓN 1]]+Tabla2023[[#This Row],[VALOR ADICIÓN 2]]+Tabla2023[[#This Row],[VALOR ADICIÓN 3]])</f>
        <v>4200000</v>
      </c>
      <c r="BS267" s="38"/>
      <c r="BT267" s="45">
        <v>45320</v>
      </c>
      <c r="BU267" s="49">
        <f>Tabla2023[[#This Row],[VALOR INICIAL DEL CONTRATO]]+Tabla2023[[#This Row],[VALOR ADICIÓN 1]]+Tabla2023[[#This Row],[VALOR ADICIÓN 2]]+Tabla2023[[#This Row],[VALOR ADICIÓN 3]]</f>
        <v>14000000</v>
      </c>
      <c r="BV26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67" s="33"/>
      <c r="BX267" s="36" t="s">
        <v>2576</v>
      </c>
      <c r="BY267" s="34" t="s">
        <v>2577</v>
      </c>
      <c r="BZ267" s="34" t="s">
        <v>1192</v>
      </c>
      <c r="CA267" s="34" t="s">
        <v>1192</v>
      </c>
      <c r="CB267" s="35" t="s">
        <v>1192</v>
      </c>
      <c r="CC267" s="35" t="s">
        <v>1192</v>
      </c>
      <c r="CD267" s="37">
        <v>2252</v>
      </c>
      <c r="CE267" s="34"/>
      <c r="CF267" s="16"/>
    </row>
    <row r="268" spans="1:84" ht="51.75" customHeight="1" x14ac:dyDescent="0.2">
      <c r="A268" s="29">
        <v>2023</v>
      </c>
      <c r="B268" s="131">
        <v>267</v>
      </c>
      <c r="C268" s="122" t="s">
        <v>435</v>
      </c>
      <c r="D268" s="122" t="str">
        <f ca="1">IF(Tabla2023[[#This Row],[FECHA DE TERMINACIÓN FINAL]]-TODAY()&gt;=15,"VIGENTE",IF(Tabla2023[[#This Row],[FECHA DE TERMINACIÓN FINAL]]-TODAY()&lt;0,"FINALIZADO",IF(Tabla2023[[#This Row],[FECHA DE TERMINACIÓN FINAL]]-TODAY()&lt;=15,"PROXIMO A VENCER")))</f>
        <v>FINALIZADO</v>
      </c>
      <c r="E268" s="93">
        <v>88634</v>
      </c>
      <c r="F268" s="38" t="s">
        <v>2578</v>
      </c>
      <c r="G268" s="38" t="s">
        <v>2579</v>
      </c>
      <c r="H268" s="37" t="s">
        <v>2580</v>
      </c>
      <c r="I268" s="44" t="s">
        <v>2581</v>
      </c>
      <c r="J268" s="38" t="s">
        <v>1726</v>
      </c>
      <c r="K268" s="38">
        <v>813</v>
      </c>
      <c r="L268" s="45">
        <v>44995</v>
      </c>
      <c r="M268" s="38">
        <v>948</v>
      </c>
      <c r="N268" s="45">
        <v>45015</v>
      </c>
      <c r="O268" s="38" t="s">
        <v>169</v>
      </c>
      <c r="P268" s="37" t="s">
        <v>87</v>
      </c>
      <c r="Q268" s="37" t="s">
        <v>420</v>
      </c>
      <c r="R268" s="38">
        <v>1</v>
      </c>
      <c r="S268" s="151" t="s">
        <v>2582</v>
      </c>
      <c r="T268" s="38"/>
      <c r="U268" s="38" t="s">
        <v>906</v>
      </c>
      <c r="V268" s="38" t="s">
        <v>442</v>
      </c>
      <c r="W268" s="38" t="s">
        <v>213</v>
      </c>
      <c r="X268" s="38" t="s">
        <v>148</v>
      </c>
      <c r="Y268" s="38">
        <v>1013685604</v>
      </c>
      <c r="Z268" s="38">
        <v>6</v>
      </c>
      <c r="AA268" s="45">
        <v>36126</v>
      </c>
      <c r="AB268" s="44" t="s">
        <v>1096</v>
      </c>
      <c r="AC268" s="38">
        <v>3003937790</v>
      </c>
      <c r="AD268" s="38" t="s">
        <v>2583</v>
      </c>
      <c r="AE268" s="37" t="s">
        <v>659</v>
      </c>
      <c r="AF268" s="54">
        <v>1016046855</v>
      </c>
      <c r="AG268" s="38">
        <v>8</v>
      </c>
      <c r="AH268" s="37" t="s">
        <v>660</v>
      </c>
      <c r="AI268" s="37">
        <v>1020716280</v>
      </c>
      <c r="AJ268" s="37">
        <v>5</v>
      </c>
      <c r="AK268" s="38"/>
      <c r="AL268" s="38" t="s">
        <v>410</v>
      </c>
      <c r="AM268" s="45">
        <v>45013</v>
      </c>
      <c r="AN268" s="45">
        <v>45013</v>
      </c>
      <c r="AO268" s="80">
        <v>45450000</v>
      </c>
      <c r="AP268" s="45">
        <v>45015</v>
      </c>
      <c r="AQ268" s="45">
        <v>45289</v>
      </c>
      <c r="AR268" s="38">
        <v>270</v>
      </c>
      <c r="AS268" s="38">
        <v>9</v>
      </c>
      <c r="AT268" s="80">
        <v>5050000</v>
      </c>
      <c r="AU268" s="38"/>
      <c r="AV268" s="38"/>
      <c r="AW268" s="38">
        <v>1</v>
      </c>
      <c r="AX268" s="38">
        <v>1</v>
      </c>
      <c r="AY268" s="38"/>
      <c r="AZ268" s="82">
        <v>10100000</v>
      </c>
      <c r="BA268" s="38">
        <v>60</v>
      </c>
      <c r="BB268" s="38">
        <v>1281</v>
      </c>
      <c r="BC268" s="45">
        <v>45275</v>
      </c>
      <c r="BD268" s="38"/>
      <c r="BE268" s="38"/>
      <c r="BF268" s="38"/>
      <c r="BG268" s="38"/>
      <c r="BH268" s="38"/>
      <c r="BI268" s="38"/>
      <c r="BJ268" s="38"/>
      <c r="BK268" s="38"/>
      <c r="BL268" s="38"/>
      <c r="BM268" s="38"/>
      <c r="BN268" s="38"/>
      <c r="BO268" s="38"/>
      <c r="BP268" s="38"/>
      <c r="BQ268" s="34">
        <f>Tabla2023[[#This Row],[DÍAS PRORROGA 1]]+Tabla2023[[#This Row],[DÍAS PRORROGA  2]]+Tabla2023[[#This Row],[DÍAS PRORROGA 3]]</f>
        <v>60</v>
      </c>
      <c r="BR268" s="68">
        <f>IF(Tabla2023[[#This Row],[ADICIÓN]]="NO",0,Tabla2023[[#This Row],[VALOR ADICIÓN 1]]+Tabla2023[[#This Row],[VALOR ADICIÓN 2]]+Tabla2023[[#This Row],[VALOR ADICIÓN 3]])</f>
        <v>10100000</v>
      </c>
      <c r="BS268" s="38"/>
      <c r="BT268" s="45">
        <v>45351</v>
      </c>
      <c r="BU268" s="49">
        <f>Tabla2023[[#This Row],[VALOR INICIAL DEL CONTRATO]]+Tabla2023[[#This Row],[VALOR ADICIÓN 1]]+Tabla2023[[#This Row],[VALOR ADICIÓN 2]]+Tabla2023[[#This Row],[VALOR ADICIÓN 3]]</f>
        <v>55550000</v>
      </c>
      <c r="BV26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68" s="33"/>
      <c r="BX268" s="36" t="s">
        <v>2584</v>
      </c>
      <c r="BY268" s="36" t="s">
        <v>2585</v>
      </c>
      <c r="BZ268" s="34"/>
      <c r="CA268" s="38">
        <v>6</v>
      </c>
      <c r="CB268" s="41" t="s">
        <v>550</v>
      </c>
      <c r="CC268" s="41" t="s">
        <v>551</v>
      </c>
      <c r="CD268" s="38">
        <v>1637</v>
      </c>
      <c r="CE268" s="34"/>
      <c r="CF268" s="16"/>
    </row>
    <row r="269" spans="1:84" s="5" customFormat="1" ht="51.75" customHeight="1" x14ac:dyDescent="0.2">
      <c r="A269" s="29">
        <v>2023</v>
      </c>
      <c r="B269" s="131">
        <v>268</v>
      </c>
      <c r="C269" s="122" t="s">
        <v>435</v>
      </c>
      <c r="D269" s="122" t="str">
        <f ca="1">IF(Tabla2023[[#This Row],[FECHA DE TERMINACIÓN FINAL]]-TODAY()&gt;=15,"VIGENTE",IF(Tabla2023[[#This Row],[FECHA DE TERMINACIÓN FINAL]]-TODAY()&lt;0,"FINALIZADO",IF(Tabla2023[[#This Row],[FECHA DE TERMINACIÓN FINAL]]-TODAY()&lt;=15,"PROXIMO A VENCER")))</f>
        <v>FINALIZADO</v>
      </c>
      <c r="E269" s="93">
        <v>88637</v>
      </c>
      <c r="F269" s="38" t="s">
        <v>2586</v>
      </c>
      <c r="G269" s="38" t="s">
        <v>2587</v>
      </c>
      <c r="H269" s="37" t="s">
        <v>2588</v>
      </c>
      <c r="I269" s="46" t="s">
        <v>2589</v>
      </c>
      <c r="J269" s="37" t="s">
        <v>1695</v>
      </c>
      <c r="K269" s="38">
        <v>817</v>
      </c>
      <c r="L269" s="45">
        <v>44998</v>
      </c>
      <c r="M269" s="38">
        <v>945</v>
      </c>
      <c r="N269" s="45">
        <v>45014</v>
      </c>
      <c r="O269" s="38" t="s">
        <v>140</v>
      </c>
      <c r="P269" s="37" t="s">
        <v>87</v>
      </c>
      <c r="Q269" s="37" t="s">
        <v>420</v>
      </c>
      <c r="R269" s="38">
        <v>1</v>
      </c>
      <c r="S269" s="151" t="s">
        <v>2590</v>
      </c>
      <c r="T269" s="38"/>
      <c r="U269" s="38" t="s">
        <v>471</v>
      </c>
      <c r="V269" s="38" t="s">
        <v>184</v>
      </c>
      <c r="W269" s="38" t="s">
        <v>423</v>
      </c>
      <c r="X269" s="38" t="s">
        <v>163</v>
      </c>
      <c r="Y269" s="38">
        <v>1022934873</v>
      </c>
      <c r="Z269" s="38">
        <v>2</v>
      </c>
      <c r="AA269" s="45">
        <v>45119</v>
      </c>
      <c r="AB269" s="44" t="s">
        <v>1546</v>
      </c>
      <c r="AC269" s="38">
        <v>3138618414</v>
      </c>
      <c r="AD269" s="38" t="s">
        <v>2591</v>
      </c>
      <c r="AE269" s="37" t="s">
        <v>138</v>
      </c>
      <c r="AF269" s="37">
        <v>1010239931</v>
      </c>
      <c r="AG269" s="38"/>
      <c r="AH269" s="37" t="s">
        <v>221</v>
      </c>
      <c r="AI269" s="37">
        <v>1010222109</v>
      </c>
      <c r="AJ269" s="37">
        <v>4</v>
      </c>
      <c r="AK269" s="45">
        <v>45139</v>
      </c>
      <c r="AL269" s="38" t="s">
        <v>410</v>
      </c>
      <c r="AM269" s="45">
        <v>45012</v>
      </c>
      <c r="AN269" s="45">
        <v>45012</v>
      </c>
      <c r="AO269" s="80">
        <v>24300000</v>
      </c>
      <c r="AP269" s="45">
        <v>45014</v>
      </c>
      <c r="AQ269" s="45">
        <v>45288</v>
      </c>
      <c r="AR269" s="38">
        <v>270</v>
      </c>
      <c r="AS269" s="38">
        <v>9</v>
      </c>
      <c r="AT269" s="80">
        <v>2700000</v>
      </c>
      <c r="AU269" s="38"/>
      <c r="AV269" s="38"/>
      <c r="AW269" s="38"/>
      <c r="AX269" s="38"/>
      <c r="AY269" s="38"/>
      <c r="AZ269" s="82"/>
      <c r="BA269" s="38"/>
      <c r="BB269" s="38"/>
      <c r="BC269" s="38"/>
      <c r="BD269" s="38"/>
      <c r="BE269" s="38"/>
      <c r="BF269" s="38"/>
      <c r="BG269" s="38"/>
      <c r="BH269" s="38"/>
      <c r="BI269" s="38"/>
      <c r="BJ269" s="38"/>
      <c r="BK269" s="38"/>
      <c r="BL269" s="38"/>
      <c r="BM269" s="37"/>
      <c r="BN269" s="38"/>
      <c r="BO269" s="38"/>
      <c r="BP269" s="38"/>
      <c r="BQ269" s="34">
        <f>Tabla2023[[#This Row],[DÍAS PRORROGA 1]]+Tabla2023[[#This Row],[DÍAS PRORROGA  2]]+Tabla2023[[#This Row],[DÍAS PRORROGA 3]]</f>
        <v>0</v>
      </c>
      <c r="BR269" s="68">
        <f>IF(Tabla2023[[#This Row],[ADICIÓN]]="NO",0,Tabla2023[[#This Row],[VALOR ADICIÓN 1]]+Tabla2023[[#This Row],[VALOR ADICIÓN 2]]+Tabla2023[[#This Row],[VALOR ADICIÓN 3]])</f>
        <v>0</v>
      </c>
      <c r="BS269" s="38"/>
      <c r="BT269" s="45">
        <v>45288</v>
      </c>
      <c r="BU269" s="49">
        <f>Tabla2023[[#This Row],[VALOR INICIAL DEL CONTRATO]]+Tabla2023[[#This Row],[VALOR ADICIÓN 1]]+Tabla2023[[#This Row],[VALOR ADICIÓN 2]]+Tabla2023[[#This Row],[VALOR ADICIÓN 3]]</f>
        <v>24300000</v>
      </c>
      <c r="BV26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69" s="33"/>
      <c r="BX269" s="34"/>
      <c r="BY269" s="34" t="s">
        <v>2592</v>
      </c>
      <c r="BZ269" s="34"/>
      <c r="CA269" s="34">
        <v>56</v>
      </c>
      <c r="CB269" s="35" t="s">
        <v>869</v>
      </c>
      <c r="CC269" s="35" t="s">
        <v>870</v>
      </c>
      <c r="CD269" s="34">
        <v>1693</v>
      </c>
      <c r="CE269" s="34"/>
      <c r="CF269" s="4"/>
    </row>
    <row r="270" spans="1:84" ht="51.75" customHeight="1" x14ac:dyDescent="0.2">
      <c r="A270" s="29">
        <v>2023</v>
      </c>
      <c r="B270" s="131">
        <v>269</v>
      </c>
      <c r="C270" s="122" t="s">
        <v>435</v>
      </c>
      <c r="D270" s="122" t="str">
        <f ca="1">IF(Tabla2023[[#This Row],[FECHA DE TERMINACIÓN FINAL]]-TODAY()&gt;=15,"VIGENTE",IF(Tabla2023[[#This Row],[FECHA DE TERMINACIÓN FINAL]]-TODAY()&lt;0,"FINALIZADO",IF(Tabla2023[[#This Row],[FECHA DE TERMINACIÓN FINAL]]-TODAY()&lt;=15,"PROXIMO A VENCER")))</f>
        <v>FINALIZADO</v>
      </c>
      <c r="E270" s="93">
        <v>88640</v>
      </c>
      <c r="F270" s="38" t="s">
        <v>2593</v>
      </c>
      <c r="G270" s="38" t="s">
        <v>2594</v>
      </c>
      <c r="H270" s="37" t="s">
        <v>2595</v>
      </c>
      <c r="I270" s="46" t="s">
        <v>2596</v>
      </c>
      <c r="J270" s="38" t="s">
        <v>1132</v>
      </c>
      <c r="K270" s="38">
        <v>812</v>
      </c>
      <c r="L270" s="45">
        <v>44995</v>
      </c>
      <c r="M270" s="38">
        <v>963</v>
      </c>
      <c r="N270" s="45">
        <v>45021</v>
      </c>
      <c r="O270" s="38" t="s">
        <v>120</v>
      </c>
      <c r="P270" s="37" t="s">
        <v>87</v>
      </c>
      <c r="Q270" s="37" t="s">
        <v>420</v>
      </c>
      <c r="R270" s="38">
        <v>1</v>
      </c>
      <c r="S270" s="151" t="s">
        <v>2597</v>
      </c>
      <c r="T270" s="38"/>
      <c r="U270" s="38" t="s">
        <v>471</v>
      </c>
      <c r="V270" s="38" t="s">
        <v>442</v>
      </c>
      <c r="W270" s="38" t="s">
        <v>213</v>
      </c>
      <c r="X270" s="38" t="s">
        <v>148</v>
      </c>
      <c r="Y270" s="38">
        <v>1015423145</v>
      </c>
      <c r="Z270" s="38">
        <v>0</v>
      </c>
      <c r="AA270" s="45">
        <v>44975</v>
      </c>
      <c r="AB270" s="44" t="s">
        <v>2598</v>
      </c>
      <c r="AC270" s="38">
        <v>8025253</v>
      </c>
      <c r="AD270" s="38" t="s">
        <v>2599</v>
      </c>
      <c r="AE270" s="37" t="s">
        <v>155</v>
      </c>
      <c r="AF270" s="37">
        <v>79468757</v>
      </c>
      <c r="AG270" s="37">
        <v>9</v>
      </c>
      <c r="AH270" s="38"/>
      <c r="AI270" s="38"/>
      <c r="AJ270" s="38"/>
      <c r="AK270" s="38"/>
      <c r="AL270" s="38" t="s">
        <v>410</v>
      </c>
      <c r="AM270" s="45">
        <v>45015</v>
      </c>
      <c r="AN270" s="45">
        <v>45015</v>
      </c>
      <c r="AO270" s="80">
        <v>49500000</v>
      </c>
      <c r="AP270" s="45">
        <v>45027</v>
      </c>
      <c r="AQ270" s="45">
        <v>45301</v>
      </c>
      <c r="AR270" s="38">
        <v>270</v>
      </c>
      <c r="AS270" s="38">
        <v>9</v>
      </c>
      <c r="AT270" s="80">
        <v>5500000</v>
      </c>
      <c r="AU270" s="38"/>
      <c r="AV270" s="38"/>
      <c r="AW270" s="38"/>
      <c r="AX270" s="38"/>
      <c r="AY270" s="38"/>
      <c r="AZ270" s="82"/>
      <c r="BA270" s="38"/>
      <c r="BB270" s="38"/>
      <c r="BC270" s="38"/>
      <c r="BD270" s="38"/>
      <c r="BE270" s="38"/>
      <c r="BF270" s="38"/>
      <c r="BG270" s="38"/>
      <c r="BH270" s="38"/>
      <c r="BI270" s="38"/>
      <c r="BJ270" s="38"/>
      <c r="BK270" s="38"/>
      <c r="BL270" s="38"/>
      <c r="BM270" s="38"/>
      <c r="BN270" s="38"/>
      <c r="BO270" s="38"/>
      <c r="BP270" s="38"/>
      <c r="BQ270" s="34">
        <f>Tabla2023[[#This Row],[DÍAS PRORROGA 1]]+Tabla2023[[#This Row],[DÍAS PRORROGA  2]]+Tabla2023[[#This Row],[DÍAS PRORROGA 3]]</f>
        <v>0</v>
      </c>
      <c r="BR270" s="68">
        <f>IF(Tabla2023[[#This Row],[ADICIÓN]]="NO",0,Tabla2023[[#This Row],[VALOR ADICIÓN 1]]+Tabla2023[[#This Row],[VALOR ADICIÓN 2]]+Tabla2023[[#This Row],[VALOR ADICIÓN 3]])</f>
        <v>0</v>
      </c>
      <c r="BS270" s="38"/>
      <c r="BT270" s="45">
        <v>45301</v>
      </c>
      <c r="BU270" s="49">
        <f>Tabla2023[[#This Row],[VALOR INICIAL DEL CONTRATO]]+Tabla2023[[#This Row],[VALOR ADICIÓN 1]]+Tabla2023[[#This Row],[VALOR ADICIÓN 2]]+Tabla2023[[#This Row],[VALOR ADICIÓN 3]]</f>
        <v>49500000</v>
      </c>
      <c r="BV27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0" s="33"/>
      <c r="BX270" s="34"/>
      <c r="BY270" s="34" t="s">
        <v>2600</v>
      </c>
      <c r="BZ270" s="34"/>
      <c r="CA270" s="34"/>
      <c r="CB270" s="35"/>
      <c r="CC270" s="35"/>
      <c r="CD270" s="38">
        <v>1691</v>
      </c>
      <c r="CE270" s="34"/>
      <c r="CF270" s="16"/>
    </row>
    <row r="271" spans="1:84" ht="51.75" customHeight="1" x14ac:dyDescent="0.2">
      <c r="A271" s="29">
        <v>2023</v>
      </c>
      <c r="B271" s="131">
        <v>270</v>
      </c>
      <c r="C271" s="122" t="s">
        <v>435</v>
      </c>
      <c r="D271" s="122" t="str">
        <f ca="1">IF(Tabla2023[[#This Row],[FECHA DE TERMINACIÓN FINAL]]-TODAY()&gt;=15,"VIGENTE",IF(Tabla2023[[#This Row],[FECHA DE TERMINACIÓN FINAL]]-TODAY()&lt;0,"FINALIZADO",IF(Tabla2023[[#This Row],[FECHA DE TERMINACIÓN FINAL]]-TODAY()&lt;=15,"PROXIMO A VENCER")))</f>
        <v>FINALIZADO</v>
      </c>
      <c r="E271" s="93">
        <v>88950</v>
      </c>
      <c r="F271" s="38" t="s">
        <v>2601</v>
      </c>
      <c r="G271" s="38" t="s">
        <v>2602</v>
      </c>
      <c r="H271" s="37" t="s">
        <v>2603</v>
      </c>
      <c r="I271" s="44" t="s">
        <v>2604</v>
      </c>
      <c r="J271" s="38" t="s">
        <v>2605</v>
      </c>
      <c r="K271" s="38">
        <v>829</v>
      </c>
      <c r="L271" s="45">
        <v>45007</v>
      </c>
      <c r="M271" s="38">
        <v>949</v>
      </c>
      <c r="N271" s="45">
        <v>45015</v>
      </c>
      <c r="O271" s="38" t="s">
        <v>604</v>
      </c>
      <c r="P271" s="37" t="s">
        <v>87</v>
      </c>
      <c r="Q271" s="37" t="s">
        <v>420</v>
      </c>
      <c r="R271" s="38">
        <v>1</v>
      </c>
      <c r="S271" s="151" t="s">
        <v>2606</v>
      </c>
      <c r="T271" s="38"/>
      <c r="U271" s="38" t="s">
        <v>906</v>
      </c>
      <c r="V271" s="38" t="s">
        <v>2388</v>
      </c>
      <c r="W271" s="38" t="s">
        <v>213</v>
      </c>
      <c r="X271" s="38" t="s">
        <v>163</v>
      </c>
      <c r="Y271" s="38" t="s">
        <v>2607</v>
      </c>
      <c r="Z271" s="38">
        <v>4</v>
      </c>
      <c r="AA271" s="45">
        <v>45007</v>
      </c>
      <c r="AB271" s="44" t="s">
        <v>2608</v>
      </c>
      <c r="AC271" s="38">
        <v>6016311444</v>
      </c>
      <c r="AD271" s="38" t="s">
        <v>2609</v>
      </c>
      <c r="AE271" s="37" t="s">
        <v>1960</v>
      </c>
      <c r="AF271" s="38">
        <v>52524344</v>
      </c>
      <c r="AG271" s="37">
        <v>7</v>
      </c>
      <c r="AH271" s="38"/>
      <c r="AI271" s="38"/>
      <c r="AJ271" s="38"/>
      <c r="AK271" s="37" t="s">
        <v>2610</v>
      </c>
      <c r="AL271" s="38" t="s">
        <v>410</v>
      </c>
      <c r="AM271" s="45">
        <v>45014</v>
      </c>
      <c r="AN271" s="45">
        <v>45014</v>
      </c>
      <c r="AO271" s="80">
        <v>30000000</v>
      </c>
      <c r="AP271" s="45">
        <v>45019</v>
      </c>
      <c r="AQ271" s="45">
        <v>45201</v>
      </c>
      <c r="AR271" s="38">
        <v>180</v>
      </c>
      <c r="AS271" s="38">
        <v>6</v>
      </c>
      <c r="AT271" s="80">
        <v>5000000</v>
      </c>
      <c r="AU271" s="38"/>
      <c r="AV271" s="38"/>
      <c r="AW271" s="38">
        <v>2</v>
      </c>
      <c r="AX271" s="38">
        <v>2</v>
      </c>
      <c r="AY271" s="38"/>
      <c r="AZ271" s="82">
        <v>10000000</v>
      </c>
      <c r="BA271" s="38">
        <v>60</v>
      </c>
      <c r="BB271" s="38">
        <v>1024</v>
      </c>
      <c r="BC271" s="45">
        <v>45197</v>
      </c>
      <c r="BD271" s="38"/>
      <c r="BE271" s="38"/>
      <c r="BF271" s="38">
        <v>5000000</v>
      </c>
      <c r="BG271" s="38">
        <v>30</v>
      </c>
      <c r="BH271" s="38">
        <v>1133</v>
      </c>
      <c r="BI271" s="45">
        <v>45259</v>
      </c>
      <c r="BJ271" s="38"/>
      <c r="BK271" s="38"/>
      <c r="BL271" s="38"/>
      <c r="BM271" s="38"/>
      <c r="BN271" s="38"/>
      <c r="BO271" s="38"/>
      <c r="BP271" s="38"/>
      <c r="BQ271" s="34">
        <f>Tabla2023[[#This Row],[DÍAS PRORROGA 1]]+Tabla2023[[#This Row],[DÍAS PRORROGA  2]]+Tabla2023[[#This Row],[DÍAS PRORROGA 3]]</f>
        <v>90</v>
      </c>
      <c r="BR271" s="68">
        <f>IF(Tabla2023[[#This Row],[ADICIÓN]]="NO",0,Tabla2023[[#This Row],[VALOR ADICIÓN 1]]+Tabla2023[[#This Row],[VALOR ADICIÓN 2]]+Tabla2023[[#This Row],[VALOR ADICIÓN 3]])</f>
        <v>15000000</v>
      </c>
      <c r="BS271" s="38"/>
      <c r="BT271" s="45">
        <v>45293</v>
      </c>
      <c r="BU271" s="49">
        <f>Tabla2023[[#This Row],[VALOR INICIAL DEL CONTRATO]]+Tabla2023[[#This Row],[VALOR ADICIÓN 1]]+Tabla2023[[#This Row],[VALOR ADICIÓN 2]]+Tabla2023[[#This Row],[VALOR ADICIÓN 3]]</f>
        <v>45000000</v>
      </c>
      <c r="BV27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1" s="33"/>
      <c r="BX271" s="36" t="s">
        <v>2611</v>
      </c>
      <c r="BY271" s="34" t="s">
        <v>2612</v>
      </c>
      <c r="BZ271" s="34"/>
      <c r="CA271" s="34"/>
      <c r="CB271" s="35"/>
      <c r="CC271" s="35"/>
      <c r="CD271" s="38">
        <v>1672</v>
      </c>
      <c r="CE271" s="34"/>
      <c r="CF271" s="6"/>
    </row>
    <row r="272" spans="1:84" ht="51.75" customHeight="1" x14ac:dyDescent="0.2">
      <c r="A272" s="29">
        <v>2023</v>
      </c>
      <c r="B272" s="131">
        <v>271</v>
      </c>
      <c r="C272" s="122" t="s">
        <v>435</v>
      </c>
      <c r="D272" s="122" t="str">
        <f ca="1">IF(Tabla2023[[#This Row],[FECHA DE TERMINACIÓN FINAL]]-TODAY()&gt;=15,"VIGENTE",IF(Tabla2023[[#This Row],[FECHA DE TERMINACIÓN FINAL]]-TODAY()&lt;0,"FINALIZADO",IF(Tabla2023[[#This Row],[FECHA DE TERMINACIÓN FINAL]]-TODAY()&lt;=15,"PROXIMO A VENCER")))</f>
        <v>FINALIZADO</v>
      </c>
      <c r="E272" s="93">
        <v>88934</v>
      </c>
      <c r="F272" s="38" t="s">
        <v>2613</v>
      </c>
      <c r="G272" s="38" t="s">
        <v>2614</v>
      </c>
      <c r="H272" s="37" t="s">
        <v>2615</v>
      </c>
      <c r="I272" s="44" t="s">
        <v>2616</v>
      </c>
      <c r="J272" s="37" t="s">
        <v>1695</v>
      </c>
      <c r="K272" s="38">
        <v>827</v>
      </c>
      <c r="L272" s="45">
        <v>45007</v>
      </c>
      <c r="M272" s="38">
        <v>946</v>
      </c>
      <c r="N272" s="45">
        <v>45014</v>
      </c>
      <c r="O272" s="38" t="s">
        <v>125</v>
      </c>
      <c r="P272" s="37" t="s">
        <v>87</v>
      </c>
      <c r="Q272" s="37" t="s">
        <v>420</v>
      </c>
      <c r="R272" s="38">
        <v>1</v>
      </c>
      <c r="S272" s="151" t="s">
        <v>2617</v>
      </c>
      <c r="T272" s="38"/>
      <c r="U272" s="38" t="s">
        <v>906</v>
      </c>
      <c r="V272" s="38" t="s">
        <v>512</v>
      </c>
      <c r="W272" s="38" t="s">
        <v>213</v>
      </c>
      <c r="X272" s="38" t="s">
        <v>148</v>
      </c>
      <c r="Y272" s="38">
        <v>1010176121</v>
      </c>
      <c r="Z272" s="38">
        <v>6</v>
      </c>
      <c r="AA272" s="45">
        <v>32229</v>
      </c>
      <c r="AB272" s="44" t="s">
        <v>2618</v>
      </c>
      <c r="AC272" s="38">
        <v>3144922279</v>
      </c>
      <c r="AD272" s="38" t="s">
        <v>902</v>
      </c>
      <c r="AE272" s="37" t="s">
        <v>683</v>
      </c>
      <c r="AF272" s="37">
        <v>1014225583</v>
      </c>
      <c r="AG272" s="37">
        <v>0</v>
      </c>
      <c r="AH272" s="38"/>
      <c r="AI272" s="38"/>
      <c r="AJ272" s="38"/>
      <c r="AK272" s="38"/>
      <c r="AL272" s="38" t="s">
        <v>410</v>
      </c>
      <c r="AM272" s="45">
        <v>45013</v>
      </c>
      <c r="AN272" s="45">
        <v>45013</v>
      </c>
      <c r="AO272" s="80">
        <v>72000000</v>
      </c>
      <c r="AP272" s="45">
        <v>45015</v>
      </c>
      <c r="AQ272" s="45">
        <v>45289</v>
      </c>
      <c r="AR272" s="38">
        <v>270</v>
      </c>
      <c r="AS272" s="38">
        <v>9</v>
      </c>
      <c r="AT272" s="80">
        <v>8000000</v>
      </c>
      <c r="AU272" s="38"/>
      <c r="AV272" s="38"/>
      <c r="AW272" s="38">
        <v>1</v>
      </c>
      <c r="AX272" s="38">
        <v>1</v>
      </c>
      <c r="AY272" s="38"/>
      <c r="AZ272" s="82">
        <v>8000000</v>
      </c>
      <c r="BA272" s="38">
        <v>30</v>
      </c>
      <c r="BB272" s="38">
        <v>1095</v>
      </c>
      <c r="BC272" s="45">
        <v>45254</v>
      </c>
      <c r="BD272" s="38"/>
      <c r="BE272" s="38"/>
      <c r="BF272" s="38"/>
      <c r="BG272" s="38"/>
      <c r="BH272" s="38"/>
      <c r="BI272" s="38"/>
      <c r="BJ272" s="38"/>
      <c r="BK272" s="38"/>
      <c r="BL272" s="38"/>
      <c r="BM272" s="38"/>
      <c r="BN272" s="38"/>
      <c r="BO272" s="38"/>
      <c r="BP272" s="38"/>
      <c r="BQ272" s="34">
        <f>Tabla2023[[#This Row],[DÍAS PRORROGA 1]]+Tabla2023[[#This Row],[DÍAS PRORROGA  2]]+Tabla2023[[#This Row],[DÍAS PRORROGA 3]]</f>
        <v>30</v>
      </c>
      <c r="BR272" s="68">
        <f>IF(Tabla2023[[#This Row],[ADICIÓN]]="NO",0,Tabla2023[[#This Row],[VALOR ADICIÓN 1]]+Tabla2023[[#This Row],[VALOR ADICIÓN 2]]+Tabla2023[[#This Row],[VALOR ADICIÓN 3]])</f>
        <v>8000000</v>
      </c>
      <c r="BS272" s="38"/>
      <c r="BT272" s="45">
        <v>45320</v>
      </c>
      <c r="BU272" s="49">
        <f>Tabla2023[[#This Row],[VALOR INICIAL DEL CONTRATO]]+Tabla2023[[#This Row],[VALOR ADICIÓN 1]]+Tabla2023[[#This Row],[VALOR ADICIÓN 2]]+Tabla2023[[#This Row],[VALOR ADICIÓN 3]]</f>
        <v>80000000</v>
      </c>
      <c r="BV27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2" s="33"/>
      <c r="BX272" s="36" t="s">
        <v>2619</v>
      </c>
      <c r="BY272" s="34" t="s">
        <v>2620</v>
      </c>
      <c r="BZ272" s="34"/>
      <c r="CA272" s="38" t="s">
        <v>432</v>
      </c>
      <c r="CB272" s="41" t="s">
        <v>433</v>
      </c>
      <c r="CC272" s="41" t="s">
        <v>434</v>
      </c>
      <c r="CD272" s="34">
        <v>1696</v>
      </c>
      <c r="CE272" s="34"/>
      <c r="CF272" s="6"/>
    </row>
    <row r="273" spans="1:84" ht="51.75" customHeight="1" x14ac:dyDescent="0.2">
      <c r="A273" s="29">
        <v>2023</v>
      </c>
      <c r="B273" s="131">
        <v>272</v>
      </c>
      <c r="C273" s="122" t="s">
        <v>435</v>
      </c>
      <c r="D273" s="122" t="str">
        <f ca="1">IF(Tabla2023[[#This Row],[FECHA DE TERMINACIÓN FINAL]]-TODAY()&gt;=15,"VIGENTE",IF(Tabla2023[[#This Row],[FECHA DE TERMINACIÓN FINAL]]-TODAY()&lt;0,"FINALIZADO",IF(Tabla2023[[#This Row],[FECHA DE TERMINACIÓN FINAL]]-TODAY()&lt;=15,"PROXIMO A VENCER")))</f>
        <v>FINALIZADO</v>
      </c>
      <c r="E273" s="93">
        <v>88960</v>
      </c>
      <c r="F273" s="38" t="s">
        <v>2621</v>
      </c>
      <c r="G273" s="38" t="s">
        <v>2622</v>
      </c>
      <c r="H273" s="37" t="s">
        <v>2623</v>
      </c>
      <c r="I273" s="46" t="s">
        <v>2624</v>
      </c>
      <c r="J273" s="37" t="s">
        <v>1711</v>
      </c>
      <c r="K273" s="38">
        <v>832</v>
      </c>
      <c r="L273" s="45">
        <v>45007</v>
      </c>
      <c r="M273" s="38">
        <v>952</v>
      </c>
      <c r="N273" s="45">
        <v>45015</v>
      </c>
      <c r="O273" s="38" t="s">
        <v>108</v>
      </c>
      <c r="P273" s="37" t="s">
        <v>87</v>
      </c>
      <c r="Q273" s="37" t="s">
        <v>420</v>
      </c>
      <c r="R273" s="38">
        <v>1</v>
      </c>
      <c r="S273" s="151" t="s">
        <v>2625</v>
      </c>
      <c r="T273" s="38"/>
      <c r="U273" s="38" t="s">
        <v>471</v>
      </c>
      <c r="V273" s="38" t="s">
        <v>196</v>
      </c>
      <c r="W273" s="38" t="s">
        <v>213</v>
      </c>
      <c r="X273" s="38" t="s">
        <v>148</v>
      </c>
      <c r="Y273" s="38">
        <v>1022363488</v>
      </c>
      <c r="Z273" s="38">
        <v>9</v>
      </c>
      <c r="AA273" s="45">
        <v>33085</v>
      </c>
      <c r="AB273" s="44" t="s">
        <v>2626</v>
      </c>
      <c r="AC273" s="38">
        <v>3015672478</v>
      </c>
      <c r="AD273" s="38" t="s">
        <v>2627</v>
      </c>
      <c r="AE273" s="37" t="s">
        <v>155</v>
      </c>
      <c r="AF273" s="37">
        <v>79468757</v>
      </c>
      <c r="AG273" s="37">
        <v>9</v>
      </c>
      <c r="AH273" s="38"/>
      <c r="AI273" s="38"/>
      <c r="AJ273" s="38"/>
      <c r="AK273" s="38"/>
      <c r="AL273" s="38" t="s">
        <v>410</v>
      </c>
      <c r="AM273" s="45">
        <v>45014</v>
      </c>
      <c r="AN273" s="45">
        <v>45014</v>
      </c>
      <c r="AO273" s="80">
        <v>38500000</v>
      </c>
      <c r="AP273" s="45">
        <v>45019</v>
      </c>
      <c r="AQ273" s="45">
        <v>45232</v>
      </c>
      <c r="AR273" s="38">
        <v>210</v>
      </c>
      <c r="AS273" s="38">
        <v>7</v>
      </c>
      <c r="AT273" s="80">
        <v>5500000</v>
      </c>
      <c r="AU273" s="38"/>
      <c r="AV273" s="38"/>
      <c r="AW273" s="38">
        <v>1</v>
      </c>
      <c r="AX273" s="38">
        <v>1</v>
      </c>
      <c r="AY273" s="38"/>
      <c r="AZ273" s="82">
        <v>16500000</v>
      </c>
      <c r="BA273" s="38">
        <v>90</v>
      </c>
      <c r="BB273" s="38">
        <v>1033</v>
      </c>
      <c r="BC273" s="45">
        <v>45225</v>
      </c>
      <c r="BD273" s="38"/>
      <c r="BE273" s="38"/>
      <c r="BF273" s="38"/>
      <c r="BG273" s="38"/>
      <c r="BH273" s="38"/>
      <c r="BI273" s="38"/>
      <c r="BJ273" s="38"/>
      <c r="BK273" s="38"/>
      <c r="BL273" s="38"/>
      <c r="BM273" s="38"/>
      <c r="BN273" s="38"/>
      <c r="BO273" s="38"/>
      <c r="BP273" s="38"/>
      <c r="BQ273" s="34">
        <f>Tabla2023[[#This Row],[DÍAS PRORROGA 1]]+Tabla2023[[#This Row],[DÍAS PRORROGA  2]]+Tabla2023[[#This Row],[DÍAS PRORROGA 3]]</f>
        <v>90</v>
      </c>
      <c r="BR273" s="68">
        <f>IF(Tabla2023[[#This Row],[ADICIÓN]]="NO",0,Tabla2023[[#This Row],[VALOR ADICIÓN 1]]+Tabla2023[[#This Row],[VALOR ADICIÓN 2]]+Tabla2023[[#This Row],[VALOR ADICIÓN 3]])</f>
        <v>16500000</v>
      </c>
      <c r="BS273" s="38"/>
      <c r="BT273" s="45">
        <v>45324</v>
      </c>
      <c r="BU273" s="49">
        <f>Tabla2023[[#This Row],[VALOR INICIAL DEL CONTRATO]]+Tabla2023[[#This Row],[VALOR ADICIÓN 1]]+Tabla2023[[#This Row],[VALOR ADICIÓN 2]]+Tabla2023[[#This Row],[VALOR ADICIÓN 3]]</f>
        <v>55000000</v>
      </c>
      <c r="BV27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3" s="33"/>
      <c r="BX273" s="36" t="s">
        <v>2628</v>
      </c>
      <c r="BY273" s="34" t="s">
        <v>2629</v>
      </c>
      <c r="BZ273" s="34"/>
      <c r="CA273" s="34"/>
      <c r="CB273" s="35"/>
      <c r="CC273" s="35"/>
      <c r="CD273" s="38">
        <v>1652</v>
      </c>
      <c r="CE273" s="34"/>
      <c r="CF273" s="16"/>
    </row>
    <row r="274" spans="1:84" ht="51.75" customHeight="1" x14ac:dyDescent="0.2">
      <c r="A274" s="29">
        <v>2023</v>
      </c>
      <c r="B274" s="131">
        <v>273</v>
      </c>
      <c r="C274" s="122" t="s">
        <v>435</v>
      </c>
      <c r="D274" s="122" t="str">
        <f ca="1">IF(Tabla2023[[#This Row],[FECHA DE TERMINACIÓN FINAL]]-TODAY()&gt;=15,"VIGENTE",IF(Tabla2023[[#This Row],[FECHA DE TERMINACIÓN FINAL]]-TODAY()&lt;0,"FINALIZADO",IF(Tabla2023[[#This Row],[FECHA DE TERMINACIÓN FINAL]]-TODAY()&lt;=15,"PROXIMO A VENCER")))</f>
        <v>FINALIZADO</v>
      </c>
      <c r="E274" s="93">
        <v>88957</v>
      </c>
      <c r="F274" s="38" t="s">
        <v>2630</v>
      </c>
      <c r="G274" s="38" t="s">
        <v>2631</v>
      </c>
      <c r="H274" s="37" t="s">
        <v>2632</v>
      </c>
      <c r="I274" s="46" t="s">
        <v>2633</v>
      </c>
      <c r="J274" s="37" t="s">
        <v>1711</v>
      </c>
      <c r="K274" s="38">
        <v>831</v>
      </c>
      <c r="L274" s="45">
        <v>45007</v>
      </c>
      <c r="M274" s="38">
        <v>954</v>
      </c>
      <c r="N274" s="45">
        <v>45016</v>
      </c>
      <c r="O274" s="38" t="s">
        <v>125</v>
      </c>
      <c r="P274" s="37" t="s">
        <v>87</v>
      </c>
      <c r="Q274" s="37" t="s">
        <v>420</v>
      </c>
      <c r="R274" s="38">
        <v>1</v>
      </c>
      <c r="S274" s="151" t="s">
        <v>2634</v>
      </c>
      <c r="T274" s="38"/>
      <c r="U274" s="38" t="s">
        <v>471</v>
      </c>
      <c r="V274" s="38" t="s">
        <v>512</v>
      </c>
      <c r="W274" s="38" t="s">
        <v>423</v>
      </c>
      <c r="X274" s="38" t="s">
        <v>148</v>
      </c>
      <c r="Y274" s="38">
        <v>1032455455</v>
      </c>
      <c r="Z274" s="38">
        <v>8</v>
      </c>
      <c r="AA274" s="45">
        <v>34008</v>
      </c>
      <c r="AB274" s="44" t="s">
        <v>2635</v>
      </c>
      <c r="AC274" s="38">
        <v>3123593042</v>
      </c>
      <c r="AD274" s="38" t="s">
        <v>2636</v>
      </c>
      <c r="AE274" s="37" t="s">
        <v>151</v>
      </c>
      <c r="AF274" s="37">
        <v>1053344917</v>
      </c>
      <c r="AG274" s="37">
        <v>9</v>
      </c>
      <c r="AH274" s="37" t="s">
        <v>683</v>
      </c>
      <c r="AI274" s="37">
        <v>1014225583</v>
      </c>
      <c r="AJ274" s="37">
        <v>0</v>
      </c>
      <c r="AK274" s="45">
        <v>45108</v>
      </c>
      <c r="AL274" s="38" t="s">
        <v>410</v>
      </c>
      <c r="AM274" s="45">
        <v>45015</v>
      </c>
      <c r="AN274" s="45">
        <v>45015</v>
      </c>
      <c r="AO274" s="80">
        <v>21600000</v>
      </c>
      <c r="AP274" s="45">
        <v>45019</v>
      </c>
      <c r="AQ274" s="45">
        <v>45262</v>
      </c>
      <c r="AR274" s="38">
        <v>240</v>
      </c>
      <c r="AS274" s="38">
        <v>8</v>
      </c>
      <c r="AT274" s="80">
        <v>2700000</v>
      </c>
      <c r="AU274" s="38"/>
      <c r="AV274" s="38"/>
      <c r="AW274" s="38"/>
      <c r="AX274" s="38"/>
      <c r="AY274" s="38"/>
      <c r="AZ274" s="82"/>
      <c r="BA274" s="38"/>
      <c r="BB274" s="38"/>
      <c r="BC274" s="38"/>
      <c r="BD274" s="38"/>
      <c r="BE274" s="38"/>
      <c r="BF274" s="38"/>
      <c r="BG274" s="38"/>
      <c r="BH274" s="38"/>
      <c r="BI274" s="38"/>
      <c r="BJ274" s="38"/>
      <c r="BK274" s="38"/>
      <c r="BL274" s="38"/>
      <c r="BM274" s="38"/>
      <c r="BN274" s="38"/>
      <c r="BO274" s="38"/>
      <c r="BP274" s="38"/>
      <c r="BQ274" s="34">
        <f>Tabla2023[[#This Row],[DÍAS PRORROGA 1]]+Tabla2023[[#This Row],[DÍAS PRORROGA  2]]+Tabla2023[[#This Row],[DÍAS PRORROGA 3]]</f>
        <v>0</v>
      </c>
      <c r="BR274" s="68">
        <f>IF(Tabla2023[[#This Row],[ADICIÓN]]="NO",0,Tabla2023[[#This Row],[VALOR ADICIÓN 1]]+Tabla2023[[#This Row],[VALOR ADICIÓN 2]]+Tabla2023[[#This Row],[VALOR ADICIÓN 3]])</f>
        <v>0</v>
      </c>
      <c r="BS274" s="38"/>
      <c r="BT274" s="45">
        <v>45262</v>
      </c>
      <c r="BU274" s="49">
        <f>Tabla2023[[#This Row],[VALOR INICIAL DEL CONTRATO]]+Tabla2023[[#This Row],[VALOR ADICIÓN 1]]+Tabla2023[[#This Row],[VALOR ADICIÓN 2]]+Tabla2023[[#This Row],[VALOR ADICIÓN 3]]</f>
        <v>21600000</v>
      </c>
      <c r="BV27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4" s="33"/>
      <c r="BX274" s="34"/>
      <c r="BY274" s="34" t="s">
        <v>2637</v>
      </c>
      <c r="BZ274" s="34"/>
      <c r="CA274" s="38" t="s">
        <v>432</v>
      </c>
      <c r="CB274" s="41" t="s">
        <v>433</v>
      </c>
      <c r="CC274" s="41" t="s">
        <v>434</v>
      </c>
      <c r="CD274" s="34">
        <v>1696</v>
      </c>
      <c r="CE274" s="34"/>
      <c r="CF274" s="6"/>
    </row>
    <row r="275" spans="1:84" ht="51.75" customHeight="1" x14ac:dyDescent="0.2">
      <c r="A275" s="29">
        <v>2023</v>
      </c>
      <c r="B275" s="131">
        <v>274</v>
      </c>
      <c r="C275" s="122" t="s">
        <v>435</v>
      </c>
      <c r="D275" s="122" t="str">
        <f ca="1">IF(Tabla2023[[#This Row],[FECHA DE TERMINACIÓN FINAL]]-TODAY()&gt;=15,"VIGENTE",IF(Tabla2023[[#This Row],[FECHA DE TERMINACIÓN FINAL]]-TODAY()&lt;0,"FINALIZADO",IF(Tabla2023[[#This Row],[FECHA DE TERMINACIÓN FINAL]]-TODAY()&lt;=15,"PROXIMO A VENCER")))</f>
        <v>FINALIZADO</v>
      </c>
      <c r="E275" s="93">
        <v>89001</v>
      </c>
      <c r="F275" s="38" t="s">
        <v>2638</v>
      </c>
      <c r="G275" s="38" t="s">
        <v>2639</v>
      </c>
      <c r="H275" s="37" t="s">
        <v>305</v>
      </c>
      <c r="I275" s="46" t="s">
        <v>2640</v>
      </c>
      <c r="J275" s="37" t="s">
        <v>2641</v>
      </c>
      <c r="K275" s="38">
        <v>835</v>
      </c>
      <c r="L275" s="45">
        <v>45007</v>
      </c>
      <c r="M275" s="38">
        <v>957</v>
      </c>
      <c r="N275" s="45">
        <v>45016</v>
      </c>
      <c r="O275" s="38" t="s">
        <v>306</v>
      </c>
      <c r="P275" s="37" t="s">
        <v>87</v>
      </c>
      <c r="Q275" s="37" t="s">
        <v>420</v>
      </c>
      <c r="R275" s="38">
        <v>1</v>
      </c>
      <c r="S275" s="151" t="s">
        <v>307</v>
      </c>
      <c r="T275" s="38"/>
      <c r="U275" s="38" t="s">
        <v>906</v>
      </c>
      <c r="V275" s="38" t="s">
        <v>442</v>
      </c>
      <c r="W275" s="38" t="s">
        <v>213</v>
      </c>
      <c r="X275" s="38" t="s">
        <v>148</v>
      </c>
      <c r="Y275" s="38">
        <v>1016043437</v>
      </c>
      <c r="Z275" s="38">
        <v>9</v>
      </c>
      <c r="AA275" s="45">
        <v>33687</v>
      </c>
      <c r="AB275" s="44" t="s">
        <v>308</v>
      </c>
      <c r="AC275" s="38">
        <v>4182454</v>
      </c>
      <c r="AD275" s="38" t="s">
        <v>309</v>
      </c>
      <c r="AE275" s="37" t="s">
        <v>647</v>
      </c>
      <c r="AF275" s="37">
        <v>63526944</v>
      </c>
      <c r="AG275" s="37">
        <v>5</v>
      </c>
      <c r="AH275" s="38"/>
      <c r="AI275" s="38"/>
      <c r="AJ275" s="38"/>
      <c r="AK275" s="38"/>
      <c r="AL275" s="38" t="s">
        <v>410</v>
      </c>
      <c r="AM275" s="45">
        <v>45016</v>
      </c>
      <c r="AN275" s="45">
        <v>45015</v>
      </c>
      <c r="AO275" s="80">
        <v>54000000</v>
      </c>
      <c r="AP275" s="45">
        <v>45019</v>
      </c>
      <c r="AQ275" s="45">
        <v>45293</v>
      </c>
      <c r="AR275" s="38">
        <v>270</v>
      </c>
      <c r="AS275" s="38">
        <v>9</v>
      </c>
      <c r="AT275" s="80">
        <v>6000000</v>
      </c>
      <c r="AU275" s="38"/>
      <c r="AV275" s="38"/>
      <c r="AW275" s="38">
        <v>1</v>
      </c>
      <c r="AX275" s="38">
        <v>1</v>
      </c>
      <c r="AY275" s="38"/>
      <c r="AZ275" s="82">
        <v>12000000</v>
      </c>
      <c r="BA275" s="38">
        <v>60</v>
      </c>
      <c r="BB275" s="38">
        <v>1037</v>
      </c>
      <c r="BC275" s="45">
        <v>45231</v>
      </c>
      <c r="BD275" s="38"/>
      <c r="BE275" s="38"/>
      <c r="BF275" s="38"/>
      <c r="BG275" s="38"/>
      <c r="BH275" s="38"/>
      <c r="BI275" s="38"/>
      <c r="BJ275" s="38"/>
      <c r="BK275" s="38"/>
      <c r="BL275" s="38"/>
      <c r="BM275" s="38"/>
      <c r="BN275" s="38"/>
      <c r="BO275" s="38"/>
      <c r="BP275" s="38"/>
      <c r="BQ275" s="34">
        <f>Tabla2023[[#This Row],[DÍAS PRORROGA 1]]+Tabla2023[[#This Row],[DÍAS PRORROGA  2]]+Tabla2023[[#This Row],[DÍAS PRORROGA 3]]</f>
        <v>60</v>
      </c>
      <c r="BR275" s="68">
        <f>IF(Tabla2023[[#This Row],[ADICIÓN]]="NO",0,Tabla2023[[#This Row],[VALOR ADICIÓN 1]]+Tabla2023[[#This Row],[VALOR ADICIÓN 2]]+Tabla2023[[#This Row],[VALOR ADICIÓN 3]])</f>
        <v>12000000</v>
      </c>
      <c r="BS275" s="38"/>
      <c r="BT275" s="45">
        <v>45353</v>
      </c>
      <c r="BU275" s="49">
        <f>Tabla2023[[#This Row],[VALOR INICIAL DEL CONTRATO]]+Tabla2023[[#This Row],[VALOR ADICIÓN 1]]+Tabla2023[[#This Row],[VALOR ADICIÓN 2]]+Tabla2023[[#This Row],[VALOR ADICIÓN 3]]</f>
        <v>66000000</v>
      </c>
      <c r="BV27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5" s="33"/>
      <c r="BX275" s="36" t="s">
        <v>2642</v>
      </c>
      <c r="BY275" s="34" t="s">
        <v>2643</v>
      </c>
      <c r="BZ275" s="34"/>
      <c r="CA275" s="34"/>
      <c r="CB275" s="35"/>
      <c r="CC275" s="35"/>
      <c r="CD275" s="38">
        <v>1683</v>
      </c>
      <c r="CE275" s="34"/>
      <c r="CF275" s="6"/>
    </row>
    <row r="276" spans="1:84" ht="51.75" customHeight="1" x14ac:dyDescent="0.2">
      <c r="A276" s="29">
        <v>2023</v>
      </c>
      <c r="B276" s="131">
        <v>275</v>
      </c>
      <c r="C276" s="122" t="s">
        <v>435</v>
      </c>
      <c r="D276" s="122" t="str">
        <f ca="1">IF(Tabla2023[[#This Row],[FECHA DE TERMINACIÓN FINAL]]-TODAY()&gt;=15,"VIGENTE",IF(Tabla2023[[#This Row],[FECHA DE TERMINACIÓN FINAL]]-TODAY()&lt;0,"FINALIZADO",IF(Tabla2023[[#This Row],[FECHA DE TERMINACIÓN FINAL]]-TODAY()&lt;=15,"PROXIMO A VENCER")))</f>
        <v>FINALIZADO</v>
      </c>
      <c r="E276" s="93">
        <v>88487</v>
      </c>
      <c r="F276" s="38" t="s">
        <v>2644</v>
      </c>
      <c r="G276" s="38" t="s">
        <v>2645</v>
      </c>
      <c r="H276" s="37" t="s">
        <v>2646</v>
      </c>
      <c r="I276" s="44" t="s">
        <v>2647</v>
      </c>
      <c r="J276" s="37" t="s">
        <v>470</v>
      </c>
      <c r="K276" s="38">
        <v>803</v>
      </c>
      <c r="L276" s="45">
        <v>44994</v>
      </c>
      <c r="M276" s="38">
        <v>955</v>
      </c>
      <c r="N276" s="45">
        <v>45016</v>
      </c>
      <c r="O276" s="38" t="s">
        <v>187</v>
      </c>
      <c r="P276" s="37" t="s">
        <v>87</v>
      </c>
      <c r="Q276" s="37" t="s">
        <v>420</v>
      </c>
      <c r="R276" s="38">
        <v>1</v>
      </c>
      <c r="S276" s="151" t="s">
        <v>2648</v>
      </c>
      <c r="T276" s="37"/>
      <c r="U276" s="38" t="s">
        <v>906</v>
      </c>
      <c r="V276" s="38" t="s">
        <v>442</v>
      </c>
      <c r="W276" s="38" t="s">
        <v>423</v>
      </c>
      <c r="X276" s="38" t="s">
        <v>163</v>
      </c>
      <c r="Y276" s="38">
        <v>1032381512</v>
      </c>
      <c r="Z276" s="38">
        <v>0</v>
      </c>
      <c r="AA276" s="45">
        <v>31754</v>
      </c>
      <c r="AB276" s="44" t="s">
        <v>2649</v>
      </c>
      <c r="AC276" s="38">
        <v>6320357</v>
      </c>
      <c r="AD276" s="38" t="s">
        <v>2650</v>
      </c>
      <c r="AE276" s="37" t="s">
        <v>622</v>
      </c>
      <c r="AF276" s="37">
        <v>9770381</v>
      </c>
      <c r="AG276" s="37">
        <v>7</v>
      </c>
      <c r="AH276" s="37" t="s">
        <v>446</v>
      </c>
      <c r="AI276" s="37">
        <v>1013601002</v>
      </c>
      <c r="AJ276" s="37">
        <v>2</v>
      </c>
      <c r="AK276" s="45">
        <v>45296</v>
      </c>
      <c r="AL276" s="38" t="s">
        <v>410</v>
      </c>
      <c r="AM276" s="45">
        <v>45015</v>
      </c>
      <c r="AN276" s="45">
        <v>45015</v>
      </c>
      <c r="AO276" s="80">
        <v>41400000</v>
      </c>
      <c r="AP276" s="45">
        <v>45020</v>
      </c>
      <c r="AQ276" s="45">
        <v>45294</v>
      </c>
      <c r="AR276" s="38">
        <v>270</v>
      </c>
      <c r="AS276" s="38">
        <v>9</v>
      </c>
      <c r="AT276" s="80">
        <v>4600000</v>
      </c>
      <c r="AU276" s="38"/>
      <c r="AV276" s="38"/>
      <c r="AW276" s="38"/>
      <c r="AX276" s="38"/>
      <c r="AY276" s="38"/>
      <c r="AZ276" s="82"/>
      <c r="BA276" s="38"/>
      <c r="BB276" s="38"/>
      <c r="BC276" s="38"/>
      <c r="BD276" s="38"/>
      <c r="BE276" s="38"/>
      <c r="BF276" s="38"/>
      <c r="BG276" s="38"/>
      <c r="BH276" s="38"/>
      <c r="BI276" s="38"/>
      <c r="BJ276" s="38"/>
      <c r="BK276" s="38"/>
      <c r="BL276" s="38"/>
      <c r="BM276" s="38"/>
      <c r="BN276" s="38"/>
      <c r="BO276" s="38"/>
      <c r="BP276" s="38"/>
      <c r="BQ276" s="34">
        <f>Tabla2023[[#This Row],[DÍAS PRORROGA 1]]+Tabla2023[[#This Row],[DÍAS PRORROGA  2]]+Tabla2023[[#This Row],[DÍAS PRORROGA 3]]</f>
        <v>0</v>
      </c>
      <c r="BR276" s="68">
        <f>IF(Tabla2023[[#This Row],[ADICIÓN]]="NO",0,Tabla2023[[#This Row],[VALOR ADICIÓN 1]]+Tabla2023[[#This Row],[VALOR ADICIÓN 2]]+Tabla2023[[#This Row],[VALOR ADICIÓN 3]])</f>
        <v>0</v>
      </c>
      <c r="BS276" s="38"/>
      <c r="BT276" s="45">
        <v>45310</v>
      </c>
      <c r="BU276" s="49">
        <f>Tabla2023[[#This Row],[VALOR INICIAL DEL CONTRATO]]+Tabla2023[[#This Row],[VALOR ADICIÓN 1]]+Tabla2023[[#This Row],[VALOR ADICIÓN 2]]+Tabla2023[[#This Row],[VALOR ADICIÓN 3]]</f>
        <v>41400000</v>
      </c>
      <c r="BV27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6" s="33"/>
      <c r="BX276" s="36" t="s">
        <v>2651</v>
      </c>
      <c r="BY276" s="34" t="s">
        <v>2652</v>
      </c>
      <c r="BZ276" s="34"/>
      <c r="CA276" s="34"/>
      <c r="CB276" s="35"/>
      <c r="CC276" s="35"/>
      <c r="CD276" s="38">
        <v>1633</v>
      </c>
      <c r="CE276" s="34"/>
      <c r="CF276" s="6"/>
    </row>
    <row r="277" spans="1:84" ht="51.75" customHeight="1" x14ac:dyDescent="0.2">
      <c r="A277" s="29">
        <v>2023</v>
      </c>
      <c r="B277" s="131">
        <v>276</v>
      </c>
      <c r="C277" s="122" t="s">
        <v>435</v>
      </c>
      <c r="D277" s="122" t="str">
        <f ca="1">IF(Tabla2023[[#This Row],[FECHA DE TERMINACIÓN FINAL]]-TODAY()&gt;=15,"VIGENTE",IF(Tabla2023[[#This Row],[FECHA DE TERMINACIÓN FINAL]]-TODAY()&lt;0,"FINALIZADO",IF(Tabla2023[[#This Row],[FECHA DE TERMINACIÓN FINAL]]-TODAY()&lt;=15,"PROXIMO A VENCER")))</f>
        <v>FINALIZADO</v>
      </c>
      <c r="E277" s="93">
        <v>88505</v>
      </c>
      <c r="F277" s="38" t="s">
        <v>2653</v>
      </c>
      <c r="G277" s="38" t="s">
        <v>2654</v>
      </c>
      <c r="H277" s="37" t="s">
        <v>284</v>
      </c>
      <c r="I277" s="46" t="s">
        <v>2655</v>
      </c>
      <c r="J277" s="37" t="s">
        <v>541</v>
      </c>
      <c r="K277" s="38">
        <v>807</v>
      </c>
      <c r="L277" s="45">
        <v>44994</v>
      </c>
      <c r="M277" s="38">
        <v>956</v>
      </c>
      <c r="N277" s="45">
        <v>45016</v>
      </c>
      <c r="O277" s="38" t="s">
        <v>125</v>
      </c>
      <c r="P277" s="37" t="s">
        <v>87</v>
      </c>
      <c r="Q277" s="37" t="s">
        <v>420</v>
      </c>
      <c r="R277" s="38">
        <v>1</v>
      </c>
      <c r="S277" s="151" t="s">
        <v>236</v>
      </c>
      <c r="T277" s="38"/>
      <c r="U277" s="38" t="s">
        <v>906</v>
      </c>
      <c r="V277" s="38" t="s">
        <v>285</v>
      </c>
      <c r="W277" s="38" t="s">
        <v>423</v>
      </c>
      <c r="X277" s="38" t="s">
        <v>163</v>
      </c>
      <c r="Y277" s="38">
        <v>1023006848</v>
      </c>
      <c r="Z277" s="38">
        <v>0</v>
      </c>
      <c r="AA277" s="45">
        <v>34910</v>
      </c>
      <c r="AB277" s="44" t="s">
        <v>286</v>
      </c>
      <c r="AC277" s="38">
        <v>3203101737</v>
      </c>
      <c r="AD277" s="38" t="s">
        <v>287</v>
      </c>
      <c r="AE277" s="36" t="s">
        <v>142</v>
      </c>
      <c r="AF277" s="34">
        <v>1019019834</v>
      </c>
      <c r="AG277" s="34">
        <v>1</v>
      </c>
      <c r="AH277" s="36" t="s">
        <v>839</v>
      </c>
      <c r="AI277" s="34">
        <v>1073152182</v>
      </c>
      <c r="AJ277" s="37"/>
      <c r="AK277" s="45">
        <v>45350</v>
      </c>
      <c r="AL277" s="38" t="s">
        <v>410</v>
      </c>
      <c r="AM277" s="45">
        <v>45015</v>
      </c>
      <c r="AN277" s="45">
        <v>45015</v>
      </c>
      <c r="AO277" s="80">
        <v>24300000</v>
      </c>
      <c r="AP277" s="45">
        <v>45020</v>
      </c>
      <c r="AQ277" s="45">
        <v>45294</v>
      </c>
      <c r="AR277" s="38">
        <v>270</v>
      </c>
      <c r="AS277" s="38">
        <v>9</v>
      </c>
      <c r="AT277" s="80">
        <v>2700000</v>
      </c>
      <c r="AU277" s="38"/>
      <c r="AV277" s="38"/>
      <c r="AW277" s="38">
        <v>1</v>
      </c>
      <c r="AX277" s="38">
        <v>1</v>
      </c>
      <c r="AY277" s="38"/>
      <c r="AZ277" s="82">
        <v>5400000</v>
      </c>
      <c r="BA277" s="38">
        <v>60</v>
      </c>
      <c r="BB277" s="38">
        <v>1226</v>
      </c>
      <c r="BC277" s="45">
        <v>45275</v>
      </c>
      <c r="BD277" s="38"/>
      <c r="BE277" s="38"/>
      <c r="BF277" s="38"/>
      <c r="BG277" s="38"/>
      <c r="BH277" s="38"/>
      <c r="BI277" s="38"/>
      <c r="BJ277" s="38"/>
      <c r="BK277" s="38"/>
      <c r="BL277" s="38"/>
      <c r="BM277" s="38"/>
      <c r="BN277" s="38"/>
      <c r="BO277" s="38"/>
      <c r="BP277" s="38"/>
      <c r="BQ277" s="34">
        <f>Tabla2023[[#This Row],[DÍAS PRORROGA 1]]+Tabla2023[[#This Row],[DÍAS PRORROGA  2]]+Tabla2023[[#This Row],[DÍAS PRORROGA 3]]</f>
        <v>60</v>
      </c>
      <c r="BR277" s="68">
        <f>IF(Tabla2023[[#This Row],[ADICIÓN]]="NO",0,Tabla2023[[#This Row],[VALOR ADICIÓN 1]]+Tabla2023[[#This Row],[VALOR ADICIÓN 2]]+Tabla2023[[#This Row],[VALOR ADICIÓN 3]])</f>
        <v>5400000</v>
      </c>
      <c r="BS277" s="38"/>
      <c r="BT277" s="45">
        <v>45354</v>
      </c>
      <c r="BU277" s="49">
        <f>Tabla2023[[#This Row],[VALOR INICIAL DEL CONTRATO]]+Tabla2023[[#This Row],[VALOR ADICIÓN 1]]+Tabla2023[[#This Row],[VALOR ADICIÓN 2]]+Tabla2023[[#This Row],[VALOR ADICIÓN 3]]</f>
        <v>29700000</v>
      </c>
      <c r="BV27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7" s="33"/>
      <c r="BX277" s="39" t="s">
        <v>2656</v>
      </c>
      <c r="BY277" s="34" t="s">
        <v>2657</v>
      </c>
      <c r="BZ277" s="34"/>
      <c r="CA277" s="38" t="s">
        <v>432</v>
      </c>
      <c r="CB277" s="41" t="s">
        <v>433</v>
      </c>
      <c r="CC277" s="41" t="s">
        <v>434</v>
      </c>
      <c r="CD277" s="34">
        <v>1696</v>
      </c>
      <c r="CE277" s="34"/>
      <c r="CF277" s="6"/>
    </row>
    <row r="278" spans="1:84" ht="51.75" customHeight="1" x14ac:dyDescent="0.2">
      <c r="A278" s="29">
        <v>2023</v>
      </c>
      <c r="B278" s="131">
        <v>280</v>
      </c>
      <c r="C278" s="122" t="s">
        <v>84</v>
      </c>
      <c r="D278" s="122" t="str">
        <f ca="1">IF(Tabla2023[[#This Row],[FECHA DE TERMINACIÓN FINAL]]-TODAY()&gt;=15,"VIGENTE",IF(Tabla2023[[#This Row],[FECHA DE TERMINACIÓN FINAL]]-TODAY()&lt;0,"FINALIZADO",IF(Tabla2023[[#This Row],[FECHA DE TERMINACIÓN FINAL]]-TODAY()&lt;=15,"PROXIMO A VENCER")))</f>
        <v>PROXIMO A VENCER</v>
      </c>
      <c r="E278" s="93">
        <v>88505</v>
      </c>
      <c r="F278" s="38" t="s">
        <v>2653</v>
      </c>
      <c r="G278" s="38" t="s">
        <v>2658</v>
      </c>
      <c r="H278" s="37" t="s">
        <v>2659</v>
      </c>
      <c r="I278" s="44" t="s">
        <v>2655</v>
      </c>
      <c r="J278" s="37" t="s">
        <v>541</v>
      </c>
      <c r="K278" s="38">
        <v>807</v>
      </c>
      <c r="L278" s="45">
        <v>44994</v>
      </c>
      <c r="M278" s="38">
        <v>960</v>
      </c>
      <c r="N278" s="45">
        <v>45019</v>
      </c>
      <c r="O278" s="38" t="s">
        <v>125</v>
      </c>
      <c r="P278" s="37" t="s">
        <v>87</v>
      </c>
      <c r="Q278" s="37" t="s">
        <v>420</v>
      </c>
      <c r="R278" s="38">
        <v>1</v>
      </c>
      <c r="S278" s="151" t="s">
        <v>236</v>
      </c>
      <c r="T278" s="38"/>
      <c r="U278" s="38" t="s">
        <v>471</v>
      </c>
      <c r="V278" s="38" t="s">
        <v>285</v>
      </c>
      <c r="W278" s="38" t="s">
        <v>423</v>
      </c>
      <c r="X278" s="38" t="s">
        <v>148</v>
      </c>
      <c r="Y278" s="38">
        <v>12263471</v>
      </c>
      <c r="Z278" s="38">
        <v>8</v>
      </c>
      <c r="AA278" s="38" t="s">
        <v>2660</v>
      </c>
      <c r="AB278" s="44" t="s">
        <v>2661</v>
      </c>
      <c r="AC278" s="38">
        <v>6750919</v>
      </c>
      <c r="AD278" s="37" t="s">
        <v>2662</v>
      </c>
      <c r="AE278" s="37" t="s">
        <v>1548</v>
      </c>
      <c r="AF278" s="37" t="s">
        <v>1549</v>
      </c>
      <c r="AG278" s="37">
        <v>1</v>
      </c>
      <c r="AH278" s="38"/>
      <c r="AI278" s="38"/>
      <c r="AJ278" s="38"/>
      <c r="AK278" s="38"/>
      <c r="AL278" s="38" t="s">
        <v>410</v>
      </c>
      <c r="AM278" s="45">
        <v>45016</v>
      </c>
      <c r="AN278" s="45">
        <v>45016</v>
      </c>
      <c r="AO278" s="80">
        <v>24300000</v>
      </c>
      <c r="AP278" s="45">
        <v>45026</v>
      </c>
      <c r="AQ278" s="45">
        <v>45300</v>
      </c>
      <c r="AR278" s="38">
        <v>270</v>
      </c>
      <c r="AS278" s="38">
        <v>9</v>
      </c>
      <c r="AT278" s="80">
        <v>2700000</v>
      </c>
      <c r="AU278" s="38"/>
      <c r="AV278" s="38"/>
      <c r="AW278" s="38">
        <v>1</v>
      </c>
      <c r="AX278" s="38">
        <v>1</v>
      </c>
      <c r="AY278" s="38"/>
      <c r="AZ278" s="82">
        <v>5400000</v>
      </c>
      <c r="BA278" s="38">
        <v>60</v>
      </c>
      <c r="BB278" s="38">
        <v>1288</v>
      </c>
      <c r="BC278" s="45">
        <v>45287</v>
      </c>
      <c r="BD278" s="38"/>
      <c r="BE278" s="38"/>
      <c r="BF278" s="38"/>
      <c r="BG278" s="38"/>
      <c r="BH278" s="38"/>
      <c r="BI278" s="38"/>
      <c r="BJ278" s="38"/>
      <c r="BK278" s="38"/>
      <c r="BL278" s="38"/>
      <c r="BM278" s="38"/>
      <c r="BN278" s="38"/>
      <c r="BO278" s="38"/>
      <c r="BP278" s="38"/>
      <c r="BQ278" s="34">
        <f>Tabla2023[[#This Row],[DÍAS PRORROGA 1]]+Tabla2023[[#This Row],[DÍAS PRORROGA  2]]+Tabla2023[[#This Row],[DÍAS PRORROGA 3]]</f>
        <v>60</v>
      </c>
      <c r="BR278" s="68">
        <f>IF(Tabla2023[[#This Row],[ADICIÓN]]="NO",0,Tabla2023[[#This Row],[VALOR ADICIÓN 1]]+Tabla2023[[#This Row],[VALOR ADICIÓN 2]]+Tabla2023[[#This Row],[VALOR ADICIÓN 3]])</f>
        <v>5400000</v>
      </c>
      <c r="BS278" s="38"/>
      <c r="BT278" s="45">
        <v>45360</v>
      </c>
      <c r="BU278" s="49">
        <f>Tabla2023[[#This Row],[VALOR INICIAL DEL CONTRATO]]+Tabla2023[[#This Row],[VALOR ADICIÓN 1]]+Tabla2023[[#This Row],[VALOR ADICIÓN 2]]+Tabla2023[[#This Row],[VALOR ADICIÓN 3]]</f>
        <v>29700000</v>
      </c>
      <c r="BV27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0.99700598802395213</v>
      </c>
      <c r="BW278" s="33"/>
      <c r="BX278" s="36" t="s">
        <v>2663</v>
      </c>
      <c r="BY278" s="34" t="s">
        <v>2664</v>
      </c>
      <c r="BZ278" s="34"/>
      <c r="CA278" s="38" t="s">
        <v>432</v>
      </c>
      <c r="CB278" s="41" t="s">
        <v>433</v>
      </c>
      <c r="CC278" s="41" t="s">
        <v>434</v>
      </c>
      <c r="CD278" s="34">
        <v>1696</v>
      </c>
      <c r="CE278" s="34"/>
      <c r="CF278" s="6"/>
    </row>
    <row r="279" spans="1:84" ht="51.75" customHeight="1" x14ac:dyDescent="0.2">
      <c r="A279" s="29">
        <v>2023</v>
      </c>
      <c r="B279" s="131">
        <v>277</v>
      </c>
      <c r="C279" s="122" t="s">
        <v>435</v>
      </c>
      <c r="D279" s="122" t="str">
        <f ca="1">IF(Tabla2023[[#This Row],[FECHA DE TERMINACIÓN FINAL]]-TODAY()&gt;=15,"VIGENTE",IF(Tabla2023[[#This Row],[FECHA DE TERMINACIÓN FINAL]]-TODAY()&lt;0,"FINALIZADO",IF(Tabla2023[[#This Row],[FECHA DE TERMINACIÓN FINAL]]-TODAY()&lt;=15,"PROXIMO A VENCER")))</f>
        <v>FINALIZADO</v>
      </c>
      <c r="E279" s="93">
        <v>88639</v>
      </c>
      <c r="F279" s="38" t="s">
        <v>2665</v>
      </c>
      <c r="G279" s="38" t="s">
        <v>2666</v>
      </c>
      <c r="H279" s="37" t="s">
        <v>2667</v>
      </c>
      <c r="I279" s="44" t="s">
        <v>2668</v>
      </c>
      <c r="J279" s="37" t="s">
        <v>1132</v>
      </c>
      <c r="K279" s="38">
        <v>811</v>
      </c>
      <c r="L279" s="45">
        <v>44995</v>
      </c>
      <c r="M279" s="38">
        <v>962</v>
      </c>
      <c r="N279" s="45">
        <v>45021</v>
      </c>
      <c r="O279" s="38" t="s">
        <v>125</v>
      </c>
      <c r="P279" s="37" t="s">
        <v>87</v>
      </c>
      <c r="Q279" s="37" t="s">
        <v>420</v>
      </c>
      <c r="R279" s="38">
        <v>1</v>
      </c>
      <c r="S279" s="151" t="s">
        <v>2669</v>
      </c>
      <c r="T279" s="38"/>
      <c r="U279" s="38" t="s">
        <v>906</v>
      </c>
      <c r="V279" s="38" t="s">
        <v>460</v>
      </c>
      <c r="W279" s="38" t="s">
        <v>213</v>
      </c>
      <c r="X279" s="38" t="s">
        <v>148</v>
      </c>
      <c r="Y279" s="38">
        <v>35478429</v>
      </c>
      <c r="Z279" s="38">
        <v>5</v>
      </c>
      <c r="AA279" s="45">
        <v>27911</v>
      </c>
      <c r="AB279" s="44" t="s">
        <v>2670</v>
      </c>
      <c r="AC279" s="38">
        <v>3212137067</v>
      </c>
      <c r="AD279" s="38" t="s">
        <v>2671</v>
      </c>
      <c r="AE279" s="37" t="s">
        <v>151</v>
      </c>
      <c r="AF279" s="37">
        <v>1053344917</v>
      </c>
      <c r="AG279" s="37">
        <v>9</v>
      </c>
      <c r="AH279" s="38"/>
      <c r="AI279" s="38"/>
      <c r="AJ279" s="38"/>
      <c r="AK279" s="38"/>
      <c r="AL279" s="38" t="s">
        <v>410</v>
      </c>
      <c r="AM279" s="45">
        <v>45016</v>
      </c>
      <c r="AN279" s="45">
        <v>45016</v>
      </c>
      <c r="AO279" s="80">
        <v>54000000</v>
      </c>
      <c r="AP279" s="45">
        <v>45027</v>
      </c>
      <c r="AQ279" s="45">
        <v>45301</v>
      </c>
      <c r="AR279" s="38">
        <v>270</v>
      </c>
      <c r="AS279" s="38">
        <v>9</v>
      </c>
      <c r="AT279" s="80">
        <v>6000000</v>
      </c>
      <c r="AU279" s="38"/>
      <c r="AV279" s="38"/>
      <c r="AW279" s="38"/>
      <c r="AX279" s="38"/>
      <c r="AY279" s="38"/>
      <c r="AZ279" s="82"/>
      <c r="BA279" s="38"/>
      <c r="BB279" s="38"/>
      <c r="BC279" s="38"/>
      <c r="BD279" s="38"/>
      <c r="BE279" s="38"/>
      <c r="BF279" s="38"/>
      <c r="BG279" s="38"/>
      <c r="BH279" s="38"/>
      <c r="BI279" s="38"/>
      <c r="BJ279" s="38"/>
      <c r="BK279" s="38"/>
      <c r="BL279" s="38"/>
      <c r="BM279" s="38"/>
      <c r="BN279" s="38"/>
      <c r="BO279" s="38"/>
      <c r="BP279" s="38"/>
      <c r="BQ279" s="34">
        <f>Tabla2023[[#This Row],[DÍAS PRORROGA 1]]+Tabla2023[[#This Row],[DÍAS PRORROGA  2]]+Tabla2023[[#This Row],[DÍAS PRORROGA 3]]</f>
        <v>0</v>
      </c>
      <c r="BR279" s="68">
        <f>IF(Tabla2023[[#This Row],[ADICIÓN]]="NO",0,Tabla2023[[#This Row],[VALOR ADICIÓN 1]]+Tabla2023[[#This Row],[VALOR ADICIÓN 2]]+Tabla2023[[#This Row],[VALOR ADICIÓN 3]])</f>
        <v>0</v>
      </c>
      <c r="BS279" s="38"/>
      <c r="BT279" s="45">
        <v>45301</v>
      </c>
      <c r="BU279" s="49">
        <f>Tabla2023[[#This Row],[VALOR INICIAL DEL CONTRATO]]+Tabla2023[[#This Row],[VALOR ADICIÓN 1]]+Tabla2023[[#This Row],[VALOR ADICIÓN 2]]+Tabla2023[[#This Row],[VALOR ADICIÓN 3]]</f>
        <v>54000000</v>
      </c>
      <c r="BV27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79" s="33"/>
      <c r="BX279" s="34"/>
      <c r="BY279" s="34" t="s">
        <v>2672</v>
      </c>
      <c r="BZ279" s="34"/>
      <c r="CA279" s="38" t="s">
        <v>432</v>
      </c>
      <c r="CB279" s="41" t="s">
        <v>433</v>
      </c>
      <c r="CC279" s="41" t="s">
        <v>434</v>
      </c>
      <c r="CD279" s="34">
        <v>1696</v>
      </c>
      <c r="CE279" s="34"/>
      <c r="CF279" s="6"/>
    </row>
    <row r="280" spans="1:84" ht="51.75" customHeight="1" x14ac:dyDescent="0.2">
      <c r="A280" s="29">
        <v>2023</v>
      </c>
      <c r="B280" s="131">
        <v>281</v>
      </c>
      <c r="C280" s="122" t="s">
        <v>435</v>
      </c>
      <c r="D280" s="122" t="str">
        <f ca="1">IF(Tabla2023[[#This Row],[FECHA DE TERMINACIÓN FINAL]]-TODAY()&gt;=15,"VIGENTE",IF(Tabla2023[[#This Row],[FECHA DE TERMINACIÓN FINAL]]-TODAY()&lt;0,"FINALIZADO",IF(Tabla2023[[#This Row],[FECHA DE TERMINACIÓN FINAL]]-TODAY()&lt;=15,"PROXIMO A VENCER")))</f>
        <v>FINALIZADO</v>
      </c>
      <c r="E280" s="93">
        <v>88948</v>
      </c>
      <c r="F280" s="38" t="s">
        <v>2673</v>
      </c>
      <c r="G280" s="38" t="s">
        <v>2674</v>
      </c>
      <c r="H280" s="37" t="s">
        <v>2675</v>
      </c>
      <c r="I280" s="44" t="s">
        <v>2676</v>
      </c>
      <c r="J280" s="37" t="s">
        <v>2677</v>
      </c>
      <c r="K280" s="38">
        <v>828</v>
      </c>
      <c r="L280" s="45">
        <v>45007</v>
      </c>
      <c r="M280" s="38">
        <v>977</v>
      </c>
      <c r="N280" s="45">
        <v>45027</v>
      </c>
      <c r="O280" s="38" t="s">
        <v>143</v>
      </c>
      <c r="P280" s="37" t="s">
        <v>87</v>
      </c>
      <c r="Q280" s="37" t="s">
        <v>420</v>
      </c>
      <c r="R280" s="38">
        <v>1</v>
      </c>
      <c r="S280" s="151" t="s">
        <v>2678</v>
      </c>
      <c r="T280" s="38"/>
      <c r="U280" s="38" t="s">
        <v>471</v>
      </c>
      <c r="V280" s="38" t="s">
        <v>512</v>
      </c>
      <c r="W280" s="38" t="s">
        <v>423</v>
      </c>
      <c r="X280" s="38" t="s">
        <v>148</v>
      </c>
      <c r="Y280" s="38">
        <v>79866415</v>
      </c>
      <c r="Z280" s="38">
        <v>7</v>
      </c>
      <c r="AA280" s="45">
        <v>27147</v>
      </c>
      <c r="AB280" s="44" t="s">
        <v>2679</v>
      </c>
      <c r="AC280" s="38">
        <v>3192888958</v>
      </c>
      <c r="AD280" s="37" t="s">
        <v>2680</v>
      </c>
      <c r="AE280" s="37" t="s">
        <v>683</v>
      </c>
      <c r="AF280" s="37">
        <v>1014225583</v>
      </c>
      <c r="AG280" s="37">
        <v>0</v>
      </c>
      <c r="AH280" s="38"/>
      <c r="AI280" s="38"/>
      <c r="AJ280" s="38"/>
      <c r="AK280" s="38"/>
      <c r="AL280" s="38" t="s">
        <v>410</v>
      </c>
      <c r="AM280" s="45">
        <v>45019</v>
      </c>
      <c r="AN280" s="45">
        <v>45019</v>
      </c>
      <c r="AO280" s="80">
        <v>17600000</v>
      </c>
      <c r="AP280" s="45">
        <v>45027</v>
      </c>
      <c r="AQ280" s="45">
        <v>45270</v>
      </c>
      <c r="AR280" s="38">
        <v>240</v>
      </c>
      <c r="AS280" s="38">
        <v>8</v>
      </c>
      <c r="AT280" s="80">
        <v>2200000</v>
      </c>
      <c r="AU280" s="38"/>
      <c r="AV280" s="38"/>
      <c r="AW280" s="38"/>
      <c r="AX280" s="38"/>
      <c r="AY280" s="38"/>
      <c r="AZ280" s="82"/>
      <c r="BA280" s="38"/>
      <c r="BB280" s="38"/>
      <c r="BC280" s="38"/>
      <c r="BD280" s="38"/>
      <c r="BE280" s="38"/>
      <c r="BF280" s="38"/>
      <c r="BG280" s="38"/>
      <c r="BH280" s="38"/>
      <c r="BI280" s="38"/>
      <c r="BJ280" s="38"/>
      <c r="BK280" s="38"/>
      <c r="BL280" s="38"/>
      <c r="BM280" s="38"/>
      <c r="BN280" s="38"/>
      <c r="BO280" s="38"/>
      <c r="BP280" s="38"/>
      <c r="BQ280" s="34">
        <f>Tabla2023[[#This Row],[DÍAS PRORROGA 1]]+Tabla2023[[#This Row],[DÍAS PRORROGA  2]]+Tabla2023[[#This Row],[DÍAS PRORROGA 3]]</f>
        <v>0</v>
      </c>
      <c r="BR280" s="68">
        <f>IF(Tabla2023[[#This Row],[ADICIÓN]]="NO",0,Tabla2023[[#This Row],[VALOR ADICIÓN 1]]+Tabla2023[[#This Row],[VALOR ADICIÓN 2]]+Tabla2023[[#This Row],[VALOR ADICIÓN 3]])</f>
        <v>0</v>
      </c>
      <c r="BS280" s="38"/>
      <c r="BT280" s="45">
        <v>45270</v>
      </c>
      <c r="BU280" s="49">
        <f>Tabla2023[[#This Row],[VALOR INICIAL DEL CONTRATO]]+Tabla2023[[#This Row],[VALOR ADICIÓN 1]]+Tabla2023[[#This Row],[VALOR ADICIÓN 2]]+Tabla2023[[#This Row],[VALOR ADICIÓN 3]]</f>
        <v>17600000</v>
      </c>
      <c r="BV28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0" s="33"/>
      <c r="BX280" s="34"/>
      <c r="BY280" s="34" t="s">
        <v>2681</v>
      </c>
      <c r="BZ280" s="34"/>
      <c r="CA280" s="34"/>
      <c r="CB280" s="35"/>
      <c r="CC280" s="35"/>
      <c r="CD280" s="38">
        <v>1688</v>
      </c>
      <c r="CE280" s="34"/>
      <c r="CF280" s="6"/>
    </row>
    <row r="281" spans="1:84" ht="51.75" customHeight="1" x14ac:dyDescent="0.2">
      <c r="A281" s="29">
        <v>2023</v>
      </c>
      <c r="B281" s="131">
        <v>282</v>
      </c>
      <c r="C281" s="122" t="s">
        <v>435</v>
      </c>
      <c r="D281" s="122" t="str">
        <f ca="1">IF(Tabla2023[[#This Row],[FECHA DE TERMINACIÓN FINAL]]-TODAY()&gt;=15,"VIGENTE",IF(Tabla2023[[#This Row],[FECHA DE TERMINACIÓN FINAL]]-TODAY()&lt;0,"FINALIZADO",IF(Tabla2023[[#This Row],[FECHA DE TERMINACIÓN FINAL]]-TODAY()&lt;=15,"PROXIMO A VENCER")))</f>
        <v>FINALIZADO</v>
      </c>
      <c r="E281" s="93">
        <v>88937</v>
      </c>
      <c r="F281" s="38" t="s">
        <v>2682</v>
      </c>
      <c r="G281" s="38" t="s">
        <v>2683</v>
      </c>
      <c r="H281" s="37" t="s">
        <v>2684</v>
      </c>
      <c r="I281" s="44" t="s">
        <v>2685</v>
      </c>
      <c r="J281" s="37" t="s">
        <v>1695</v>
      </c>
      <c r="K281" s="38">
        <v>821</v>
      </c>
      <c r="L281" s="45">
        <v>45007</v>
      </c>
      <c r="M281" s="38">
        <v>961</v>
      </c>
      <c r="N281" s="45">
        <v>45021</v>
      </c>
      <c r="O281" s="38" t="s">
        <v>116</v>
      </c>
      <c r="P281" s="37" t="s">
        <v>87</v>
      </c>
      <c r="Q281" s="37" t="s">
        <v>420</v>
      </c>
      <c r="R281" s="38">
        <v>1</v>
      </c>
      <c r="S281" s="151" t="s">
        <v>2071</v>
      </c>
      <c r="T281" s="38"/>
      <c r="U281" s="38" t="s">
        <v>471</v>
      </c>
      <c r="V281" s="38" t="s">
        <v>196</v>
      </c>
      <c r="W281" s="38" t="s">
        <v>213</v>
      </c>
      <c r="X281" s="38" t="s">
        <v>163</v>
      </c>
      <c r="Y281" s="38">
        <v>80018799</v>
      </c>
      <c r="Z281" s="38">
        <v>6</v>
      </c>
      <c r="AA281" s="45">
        <v>35783</v>
      </c>
      <c r="AB281" s="44" t="s">
        <v>2686</v>
      </c>
      <c r="AC281" s="38">
        <v>6014612071</v>
      </c>
      <c r="AD281" s="37" t="s">
        <v>2687</v>
      </c>
      <c r="AE281" s="37" t="s">
        <v>193</v>
      </c>
      <c r="AF281" s="37">
        <v>7180598</v>
      </c>
      <c r="AG281" s="37">
        <v>9</v>
      </c>
      <c r="AH281" s="37" t="s">
        <v>499</v>
      </c>
      <c r="AI281" s="37">
        <v>1030568733</v>
      </c>
      <c r="AJ281" s="37">
        <v>9</v>
      </c>
      <c r="AK281" s="38"/>
      <c r="AL281" s="38" t="s">
        <v>410</v>
      </c>
      <c r="AM281" s="45">
        <v>45016</v>
      </c>
      <c r="AN281" s="45">
        <v>45016</v>
      </c>
      <c r="AO281" s="80">
        <v>48000000</v>
      </c>
      <c r="AP281" s="45">
        <v>45027</v>
      </c>
      <c r="AQ281" s="45">
        <v>45270</v>
      </c>
      <c r="AR281" s="38">
        <v>240</v>
      </c>
      <c r="AS281" s="38">
        <v>8</v>
      </c>
      <c r="AT281" s="80">
        <v>6000000</v>
      </c>
      <c r="AU281" s="38"/>
      <c r="AV281" s="38"/>
      <c r="AW281" s="38">
        <v>1</v>
      </c>
      <c r="AX281" s="38">
        <v>1</v>
      </c>
      <c r="AY281" s="38"/>
      <c r="AZ281" s="82">
        <v>6000000</v>
      </c>
      <c r="BA281" s="38">
        <v>30</v>
      </c>
      <c r="BB281" s="38">
        <v>1201</v>
      </c>
      <c r="BC281" s="45">
        <v>45275</v>
      </c>
      <c r="BD281" s="38"/>
      <c r="BE281" s="38"/>
      <c r="BF281" s="38"/>
      <c r="BG281" s="38"/>
      <c r="BH281" s="38"/>
      <c r="BI281" s="38"/>
      <c r="BJ281" s="38"/>
      <c r="BK281" s="38"/>
      <c r="BL281" s="38"/>
      <c r="BM281" s="38"/>
      <c r="BN281" s="38"/>
      <c r="BO281" s="38"/>
      <c r="BP281" s="38"/>
      <c r="BQ281" s="34">
        <f>Tabla2023[[#This Row],[DÍAS PRORROGA 1]]+Tabla2023[[#This Row],[DÍAS PRORROGA  2]]+Tabla2023[[#This Row],[DÍAS PRORROGA 3]]</f>
        <v>30</v>
      </c>
      <c r="BR281" s="68">
        <f>IF(Tabla2023[[#This Row],[ADICIÓN]]="NO",0,Tabla2023[[#This Row],[VALOR ADICIÓN 1]]+Tabla2023[[#This Row],[VALOR ADICIÓN 2]]+Tabla2023[[#This Row],[VALOR ADICIÓN 3]])</f>
        <v>6000000</v>
      </c>
      <c r="BS281" s="38">
        <v>13</v>
      </c>
      <c r="BT281" s="45">
        <v>45314</v>
      </c>
      <c r="BU281" s="49">
        <f>Tabla2023[[#This Row],[VALOR INICIAL DEL CONTRATO]]+Tabla2023[[#This Row],[VALOR ADICIÓN 1]]+Tabla2023[[#This Row],[VALOR ADICIÓN 2]]+Tabla2023[[#This Row],[VALOR ADICIÓN 3]]</f>
        <v>54000000</v>
      </c>
      <c r="BV28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1" s="33"/>
      <c r="BX281" s="36" t="s">
        <v>2688</v>
      </c>
      <c r="BY281" s="34" t="s">
        <v>2689</v>
      </c>
      <c r="BZ281" s="34"/>
      <c r="CA281" s="34"/>
      <c r="CB281" s="35"/>
      <c r="CC281" s="35"/>
      <c r="CD281" s="38">
        <v>1634</v>
      </c>
      <c r="CE281" s="34"/>
      <c r="CF281" s="6"/>
    </row>
    <row r="282" spans="1:84" ht="51.75" customHeight="1" x14ac:dyDescent="0.2">
      <c r="A282" s="29">
        <v>2023</v>
      </c>
      <c r="B282" s="131">
        <v>283</v>
      </c>
      <c r="C282" s="122" t="s">
        <v>84</v>
      </c>
      <c r="D282" s="122" t="str">
        <f ca="1">IF(Tabla2023[[#This Row],[FECHA DE TERMINACIÓN FINAL]]-TODAY()&gt;=15,"VIGENTE",IF(Tabla2023[[#This Row],[FECHA DE TERMINACIÓN FINAL]]-TODAY()&lt;0,"FINALIZADO",IF(Tabla2023[[#This Row],[FECHA DE TERMINACIÓN FINAL]]-TODAY()&lt;=15,"PROXIMO A VENCER")))</f>
        <v>PROXIMO A VENCER</v>
      </c>
      <c r="E282" s="98">
        <v>89002</v>
      </c>
      <c r="F282" s="38" t="s">
        <v>2690</v>
      </c>
      <c r="G282" s="38" t="s">
        <v>2691</v>
      </c>
      <c r="H282" s="37" t="s">
        <v>2692</v>
      </c>
      <c r="I282" s="46" t="s">
        <v>2693</v>
      </c>
      <c r="J282" s="37" t="s">
        <v>784</v>
      </c>
      <c r="K282" s="38">
        <v>836</v>
      </c>
      <c r="L282" s="45">
        <v>45007</v>
      </c>
      <c r="M282" s="38">
        <v>978</v>
      </c>
      <c r="N282" s="45">
        <v>45027</v>
      </c>
      <c r="O282" s="38" t="s">
        <v>116</v>
      </c>
      <c r="P282" s="37" t="s">
        <v>87</v>
      </c>
      <c r="Q282" s="37" t="s">
        <v>420</v>
      </c>
      <c r="R282" s="38">
        <v>1</v>
      </c>
      <c r="S282" s="151" t="s">
        <v>2694</v>
      </c>
      <c r="T282" s="38"/>
      <c r="U282" s="38" t="s">
        <v>906</v>
      </c>
      <c r="V282" s="38" t="s">
        <v>196</v>
      </c>
      <c r="W282" s="38" t="s">
        <v>423</v>
      </c>
      <c r="X282" s="38" t="s">
        <v>148</v>
      </c>
      <c r="Y282" s="38">
        <v>1030538532</v>
      </c>
      <c r="Z282" s="38">
        <v>7</v>
      </c>
      <c r="AA282" s="45">
        <v>31920</v>
      </c>
      <c r="AB282" s="44" t="s">
        <v>2695</v>
      </c>
      <c r="AC282" s="38">
        <v>9031567</v>
      </c>
      <c r="AD282" s="37" t="s">
        <v>2696</v>
      </c>
      <c r="AE282" s="37" t="s">
        <v>111</v>
      </c>
      <c r="AF282" s="37">
        <v>1072072793</v>
      </c>
      <c r="AG282" s="37">
        <v>3</v>
      </c>
      <c r="AH282" s="37" t="s">
        <v>498</v>
      </c>
      <c r="AI282" s="37">
        <v>1019088970</v>
      </c>
      <c r="AJ282" s="37">
        <v>8</v>
      </c>
      <c r="AK282" s="45">
        <v>45352</v>
      </c>
      <c r="AL282" s="38" t="s">
        <v>410</v>
      </c>
      <c r="AM282" s="45">
        <v>45021</v>
      </c>
      <c r="AN282" s="45">
        <v>45020</v>
      </c>
      <c r="AO282" s="80">
        <v>24300000</v>
      </c>
      <c r="AP282" s="45">
        <v>45027</v>
      </c>
      <c r="AQ282" s="45">
        <v>45301</v>
      </c>
      <c r="AR282" s="38">
        <v>270</v>
      </c>
      <c r="AS282" s="38">
        <v>9</v>
      </c>
      <c r="AT282" s="80">
        <v>2700000</v>
      </c>
      <c r="AU282" s="38"/>
      <c r="AV282" s="38"/>
      <c r="AW282" s="38">
        <v>1</v>
      </c>
      <c r="AX282" s="38">
        <v>1</v>
      </c>
      <c r="AY282" s="38"/>
      <c r="AZ282" s="82">
        <v>5400000</v>
      </c>
      <c r="BA282" s="38">
        <v>60</v>
      </c>
      <c r="BB282" s="38">
        <v>1211</v>
      </c>
      <c r="BC282" s="45">
        <v>45278</v>
      </c>
      <c r="BD282" s="38"/>
      <c r="BE282" s="38"/>
      <c r="BF282" s="38"/>
      <c r="BG282" s="38"/>
      <c r="BH282" s="38"/>
      <c r="BI282" s="38"/>
      <c r="BJ282" s="38"/>
      <c r="BK282" s="38"/>
      <c r="BL282" s="38"/>
      <c r="BM282" s="38"/>
      <c r="BN282" s="38"/>
      <c r="BO282" s="38"/>
      <c r="BP282" s="38"/>
      <c r="BQ282" s="34">
        <f>Tabla2023[[#This Row],[DÍAS PRORROGA 1]]+Tabla2023[[#This Row],[DÍAS PRORROGA  2]]+Tabla2023[[#This Row],[DÍAS PRORROGA 3]]</f>
        <v>60</v>
      </c>
      <c r="BR282" s="68">
        <f>IF(Tabla2023[[#This Row],[ADICIÓN]]="NO",0,Tabla2023[[#This Row],[VALOR ADICIÓN 1]]+Tabla2023[[#This Row],[VALOR ADICIÓN 2]]+Tabla2023[[#This Row],[VALOR ADICIÓN 3]])</f>
        <v>5400000</v>
      </c>
      <c r="BS282" s="38"/>
      <c r="BT282" s="45">
        <v>45361</v>
      </c>
      <c r="BU282" s="49">
        <f>Tabla2023[[#This Row],[VALOR INICIAL DEL CONTRATO]]+Tabla2023[[#This Row],[VALOR ADICIÓN 1]]+Tabla2023[[#This Row],[VALOR ADICIÓN 2]]+Tabla2023[[#This Row],[VALOR ADICIÓN 3]]</f>
        <v>29700000</v>
      </c>
      <c r="BV28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0.99401197604790414</v>
      </c>
      <c r="BW282" s="33"/>
      <c r="BX282" s="36" t="s">
        <v>2697</v>
      </c>
      <c r="BY282" s="34" t="s">
        <v>2410</v>
      </c>
      <c r="BZ282" s="34"/>
      <c r="CA282" s="34"/>
      <c r="CB282" s="35"/>
      <c r="CC282" s="35"/>
      <c r="CD282" s="38">
        <v>1634</v>
      </c>
      <c r="CE282" s="34"/>
      <c r="CF282" s="6"/>
    </row>
    <row r="283" spans="1:84" ht="51.75" customHeight="1" x14ac:dyDescent="0.2">
      <c r="A283" s="29">
        <v>2023</v>
      </c>
      <c r="B283" s="131">
        <v>284</v>
      </c>
      <c r="C283" s="122" t="s">
        <v>435</v>
      </c>
      <c r="D283" s="122" t="str">
        <f ca="1">IF(Tabla2023[[#This Row],[FECHA DE TERMINACIÓN FINAL]]-TODAY()&gt;=15,"VIGENTE",IF(Tabla2023[[#This Row],[FECHA DE TERMINACIÓN FINAL]]-TODAY()&lt;0,"FINALIZADO",IF(Tabla2023[[#This Row],[FECHA DE TERMINACIÓN FINAL]]-TODAY()&lt;=15,"PROXIMO A VENCER")))</f>
        <v>FINALIZADO</v>
      </c>
      <c r="E283" s="93">
        <v>88642</v>
      </c>
      <c r="F283" s="38" t="s">
        <v>2698</v>
      </c>
      <c r="G283" s="38" t="s">
        <v>2699</v>
      </c>
      <c r="H283" s="37" t="s">
        <v>2700</v>
      </c>
      <c r="I283" s="44" t="s">
        <v>2701</v>
      </c>
      <c r="J283" s="37" t="s">
        <v>1132</v>
      </c>
      <c r="K283" s="38">
        <v>815</v>
      </c>
      <c r="L283" s="45">
        <v>44998</v>
      </c>
      <c r="M283" s="38">
        <v>983</v>
      </c>
      <c r="N283" s="45">
        <v>45033</v>
      </c>
      <c r="O283" s="38" t="s">
        <v>187</v>
      </c>
      <c r="P283" s="37" t="s">
        <v>87</v>
      </c>
      <c r="Q283" s="37" t="s">
        <v>420</v>
      </c>
      <c r="R283" s="38">
        <v>1</v>
      </c>
      <c r="S283" s="151" t="s">
        <v>2702</v>
      </c>
      <c r="T283" s="38"/>
      <c r="U283" s="38" t="s">
        <v>906</v>
      </c>
      <c r="V283" s="38" t="s">
        <v>442</v>
      </c>
      <c r="W283" s="38" t="s">
        <v>423</v>
      </c>
      <c r="X283" s="38" t="s">
        <v>163</v>
      </c>
      <c r="Y283" s="38">
        <v>1032656465</v>
      </c>
      <c r="Z283" s="38">
        <v>4</v>
      </c>
      <c r="AA283" s="45">
        <v>34487</v>
      </c>
      <c r="AB283" s="44" t="s">
        <v>2703</v>
      </c>
      <c r="AC283" s="38">
        <v>3124460900</v>
      </c>
      <c r="AD283" s="37" t="s">
        <v>171</v>
      </c>
      <c r="AE283" s="37" t="s">
        <v>408</v>
      </c>
      <c r="AF283" s="37">
        <v>80161199</v>
      </c>
      <c r="AG283" s="37">
        <v>8</v>
      </c>
      <c r="AH283" s="37" t="s">
        <v>622</v>
      </c>
      <c r="AI283" s="37">
        <v>9770381</v>
      </c>
      <c r="AJ283" s="37">
        <v>7</v>
      </c>
      <c r="AK283" s="45">
        <v>45296</v>
      </c>
      <c r="AL283" s="38" t="s">
        <v>410</v>
      </c>
      <c r="AM283" s="45">
        <v>45021</v>
      </c>
      <c r="AN283" s="45">
        <v>45021</v>
      </c>
      <c r="AO283" s="80">
        <v>18000000</v>
      </c>
      <c r="AP283" s="45">
        <v>45033</v>
      </c>
      <c r="AQ283" s="45">
        <v>45307</v>
      </c>
      <c r="AR283" s="38">
        <v>270</v>
      </c>
      <c r="AS283" s="38">
        <v>9</v>
      </c>
      <c r="AT283" s="80">
        <v>2000000</v>
      </c>
      <c r="AU283" s="38"/>
      <c r="AV283" s="38"/>
      <c r="AW283" s="38">
        <v>1</v>
      </c>
      <c r="AX283" s="38">
        <v>1</v>
      </c>
      <c r="AY283" s="38"/>
      <c r="AZ283" s="82">
        <v>2000000</v>
      </c>
      <c r="BA283" s="38">
        <v>30</v>
      </c>
      <c r="BB283" s="38">
        <v>1147</v>
      </c>
      <c r="BC283" s="45">
        <v>45261</v>
      </c>
      <c r="BD283" s="38"/>
      <c r="BE283" s="38"/>
      <c r="BF283" s="38"/>
      <c r="BG283" s="38"/>
      <c r="BH283" s="38"/>
      <c r="BI283" s="38"/>
      <c r="BJ283" s="38"/>
      <c r="BK283" s="38"/>
      <c r="BL283" s="38"/>
      <c r="BM283" s="38"/>
      <c r="BN283" s="38"/>
      <c r="BO283" s="38"/>
      <c r="BP283" s="38"/>
      <c r="BQ283" s="34">
        <f>Tabla2023[[#This Row],[DÍAS PRORROGA 1]]+Tabla2023[[#This Row],[DÍAS PRORROGA  2]]+Tabla2023[[#This Row],[DÍAS PRORROGA 3]]</f>
        <v>30</v>
      </c>
      <c r="BR283" s="68">
        <f>IF(Tabla2023[[#This Row],[ADICIÓN]]="NO",0,Tabla2023[[#This Row],[VALOR ADICIÓN 1]]+Tabla2023[[#This Row],[VALOR ADICIÓN 2]]+Tabla2023[[#This Row],[VALOR ADICIÓN 3]])</f>
        <v>2000000</v>
      </c>
      <c r="BS283" s="38"/>
      <c r="BT283" s="45">
        <v>45338</v>
      </c>
      <c r="BU283" s="49">
        <f>Tabla2023[[#This Row],[VALOR INICIAL DEL CONTRATO]]+Tabla2023[[#This Row],[VALOR ADICIÓN 1]]+Tabla2023[[#This Row],[VALOR ADICIÓN 2]]+Tabla2023[[#This Row],[VALOR ADICIÓN 3]]</f>
        <v>20000000</v>
      </c>
      <c r="BV28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3" s="33"/>
      <c r="BX283" s="36" t="s">
        <v>2704</v>
      </c>
      <c r="BY283" s="34" t="s">
        <v>2705</v>
      </c>
      <c r="BZ283" s="34"/>
      <c r="CA283" s="34"/>
      <c r="CB283" s="35"/>
      <c r="CC283" s="35"/>
      <c r="CD283" s="38">
        <v>1633</v>
      </c>
      <c r="CE283" s="34"/>
      <c r="CF283" s="6"/>
    </row>
    <row r="284" spans="1:84" ht="51.75" customHeight="1" x14ac:dyDescent="0.2">
      <c r="A284" s="29">
        <v>2023</v>
      </c>
      <c r="B284" s="131">
        <v>285</v>
      </c>
      <c r="C284" s="122" t="s">
        <v>435</v>
      </c>
      <c r="D284" s="122" t="str">
        <f ca="1">IF(Tabla2023[[#This Row],[FECHA DE TERMINACIÓN FINAL]]-TODAY()&gt;=15,"VIGENTE",IF(Tabla2023[[#This Row],[FECHA DE TERMINACIÓN FINAL]]-TODAY()&lt;0,"FINALIZADO",IF(Tabla2023[[#This Row],[FECHA DE TERMINACIÓN FINAL]]-TODAY()&lt;=15,"PROXIMO A VENCER")))</f>
        <v>FINALIZADO</v>
      </c>
      <c r="E284" s="116">
        <v>89254</v>
      </c>
      <c r="F284" s="38" t="s">
        <v>2706</v>
      </c>
      <c r="G284" s="38" t="s">
        <v>2707</v>
      </c>
      <c r="H284" s="37" t="s">
        <v>2708</v>
      </c>
      <c r="I284" s="46" t="s">
        <v>2709</v>
      </c>
      <c r="J284" s="37" t="s">
        <v>541</v>
      </c>
      <c r="K284" s="38">
        <v>842</v>
      </c>
      <c r="L284" s="45">
        <v>45014</v>
      </c>
      <c r="M284" s="38">
        <v>964</v>
      </c>
      <c r="N284" s="45">
        <v>45021</v>
      </c>
      <c r="O284" s="38" t="s">
        <v>125</v>
      </c>
      <c r="P284" s="37" t="s">
        <v>87</v>
      </c>
      <c r="Q284" s="37" t="s">
        <v>420</v>
      </c>
      <c r="R284" s="38">
        <v>1</v>
      </c>
      <c r="S284" s="151" t="s">
        <v>2710</v>
      </c>
      <c r="T284" s="38"/>
      <c r="U284" s="38" t="s">
        <v>906</v>
      </c>
      <c r="V284" s="38" t="s">
        <v>512</v>
      </c>
      <c r="W284" s="38" t="s">
        <v>213</v>
      </c>
      <c r="X284" s="38" t="s">
        <v>163</v>
      </c>
      <c r="Y284" s="38">
        <v>1010237047</v>
      </c>
      <c r="Z284" s="38">
        <v>1</v>
      </c>
      <c r="AA284" s="45">
        <v>35763</v>
      </c>
      <c r="AB284" s="44" t="s">
        <v>2711</v>
      </c>
      <c r="AC284" s="38">
        <v>7684608</v>
      </c>
      <c r="AD284" s="37" t="s">
        <v>2712</v>
      </c>
      <c r="AE284" s="37" t="s">
        <v>105</v>
      </c>
      <c r="AF284" s="37">
        <v>79369745</v>
      </c>
      <c r="AG284" s="38"/>
      <c r="AH284" s="37" t="s">
        <v>204</v>
      </c>
      <c r="AI284" s="37">
        <v>74374329</v>
      </c>
      <c r="AJ284" s="37">
        <v>1</v>
      </c>
      <c r="AK284" s="38"/>
      <c r="AL284" s="38" t="s">
        <v>410</v>
      </c>
      <c r="AM284" s="45">
        <v>45020</v>
      </c>
      <c r="AN284" s="45">
        <v>45020</v>
      </c>
      <c r="AO284" s="80">
        <v>35000000</v>
      </c>
      <c r="AP284" s="45">
        <v>45026</v>
      </c>
      <c r="AQ284" s="45">
        <v>45239</v>
      </c>
      <c r="AR284" s="38">
        <v>210</v>
      </c>
      <c r="AS284" s="38">
        <v>7</v>
      </c>
      <c r="AT284" s="80">
        <v>5000000</v>
      </c>
      <c r="AU284" s="38"/>
      <c r="AV284" s="38"/>
      <c r="AW284" s="38"/>
      <c r="AX284" s="38"/>
      <c r="AY284" s="38"/>
      <c r="AZ284" s="82"/>
      <c r="BA284" s="38"/>
      <c r="BB284" s="38"/>
      <c r="BC284" s="38"/>
      <c r="BD284" s="38"/>
      <c r="BE284" s="38"/>
      <c r="BF284" s="38"/>
      <c r="BG284" s="38"/>
      <c r="BH284" s="38"/>
      <c r="BI284" s="38"/>
      <c r="BJ284" s="38"/>
      <c r="BK284" s="38"/>
      <c r="BL284" s="38"/>
      <c r="BM284" s="38"/>
      <c r="BN284" s="38"/>
      <c r="BO284" s="38"/>
      <c r="BP284" s="38"/>
      <c r="BQ284" s="34">
        <f>Tabla2023[[#This Row],[DÍAS PRORROGA 1]]+Tabla2023[[#This Row],[DÍAS PRORROGA  2]]+Tabla2023[[#This Row],[DÍAS PRORROGA 3]]</f>
        <v>0</v>
      </c>
      <c r="BR284" s="68">
        <f>IF(Tabla2023[[#This Row],[ADICIÓN]]="NO",0,Tabla2023[[#This Row],[VALOR ADICIÓN 1]]+Tabla2023[[#This Row],[VALOR ADICIÓN 2]]+Tabla2023[[#This Row],[VALOR ADICIÓN 3]])</f>
        <v>0</v>
      </c>
      <c r="BS284" s="38"/>
      <c r="BT284" s="45">
        <v>45239</v>
      </c>
      <c r="BU284" s="49">
        <f>Tabla2023[[#This Row],[VALOR INICIAL DEL CONTRATO]]+Tabla2023[[#This Row],[VALOR ADICIÓN 1]]+Tabla2023[[#This Row],[VALOR ADICIÓN 2]]+Tabla2023[[#This Row],[VALOR ADICIÓN 3]]</f>
        <v>35000000</v>
      </c>
      <c r="BV28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4" s="33"/>
      <c r="BX284" s="34"/>
      <c r="BY284" s="34" t="s">
        <v>2713</v>
      </c>
      <c r="BZ284" s="34"/>
      <c r="CA284" s="38" t="s">
        <v>432</v>
      </c>
      <c r="CB284" s="41" t="s">
        <v>433</v>
      </c>
      <c r="CC284" s="41" t="s">
        <v>434</v>
      </c>
      <c r="CD284" s="34">
        <v>1696</v>
      </c>
      <c r="CE284" s="34"/>
      <c r="CF284" s="6"/>
    </row>
    <row r="285" spans="1:84" ht="51.75" customHeight="1" x14ac:dyDescent="0.2">
      <c r="A285" s="29">
        <v>2023</v>
      </c>
      <c r="B285" s="131">
        <v>287</v>
      </c>
      <c r="C285" s="122" t="s">
        <v>435</v>
      </c>
      <c r="D285" s="122" t="str">
        <f ca="1">IF(Tabla2023[[#This Row],[FECHA DE TERMINACIÓN FINAL]]-TODAY()&gt;=15,"VIGENTE",IF(Tabla2023[[#This Row],[FECHA DE TERMINACIÓN FINAL]]-TODAY()&lt;0,"FINALIZADO",IF(Tabla2023[[#This Row],[FECHA DE TERMINACIÓN FINAL]]-TODAY()&lt;=15,"PROXIMO A VENCER")))</f>
        <v>FINALIZADO</v>
      </c>
      <c r="E285" s="93">
        <v>88961</v>
      </c>
      <c r="F285" s="38" t="s">
        <v>2714</v>
      </c>
      <c r="G285" s="38" t="s">
        <v>2715</v>
      </c>
      <c r="H285" s="37" t="s">
        <v>314</v>
      </c>
      <c r="I285" s="46" t="s">
        <v>2716</v>
      </c>
      <c r="J285" s="37" t="s">
        <v>1711</v>
      </c>
      <c r="K285" s="38">
        <v>833</v>
      </c>
      <c r="L285" s="45">
        <v>45007</v>
      </c>
      <c r="M285" s="38">
        <v>981</v>
      </c>
      <c r="N285" s="45">
        <v>45030</v>
      </c>
      <c r="O285" s="38" t="s">
        <v>125</v>
      </c>
      <c r="P285" s="37" t="s">
        <v>87</v>
      </c>
      <c r="Q285" s="37" t="s">
        <v>420</v>
      </c>
      <c r="R285" s="38">
        <v>1</v>
      </c>
      <c r="S285" s="151" t="s">
        <v>2717</v>
      </c>
      <c r="T285" s="38"/>
      <c r="U285" s="38" t="s">
        <v>471</v>
      </c>
      <c r="V285" s="38" t="s">
        <v>512</v>
      </c>
      <c r="W285" s="38" t="s">
        <v>423</v>
      </c>
      <c r="X285" s="38" t="s">
        <v>148</v>
      </c>
      <c r="Y285" s="38">
        <v>1007725726</v>
      </c>
      <c r="Z285" s="38">
        <v>7</v>
      </c>
      <c r="AA285" s="45">
        <v>36491</v>
      </c>
      <c r="AB285" s="44" t="s">
        <v>315</v>
      </c>
      <c r="AC285" s="38">
        <v>3222713178</v>
      </c>
      <c r="AD285" s="37" t="s">
        <v>316</v>
      </c>
      <c r="AE285" s="37" t="s">
        <v>317</v>
      </c>
      <c r="AF285" s="37">
        <v>1136886263</v>
      </c>
      <c r="AG285" s="37">
        <v>7</v>
      </c>
      <c r="AH285" s="38"/>
      <c r="AI285" s="38"/>
      <c r="AJ285" s="38"/>
      <c r="AK285" s="38"/>
      <c r="AL285" s="38" t="s">
        <v>410</v>
      </c>
      <c r="AM285" s="45">
        <v>45028</v>
      </c>
      <c r="AN285" s="45">
        <v>45028</v>
      </c>
      <c r="AO285" s="80">
        <v>16200000</v>
      </c>
      <c r="AP285" s="45">
        <v>45030</v>
      </c>
      <c r="AQ285" s="45">
        <v>45304</v>
      </c>
      <c r="AR285" s="38">
        <v>270</v>
      </c>
      <c r="AS285" s="38">
        <v>9</v>
      </c>
      <c r="AT285" s="80">
        <v>1800000</v>
      </c>
      <c r="AU285" s="38"/>
      <c r="AV285" s="38"/>
      <c r="AW285" s="38"/>
      <c r="AX285" s="38"/>
      <c r="AY285" s="38"/>
      <c r="AZ285" s="82"/>
      <c r="BA285" s="38"/>
      <c r="BB285" s="38"/>
      <c r="BC285" s="38"/>
      <c r="BD285" s="38"/>
      <c r="BE285" s="38"/>
      <c r="BF285" s="38"/>
      <c r="BG285" s="38"/>
      <c r="BH285" s="38"/>
      <c r="BI285" s="38"/>
      <c r="BJ285" s="38"/>
      <c r="BK285" s="38"/>
      <c r="BL285" s="38"/>
      <c r="BM285" s="38"/>
      <c r="BN285" s="38"/>
      <c r="BO285" s="38"/>
      <c r="BP285" s="38"/>
      <c r="BQ285" s="34">
        <f>Tabla2023[[#This Row],[DÍAS PRORROGA 1]]+Tabla2023[[#This Row],[DÍAS PRORROGA  2]]+Tabla2023[[#This Row],[DÍAS PRORROGA 3]]</f>
        <v>0</v>
      </c>
      <c r="BR285" s="68">
        <f>IF(Tabla2023[[#This Row],[ADICIÓN]]="NO",0,Tabla2023[[#This Row],[VALOR ADICIÓN 1]]+Tabla2023[[#This Row],[VALOR ADICIÓN 2]]+Tabla2023[[#This Row],[VALOR ADICIÓN 3]])</f>
        <v>0</v>
      </c>
      <c r="BS285" s="38"/>
      <c r="BT285" s="45">
        <v>45304</v>
      </c>
      <c r="BU285" s="49">
        <f>Tabla2023[[#This Row],[VALOR INICIAL DEL CONTRATO]]+Tabla2023[[#This Row],[VALOR ADICIÓN 1]]+Tabla2023[[#This Row],[VALOR ADICIÓN 2]]+Tabla2023[[#This Row],[VALOR ADICIÓN 3]]</f>
        <v>16200000</v>
      </c>
      <c r="BV28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5" s="33"/>
      <c r="BX285" s="34"/>
      <c r="BY285" s="34" t="s">
        <v>2718</v>
      </c>
      <c r="BZ285" s="34"/>
      <c r="CA285" s="38" t="s">
        <v>432</v>
      </c>
      <c r="CB285" s="41" t="s">
        <v>433</v>
      </c>
      <c r="CC285" s="41" t="s">
        <v>434</v>
      </c>
      <c r="CD285" s="34">
        <v>1696</v>
      </c>
      <c r="CE285" s="34"/>
      <c r="CF285" s="6"/>
    </row>
    <row r="286" spans="1:84" ht="51.75" customHeight="1" x14ac:dyDescent="0.2">
      <c r="A286" s="29">
        <v>2023</v>
      </c>
      <c r="B286" s="131">
        <v>288</v>
      </c>
      <c r="C286" s="122" t="s">
        <v>435</v>
      </c>
      <c r="D286" s="122" t="str">
        <f ca="1">IF(Tabla2023[[#This Row],[FECHA DE TERMINACIÓN FINAL]]-TODAY()&gt;=15,"VIGENTE",IF(Tabla2023[[#This Row],[FECHA DE TERMINACIÓN FINAL]]-TODAY()&lt;0,"FINALIZADO",IF(Tabla2023[[#This Row],[FECHA DE TERMINACIÓN FINAL]]-TODAY()&lt;=15,"PROXIMO A VENCER")))</f>
        <v>FINALIZADO</v>
      </c>
      <c r="E286" s="92">
        <v>89255</v>
      </c>
      <c r="F286" s="38" t="s">
        <v>2719</v>
      </c>
      <c r="G286" s="38" t="s">
        <v>2720</v>
      </c>
      <c r="H286" s="37" t="s">
        <v>1208</v>
      </c>
      <c r="I286" s="46" t="s">
        <v>2721</v>
      </c>
      <c r="J286" s="37" t="s">
        <v>541</v>
      </c>
      <c r="K286" s="38">
        <v>843</v>
      </c>
      <c r="L286" s="45">
        <v>45014</v>
      </c>
      <c r="M286" s="38">
        <v>979</v>
      </c>
      <c r="N286" s="45">
        <v>45029</v>
      </c>
      <c r="O286" s="38" t="s">
        <v>125</v>
      </c>
      <c r="P286" s="37" t="s">
        <v>87</v>
      </c>
      <c r="Q286" s="37" t="s">
        <v>420</v>
      </c>
      <c r="R286" s="38">
        <v>1</v>
      </c>
      <c r="S286" s="151" t="s">
        <v>2722</v>
      </c>
      <c r="T286" s="38"/>
      <c r="U286" s="38" t="s">
        <v>471</v>
      </c>
      <c r="V286" s="38" t="s">
        <v>512</v>
      </c>
      <c r="W286" s="38" t="s">
        <v>423</v>
      </c>
      <c r="X286" s="38" t="s">
        <v>148</v>
      </c>
      <c r="Y286" s="38" t="s">
        <v>2723</v>
      </c>
      <c r="Z286" s="38">
        <v>8</v>
      </c>
      <c r="AA286" s="45">
        <v>28843</v>
      </c>
      <c r="AB286" s="44" t="s">
        <v>1211</v>
      </c>
      <c r="AC286" s="38">
        <v>3192078334</v>
      </c>
      <c r="AD286" s="37" t="s">
        <v>2724</v>
      </c>
      <c r="AE286" s="37" t="s">
        <v>815</v>
      </c>
      <c r="AF286" s="37">
        <v>662735</v>
      </c>
      <c r="AG286" s="37">
        <v>5</v>
      </c>
      <c r="AH286" s="37" t="s">
        <v>2725</v>
      </c>
      <c r="AI286" s="37">
        <v>1053344917</v>
      </c>
      <c r="AJ286" s="37">
        <v>9</v>
      </c>
      <c r="AK286" s="45">
        <v>45108</v>
      </c>
      <c r="AL286" s="38" t="s">
        <v>410</v>
      </c>
      <c r="AM286" s="45">
        <v>45027</v>
      </c>
      <c r="AN286" s="45">
        <v>45027</v>
      </c>
      <c r="AO286" s="80">
        <v>36000000</v>
      </c>
      <c r="AP286" s="45">
        <v>45029</v>
      </c>
      <c r="AQ286" s="45">
        <v>45303</v>
      </c>
      <c r="AR286" s="38">
        <v>270</v>
      </c>
      <c r="AS286" s="38">
        <v>9</v>
      </c>
      <c r="AT286" s="80">
        <v>4000000</v>
      </c>
      <c r="AU286" s="38"/>
      <c r="AV286" s="38"/>
      <c r="AW286" s="38">
        <v>1</v>
      </c>
      <c r="AX286" s="38">
        <v>1</v>
      </c>
      <c r="AY286" s="38"/>
      <c r="AZ286" s="82">
        <v>2400000</v>
      </c>
      <c r="BA286" s="38">
        <v>19</v>
      </c>
      <c r="BB286" s="38">
        <v>1075</v>
      </c>
      <c r="BC286" s="45">
        <v>45250</v>
      </c>
      <c r="BD286" s="38"/>
      <c r="BE286" s="38"/>
      <c r="BF286" s="38"/>
      <c r="BG286" s="38"/>
      <c r="BH286" s="38"/>
      <c r="BI286" s="38"/>
      <c r="BJ286" s="38"/>
      <c r="BK286" s="38"/>
      <c r="BL286" s="38"/>
      <c r="BM286" s="38"/>
      <c r="BN286" s="38"/>
      <c r="BO286" s="38"/>
      <c r="BP286" s="38"/>
      <c r="BQ286" s="34">
        <f>Tabla2023[[#This Row],[DÍAS PRORROGA 1]]+Tabla2023[[#This Row],[DÍAS PRORROGA  2]]+Tabla2023[[#This Row],[DÍAS PRORROGA 3]]</f>
        <v>19</v>
      </c>
      <c r="BR286" s="68">
        <f>IF(Tabla2023[[#This Row],[ADICIÓN]]="NO",0,Tabla2023[[#This Row],[VALOR ADICIÓN 1]]+Tabla2023[[#This Row],[VALOR ADICIÓN 2]]+Tabla2023[[#This Row],[VALOR ADICIÓN 3]])</f>
        <v>2400000</v>
      </c>
      <c r="BS286" s="38"/>
      <c r="BT286" s="45">
        <v>45322</v>
      </c>
      <c r="BU286" s="49">
        <f>Tabla2023[[#This Row],[VALOR INICIAL DEL CONTRATO]]+Tabla2023[[#This Row],[VALOR ADICIÓN 1]]+Tabla2023[[#This Row],[VALOR ADICIÓN 2]]+Tabla2023[[#This Row],[VALOR ADICIÓN 3]]</f>
        <v>38400000</v>
      </c>
      <c r="BV28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6" s="33"/>
      <c r="BX286" s="36" t="s">
        <v>2726</v>
      </c>
      <c r="BY286" s="34" t="s">
        <v>2727</v>
      </c>
      <c r="BZ286" s="34"/>
      <c r="CA286" s="38" t="s">
        <v>432</v>
      </c>
      <c r="CB286" s="41" t="s">
        <v>433</v>
      </c>
      <c r="CC286" s="41" t="s">
        <v>434</v>
      </c>
      <c r="CD286" s="38">
        <v>1696</v>
      </c>
      <c r="CE286" s="34"/>
      <c r="CF286" s="6"/>
    </row>
    <row r="287" spans="1:84" ht="51.75" customHeight="1" x14ac:dyDescent="0.2">
      <c r="A287" s="29">
        <v>2023</v>
      </c>
      <c r="B287" s="131">
        <v>289</v>
      </c>
      <c r="C287" s="122" t="s">
        <v>435</v>
      </c>
      <c r="D287" s="122" t="str">
        <f ca="1">IF(Tabla2023[[#This Row],[FECHA DE TERMINACIÓN FINAL]]-TODAY()&gt;=15,"VIGENTE",IF(Tabla2023[[#This Row],[FECHA DE TERMINACIÓN FINAL]]-TODAY()&lt;0,"FINALIZADO",IF(Tabla2023[[#This Row],[FECHA DE TERMINACIÓN FINAL]]-TODAY()&lt;=15,"PROXIMO A VENCER")))</f>
        <v>FINALIZADO</v>
      </c>
      <c r="E287" s="93">
        <v>89248</v>
      </c>
      <c r="F287" s="38" t="s">
        <v>2728</v>
      </c>
      <c r="G287" s="38" t="s">
        <v>2729</v>
      </c>
      <c r="H287" s="37" t="s">
        <v>2730</v>
      </c>
      <c r="I287" s="46" t="s">
        <v>2731</v>
      </c>
      <c r="J287" s="38" t="s">
        <v>520</v>
      </c>
      <c r="K287" s="38">
        <v>839</v>
      </c>
      <c r="L287" s="45">
        <v>45014</v>
      </c>
      <c r="M287" s="38">
        <v>985</v>
      </c>
      <c r="N287" s="45">
        <v>45033</v>
      </c>
      <c r="O287" s="38" t="s">
        <v>120</v>
      </c>
      <c r="P287" s="37" t="s">
        <v>87</v>
      </c>
      <c r="Q287" s="37" t="s">
        <v>420</v>
      </c>
      <c r="R287" s="38">
        <v>1</v>
      </c>
      <c r="S287" s="151" t="s">
        <v>121</v>
      </c>
      <c r="T287" s="38"/>
      <c r="U287" s="38" t="s">
        <v>906</v>
      </c>
      <c r="V287" s="38" t="s">
        <v>512</v>
      </c>
      <c r="W287" s="38" t="s">
        <v>213</v>
      </c>
      <c r="X287" s="38" t="s">
        <v>163</v>
      </c>
      <c r="Y287" s="38">
        <v>1023027030</v>
      </c>
      <c r="Z287" s="38">
        <v>3</v>
      </c>
      <c r="AA287" s="45">
        <v>35894</v>
      </c>
      <c r="AB287" s="44" t="s">
        <v>2732</v>
      </c>
      <c r="AC287" s="38">
        <v>7920453</v>
      </c>
      <c r="AD287" s="37" t="s">
        <v>2733</v>
      </c>
      <c r="AE287" s="37" t="s">
        <v>256</v>
      </c>
      <c r="AF287" s="37">
        <v>1015415370</v>
      </c>
      <c r="AG287" s="38">
        <v>8</v>
      </c>
      <c r="AH287" s="38"/>
      <c r="AI287" s="38"/>
      <c r="AJ287" s="38"/>
      <c r="AK287" s="38"/>
      <c r="AL287" s="38" t="s">
        <v>410</v>
      </c>
      <c r="AM287" s="45">
        <v>45029</v>
      </c>
      <c r="AN287" s="45">
        <v>45029</v>
      </c>
      <c r="AO287" s="80">
        <v>41400000</v>
      </c>
      <c r="AP287" s="45">
        <v>45033</v>
      </c>
      <c r="AQ287" s="45">
        <v>45307</v>
      </c>
      <c r="AR287" s="38">
        <v>270</v>
      </c>
      <c r="AS287" s="38">
        <v>9</v>
      </c>
      <c r="AT287" s="80">
        <v>4600000</v>
      </c>
      <c r="AU287" s="38"/>
      <c r="AV287" s="38"/>
      <c r="AW287" s="38"/>
      <c r="AX287" s="38"/>
      <c r="AY287" s="38"/>
      <c r="AZ287" s="82"/>
      <c r="BA287" s="38"/>
      <c r="BB287" s="38"/>
      <c r="BC287" s="38"/>
      <c r="BD287" s="38"/>
      <c r="BE287" s="38"/>
      <c r="BF287" s="38"/>
      <c r="BG287" s="38"/>
      <c r="BH287" s="38"/>
      <c r="BI287" s="38"/>
      <c r="BJ287" s="38"/>
      <c r="BK287" s="38"/>
      <c r="BL287" s="38"/>
      <c r="BM287" s="38"/>
      <c r="BN287" s="38"/>
      <c r="BO287" s="38"/>
      <c r="BP287" s="38"/>
      <c r="BQ287" s="34">
        <f>Tabla2023[[#This Row],[DÍAS PRORROGA 1]]+Tabla2023[[#This Row],[DÍAS PRORROGA  2]]+Tabla2023[[#This Row],[DÍAS PRORROGA 3]]</f>
        <v>0</v>
      </c>
      <c r="BR287" s="68">
        <f>IF(Tabla2023[[#This Row],[ADICIÓN]]="NO",0,Tabla2023[[#This Row],[VALOR ADICIÓN 1]]+Tabla2023[[#This Row],[VALOR ADICIÓN 2]]+Tabla2023[[#This Row],[VALOR ADICIÓN 3]])</f>
        <v>0</v>
      </c>
      <c r="BS287" s="38"/>
      <c r="BT287" s="45">
        <v>45307</v>
      </c>
      <c r="BU287" s="49">
        <f>Tabla2023[[#This Row],[VALOR INICIAL DEL CONTRATO]]+Tabla2023[[#This Row],[VALOR ADICIÓN 1]]+Tabla2023[[#This Row],[VALOR ADICIÓN 2]]+Tabla2023[[#This Row],[VALOR ADICIÓN 3]]</f>
        <v>41400000</v>
      </c>
      <c r="BV28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7" s="33"/>
      <c r="BX287" s="34"/>
      <c r="BY287" s="34" t="s">
        <v>2734</v>
      </c>
      <c r="BZ287" s="34"/>
      <c r="CA287" s="34"/>
      <c r="CB287" s="35"/>
      <c r="CC287" s="35"/>
      <c r="CD287" s="38">
        <v>1691</v>
      </c>
      <c r="CE287" s="34"/>
      <c r="CF287" s="6"/>
    </row>
    <row r="288" spans="1:84" ht="51.75" customHeight="1" x14ac:dyDescent="0.2">
      <c r="A288" s="29">
        <v>2023</v>
      </c>
      <c r="B288" s="131">
        <v>297</v>
      </c>
      <c r="C288" s="122" t="s">
        <v>435</v>
      </c>
      <c r="D288" s="122" t="str">
        <f ca="1">IF(Tabla2023[[#This Row],[FECHA DE TERMINACIÓN FINAL]]-TODAY()&gt;=15,"VIGENTE",IF(Tabla2023[[#This Row],[FECHA DE TERMINACIÓN FINAL]]-TODAY()&lt;0,"FINALIZADO",IF(Tabla2023[[#This Row],[FECHA DE TERMINACIÓN FINAL]]-TODAY()&lt;=15,"PROXIMO A VENCER")))</f>
        <v>FINALIZADO</v>
      </c>
      <c r="E288" s="93">
        <v>89248</v>
      </c>
      <c r="F288" s="38" t="s">
        <v>2728</v>
      </c>
      <c r="G288" s="38" t="s">
        <v>2735</v>
      </c>
      <c r="H288" s="37" t="s">
        <v>2736</v>
      </c>
      <c r="I288" s="46" t="s">
        <v>2731</v>
      </c>
      <c r="J288" s="37" t="s">
        <v>520</v>
      </c>
      <c r="K288" s="38">
        <v>839</v>
      </c>
      <c r="L288" s="45">
        <v>45014</v>
      </c>
      <c r="M288" s="38">
        <v>1012</v>
      </c>
      <c r="N288" s="45">
        <v>45050</v>
      </c>
      <c r="O288" s="38" t="s">
        <v>120</v>
      </c>
      <c r="P288" s="37" t="s">
        <v>87</v>
      </c>
      <c r="Q288" s="37" t="s">
        <v>420</v>
      </c>
      <c r="R288" s="38">
        <v>1</v>
      </c>
      <c r="S288" s="151" t="s">
        <v>121</v>
      </c>
      <c r="T288" s="38"/>
      <c r="U288" s="38" t="s">
        <v>471</v>
      </c>
      <c r="V288" s="38" t="s">
        <v>512</v>
      </c>
      <c r="W288" s="38" t="s">
        <v>213</v>
      </c>
      <c r="X288" s="38" t="s">
        <v>163</v>
      </c>
      <c r="Y288" s="38">
        <v>1022943711</v>
      </c>
      <c r="Z288" s="38">
        <v>6</v>
      </c>
      <c r="AA288" s="45">
        <v>32346</v>
      </c>
      <c r="AB288" s="44" t="s">
        <v>122</v>
      </c>
      <c r="AC288" s="38">
        <v>3843803</v>
      </c>
      <c r="AD288" s="37" t="s">
        <v>2737</v>
      </c>
      <c r="AE288" s="37" t="s">
        <v>256</v>
      </c>
      <c r="AF288" s="37">
        <v>1015415370</v>
      </c>
      <c r="AG288" s="38">
        <v>8</v>
      </c>
      <c r="AH288" s="38"/>
      <c r="AI288" s="38"/>
      <c r="AJ288" s="38"/>
      <c r="AK288" s="38"/>
      <c r="AL288" s="38" t="s">
        <v>410</v>
      </c>
      <c r="AM288" s="45">
        <v>45042</v>
      </c>
      <c r="AN288" s="45">
        <v>45042</v>
      </c>
      <c r="AO288" s="80">
        <v>41400000</v>
      </c>
      <c r="AP288" s="45">
        <v>45054</v>
      </c>
      <c r="AQ288" s="45">
        <v>45329</v>
      </c>
      <c r="AR288" s="38">
        <v>270</v>
      </c>
      <c r="AS288" s="38">
        <v>9</v>
      </c>
      <c r="AT288" s="80">
        <v>4600000</v>
      </c>
      <c r="AU288" s="38"/>
      <c r="AV288" s="38"/>
      <c r="AW288" s="38"/>
      <c r="AX288" s="38"/>
      <c r="AY288" s="38"/>
      <c r="AZ288" s="82"/>
      <c r="BA288" s="38"/>
      <c r="BB288" s="38"/>
      <c r="BC288" s="38"/>
      <c r="BD288" s="38"/>
      <c r="BE288" s="38"/>
      <c r="BF288" s="38"/>
      <c r="BG288" s="38"/>
      <c r="BH288" s="38"/>
      <c r="BI288" s="38"/>
      <c r="BJ288" s="38"/>
      <c r="BK288" s="38"/>
      <c r="BL288" s="38"/>
      <c r="BM288" s="38"/>
      <c r="BN288" s="38"/>
      <c r="BO288" s="38"/>
      <c r="BP288" s="38"/>
      <c r="BQ288" s="34">
        <f>Tabla2023[[#This Row],[DÍAS PRORROGA 1]]+Tabla2023[[#This Row],[DÍAS PRORROGA  2]]+Tabla2023[[#This Row],[DÍAS PRORROGA 3]]</f>
        <v>0</v>
      </c>
      <c r="BR288" s="68">
        <f>IF(Tabla2023[[#This Row],[ADICIÓN]]="NO",0,Tabla2023[[#This Row],[VALOR ADICIÓN 1]]+Tabla2023[[#This Row],[VALOR ADICIÓN 2]]+Tabla2023[[#This Row],[VALOR ADICIÓN 3]])</f>
        <v>0</v>
      </c>
      <c r="BS288" s="38"/>
      <c r="BT288" s="45">
        <v>45329</v>
      </c>
      <c r="BU288" s="49">
        <f>Tabla2023[[#This Row],[VALOR INICIAL DEL CONTRATO]]+Tabla2023[[#This Row],[VALOR ADICIÓN 1]]+Tabla2023[[#This Row],[VALOR ADICIÓN 2]]+Tabla2023[[#This Row],[VALOR ADICIÓN 3]]</f>
        <v>41400000</v>
      </c>
      <c r="BV28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8" s="33"/>
      <c r="BX288" s="34"/>
      <c r="BY288" s="34"/>
      <c r="BZ288" s="34"/>
      <c r="CA288" s="34"/>
      <c r="CB288" s="35"/>
      <c r="CC288" s="35"/>
      <c r="CD288" s="38">
        <v>1691</v>
      </c>
      <c r="CE288" s="34"/>
      <c r="CF288" s="6"/>
    </row>
    <row r="289" spans="1:84" ht="51.75" customHeight="1" x14ac:dyDescent="0.2">
      <c r="A289" s="29">
        <v>2023</v>
      </c>
      <c r="B289" s="131">
        <v>290</v>
      </c>
      <c r="C289" s="122" t="s">
        <v>435</v>
      </c>
      <c r="D289" s="122" t="str">
        <f ca="1">IF(Tabla2023[[#This Row],[FECHA DE TERMINACIÓN FINAL]]-TODAY()&gt;=15,"VIGENTE",IF(Tabla2023[[#This Row],[FECHA DE TERMINACIÓN FINAL]]-TODAY()&lt;0,"FINALIZADO",IF(Tabla2023[[#This Row],[FECHA DE TERMINACIÓN FINAL]]-TODAY()&lt;=15,"PROXIMO A VENCER")))</f>
        <v>FINALIZADO</v>
      </c>
      <c r="E289" s="93">
        <v>88952</v>
      </c>
      <c r="F289" s="38" t="s">
        <v>2738</v>
      </c>
      <c r="G289" s="38" t="s">
        <v>2739</v>
      </c>
      <c r="H289" s="37" t="s">
        <v>2740</v>
      </c>
      <c r="I289" s="46" t="s">
        <v>2741</v>
      </c>
      <c r="J289" s="37" t="s">
        <v>2677</v>
      </c>
      <c r="K289" s="38">
        <v>830</v>
      </c>
      <c r="L289" s="45">
        <v>45007</v>
      </c>
      <c r="M289" s="38">
        <v>991</v>
      </c>
      <c r="N289" s="45">
        <v>45036</v>
      </c>
      <c r="O289" s="38" t="s">
        <v>169</v>
      </c>
      <c r="P289" s="37" t="s">
        <v>87</v>
      </c>
      <c r="Q289" s="37" t="s">
        <v>420</v>
      </c>
      <c r="R289" s="38">
        <v>1</v>
      </c>
      <c r="S289" s="151" t="s">
        <v>2742</v>
      </c>
      <c r="T289" s="38"/>
      <c r="U289" s="38" t="s">
        <v>471</v>
      </c>
      <c r="V289" s="38" t="s">
        <v>512</v>
      </c>
      <c r="W289" s="38" t="s">
        <v>423</v>
      </c>
      <c r="X289" s="38" t="s">
        <v>148</v>
      </c>
      <c r="Y289" s="38">
        <v>1030695925</v>
      </c>
      <c r="Z289" s="38">
        <v>1</v>
      </c>
      <c r="AA289" s="45">
        <v>36281</v>
      </c>
      <c r="AB289" s="44" t="s">
        <v>2743</v>
      </c>
      <c r="AC289" s="38">
        <v>3208183630</v>
      </c>
      <c r="AD289" s="37" t="s">
        <v>2744</v>
      </c>
      <c r="AE289" s="37" t="s">
        <v>659</v>
      </c>
      <c r="AF289" s="37">
        <v>1014225583</v>
      </c>
      <c r="AG289" s="37">
        <v>0</v>
      </c>
      <c r="AH289" s="38"/>
      <c r="AI289" s="38"/>
      <c r="AJ289" s="38"/>
      <c r="AK289" s="38"/>
      <c r="AL289" s="38" t="s">
        <v>410</v>
      </c>
      <c r="AM289" s="45">
        <v>45029</v>
      </c>
      <c r="AN289" s="45">
        <v>45029</v>
      </c>
      <c r="AO289" s="80">
        <v>18900000</v>
      </c>
      <c r="AP289" s="45">
        <v>45036</v>
      </c>
      <c r="AQ289" s="45">
        <v>45249</v>
      </c>
      <c r="AR289" s="38">
        <v>210</v>
      </c>
      <c r="AS289" s="38">
        <v>7</v>
      </c>
      <c r="AT289" s="80">
        <v>2700000</v>
      </c>
      <c r="AU289" s="38"/>
      <c r="AV289" s="38"/>
      <c r="AW289" s="38"/>
      <c r="AX289" s="38"/>
      <c r="AY289" s="38"/>
      <c r="AZ289" s="82"/>
      <c r="BA289" s="38"/>
      <c r="BB289" s="38"/>
      <c r="BC289" s="38"/>
      <c r="BD289" s="38"/>
      <c r="BE289" s="38"/>
      <c r="BF289" s="38"/>
      <c r="BG289" s="38"/>
      <c r="BH289" s="38"/>
      <c r="BI289" s="38"/>
      <c r="BJ289" s="38"/>
      <c r="BK289" s="38"/>
      <c r="BL289" s="38"/>
      <c r="BM289" s="38"/>
      <c r="BN289" s="38"/>
      <c r="BO289" s="38"/>
      <c r="BP289" s="38"/>
      <c r="BQ289" s="34">
        <f>Tabla2023[[#This Row],[DÍAS PRORROGA 1]]+Tabla2023[[#This Row],[DÍAS PRORROGA  2]]+Tabla2023[[#This Row],[DÍAS PRORROGA 3]]</f>
        <v>0</v>
      </c>
      <c r="BR289" s="68">
        <f>IF(Tabla2023[[#This Row],[ADICIÓN]]="NO",0,Tabla2023[[#This Row],[VALOR ADICIÓN 1]]+Tabla2023[[#This Row],[VALOR ADICIÓN 2]]+Tabla2023[[#This Row],[VALOR ADICIÓN 3]])</f>
        <v>0</v>
      </c>
      <c r="BS289" s="38"/>
      <c r="BT289" s="45">
        <v>45249</v>
      </c>
      <c r="BU289" s="49">
        <f>Tabla2023[[#This Row],[VALOR INICIAL DEL CONTRATO]]+Tabla2023[[#This Row],[VALOR ADICIÓN 1]]+Tabla2023[[#This Row],[VALOR ADICIÓN 2]]+Tabla2023[[#This Row],[VALOR ADICIÓN 3]]</f>
        <v>18900000</v>
      </c>
      <c r="BV28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89" s="33"/>
      <c r="BX289" s="34"/>
      <c r="BY289" s="36" t="s">
        <v>2745</v>
      </c>
      <c r="BZ289" s="34"/>
      <c r="CA289" s="38">
        <v>6</v>
      </c>
      <c r="CB289" s="41" t="s">
        <v>550</v>
      </c>
      <c r="CC289" s="41" t="s">
        <v>551</v>
      </c>
      <c r="CD289" s="38">
        <v>1637</v>
      </c>
      <c r="CE289" s="34"/>
      <c r="CF289" s="6"/>
    </row>
    <row r="290" spans="1:84" ht="51.75" customHeight="1" x14ac:dyDescent="0.2">
      <c r="A290" s="29">
        <v>2023</v>
      </c>
      <c r="B290" s="131">
        <v>291</v>
      </c>
      <c r="C290" s="122" t="s">
        <v>435</v>
      </c>
      <c r="D290" s="122" t="str">
        <f ca="1">IF(Tabla2023[[#This Row],[FECHA DE TERMINACIÓN FINAL]]-TODAY()&gt;=15,"VIGENTE",IF(Tabla2023[[#This Row],[FECHA DE TERMINACIÓN FINAL]]-TODAY()&lt;0,"FINALIZADO",IF(Tabla2023[[#This Row],[FECHA DE TERMINACIÓN FINAL]]-TODAY()&lt;=15,"PROXIMO A VENCER")))</f>
        <v>FINALIZADO</v>
      </c>
      <c r="E290" s="93">
        <v>89253</v>
      </c>
      <c r="F290" s="38" t="s">
        <v>2746</v>
      </c>
      <c r="G290" s="38" t="s">
        <v>2747</v>
      </c>
      <c r="H290" s="37" t="s">
        <v>2748</v>
      </c>
      <c r="I290" s="46" t="s">
        <v>2749</v>
      </c>
      <c r="J290" s="37" t="s">
        <v>520</v>
      </c>
      <c r="K290" s="38">
        <v>841</v>
      </c>
      <c r="L290" s="45">
        <v>45014</v>
      </c>
      <c r="M290" s="38">
        <v>986</v>
      </c>
      <c r="N290" s="45">
        <v>45033</v>
      </c>
      <c r="O290" s="38" t="s">
        <v>1871</v>
      </c>
      <c r="P290" s="37" t="s">
        <v>87</v>
      </c>
      <c r="Q290" s="37" t="s">
        <v>420</v>
      </c>
      <c r="R290" s="38">
        <v>1</v>
      </c>
      <c r="S290" s="151" t="s">
        <v>2750</v>
      </c>
      <c r="T290" s="38"/>
      <c r="U290" s="38" t="s">
        <v>906</v>
      </c>
      <c r="V290" s="38" t="s">
        <v>512</v>
      </c>
      <c r="W290" s="38" t="s">
        <v>213</v>
      </c>
      <c r="X290" s="38" t="s">
        <v>148</v>
      </c>
      <c r="Y290" s="38">
        <v>1083553855</v>
      </c>
      <c r="Z290" s="38">
        <v>6</v>
      </c>
      <c r="AA290" s="45">
        <v>32922</v>
      </c>
      <c r="AB290" s="44" t="s">
        <v>2751</v>
      </c>
      <c r="AC290" s="38">
        <v>5493569</v>
      </c>
      <c r="AD290" s="37" t="s">
        <v>2752</v>
      </c>
      <c r="AE290" s="37" t="s">
        <v>1921</v>
      </c>
      <c r="AF290" s="37">
        <v>1030675132</v>
      </c>
      <c r="AG290" s="37">
        <v>0</v>
      </c>
      <c r="AH290" s="37" t="s">
        <v>1926</v>
      </c>
      <c r="AI290" s="37">
        <v>79954722</v>
      </c>
      <c r="AJ290" s="37">
        <v>1</v>
      </c>
      <c r="AK290" s="38"/>
      <c r="AL290" s="38" t="s">
        <v>410</v>
      </c>
      <c r="AM290" s="45">
        <v>45029</v>
      </c>
      <c r="AN290" s="45">
        <v>45029</v>
      </c>
      <c r="AO290" s="80">
        <v>32200000</v>
      </c>
      <c r="AP290" s="45">
        <v>45033</v>
      </c>
      <c r="AQ290" s="45">
        <v>45246</v>
      </c>
      <c r="AR290" s="38">
        <v>210</v>
      </c>
      <c r="AS290" s="38">
        <v>7</v>
      </c>
      <c r="AT290" s="80">
        <v>4600000</v>
      </c>
      <c r="AU290" s="38"/>
      <c r="AV290" s="38"/>
      <c r="AW290" s="38"/>
      <c r="AX290" s="38"/>
      <c r="AY290" s="38"/>
      <c r="AZ290" s="82"/>
      <c r="BA290" s="38"/>
      <c r="BB290" s="38"/>
      <c r="BC290" s="38"/>
      <c r="BD290" s="38"/>
      <c r="BE290" s="38"/>
      <c r="BF290" s="38"/>
      <c r="BG290" s="38"/>
      <c r="BH290" s="38"/>
      <c r="BI290" s="38"/>
      <c r="BJ290" s="38"/>
      <c r="BK290" s="38"/>
      <c r="BL290" s="38"/>
      <c r="BM290" s="38"/>
      <c r="BN290" s="38"/>
      <c r="BO290" s="38"/>
      <c r="BP290" s="38"/>
      <c r="BQ290" s="34">
        <f>Tabla2023[[#This Row],[DÍAS PRORROGA 1]]+Tabla2023[[#This Row],[DÍAS PRORROGA  2]]+Tabla2023[[#This Row],[DÍAS PRORROGA 3]]</f>
        <v>0</v>
      </c>
      <c r="BR290" s="68">
        <f>IF(Tabla2023[[#This Row],[ADICIÓN]]="NO",0,Tabla2023[[#This Row],[VALOR ADICIÓN 1]]+Tabla2023[[#This Row],[VALOR ADICIÓN 2]]+Tabla2023[[#This Row],[VALOR ADICIÓN 3]])</f>
        <v>0</v>
      </c>
      <c r="BS290" s="38"/>
      <c r="BT290" s="45">
        <v>45246</v>
      </c>
      <c r="BU290" s="49">
        <f>Tabla2023[[#This Row],[VALOR INICIAL DEL CONTRATO]]+Tabla2023[[#This Row],[VALOR ADICIÓN 1]]+Tabla2023[[#This Row],[VALOR ADICIÓN 2]]+Tabla2023[[#This Row],[VALOR ADICIÓN 3]]</f>
        <v>32200000</v>
      </c>
      <c r="BV29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0" s="33"/>
      <c r="BX290" s="34"/>
      <c r="BY290" s="36" t="s">
        <v>2753</v>
      </c>
      <c r="BZ290" s="34"/>
      <c r="CA290" s="34">
        <v>19</v>
      </c>
      <c r="CB290" s="35" t="s">
        <v>1876</v>
      </c>
      <c r="CC290" s="35" t="s">
        <v>1877</v>
      </c>
      <c r="CD290" s="34">
        <v>1589</v>
      </c>
      <c r="CE290" s="34"/>
      <c r="CF290" s="6"/>
    </row>
    <row r="291" spans="1:84" ht="51.75" customHeight="1" x14ac:dyDescent="0.2">
      <c r="A291" s="29">
        <v>2023</v>
      </c>
      <c r="B291" s="131">
        <v>292</v>
      </c>
      <c r="C291" s="122" t="s">
        <v>435</v>
      </c>
      <c r="D291" s="122" t="str">
        <f ca="1">IF(Tabla2023[[#This Row],[FECHA DE TERMINACIÓN FINAL]]-TODAY()&gt;=15,"VIGENTE",IF(Tabla2023[[#This Row],[FECHA DE TERMINACIÓN FINAL]]-TODAY()&lt;0,"FINALIZADO",IF(Tabla2023[[#This Row],[FECHA DE TERMINACIÓN FINAL]]-TODAY()&lt;=15,"PROXIMO A VENCER")))</f>
        <v>FINALIZADO</v>
      </c>
      <c r="E291" s="93">
        <v>89252</v>
      </c>
      <c r="F291" s="38" t="s">
        <v>2754</v>
      </c>
      <c r="G291" s="38" t="s">
        <v>2755</v>
      </c>
      <c r="H291" s="37" t="s">
        <v>2756</v>
      </c>
      <c r="I291" s="44" t="s">
        <v>2757</v>
      </c>
      <c r="J291" s="37" t="s">
        <v>520</v>
      </c>
      <c r="K291" s="38">
        <v>840</v>
      </c>
      <c r="L291" s="45">
        <v>45014</v>
      </c>
      <c r="M291" s="38">
        <v>989</v>
      </c>
      <c r="N291" s="45">
        <v>45034</v>
      </c>
      <c r="O291" s="38" t="s">
        <v>125</v>
      </c>
      <c r="P291" s="37" t="s">
        <v>87</v>
      </c>
      <c r="Q291" s="37" t="s">
        <v>420</v>
      </c>
      <c r="R291" s="38">
        <v>1</v>
      </c>
      <c r="S291" s="151" t="s">
        <v>2758</v>
      </c>
      <c r="T291" s="38"/>
      <c r="U291" s="38" t="s">
        <v>471</v>
      </c>
      <c r="V291" s="38" t="s">
        <v>442</v>
      </c>
      <c r="W291" s="38"/>
      <c r="X291" s="38" t="s">
        <v>148</v>
      </c>
      <c r="Y291" s="37" t="s">
        <v>2759</v>
      </c>
      <c r="Z291" s="38">
        <v>6</v>
      </c>
      <c r="AA291" s="45">
        <v>32760</v>
      </c>
      <c r="AB291" s="44" t="s">
        <v>2760</v>
      </c>
      <c r="AC291" s="38">
        <v>3102689936</v>
      </c>
      <c r="AD291" s="37" t="s">
        <v>2761</v>
      </c>
      <c r="AE291" s="37" t="s">
        <v>683</v>
      </c>
      <c r="AF291" s="37">
        <v>1014225583</v>
      </c>
      <c r="AG291" s="37">
        <v>0</v>
      </c>
      <c r="AH291" s="38"/>
      <c r="AI291" s="38"/>
      <c r="AJ291" s="38"/>
      <c r="AK291" s="38"/>
      <c r="AL291" s="38" t="s">
        <v>410</v>
      </c>
      <c r="AM291" s="45">
        <v>45030</v>
      </c>
      <c r="AN291" s="45">
        <v>45030</v>
      </c>
      <c r="AO291" s="80">
        <v>20000000</v>
      </c>
      <c r="AP291" s="45">
        <v>45034</v>
      </c>
      <c r="AQ291" s="45">
        <v>45155</v>
      </c>
      <c r="AR291" s="38">
        <v>120</v>
      </c>
      <c r="AS291" s="38">
        <v>4</v>
      </c>
      <c r="AT291" s="80">
        <v>5000000</v>
      </c>
      <c r="AU291" s="38"/>
      <c r="AV291" s="38"/>
      <c r="AW291" s="38"/>
      <c r="AX291" s="38"/>
      <c r="AY291" s="38"/>
      <c r="AZ291" s="82"/>
      <c r="BA291" s="38"/>
      <c r="BB291" s="38"/>
      <c r="BC291" s="38"/>
      <c r="BD291" s="38"/>
      <c r="BE291" s="38"/>
      <c r="BF291" s="38"/>
      <c r="BG291" s="38"/>
      <c r="BH291" s="38"/>
      <c r="BI291" s="38"/>
      <c r="BJ291" s="38"/>
      <c r="BK291" s="38"/>
      <c r="BL291" s="38"/>
      <c r="BM291" s="38"/>
      <c r="BN291" s="38"/>
      <c r="BO291" s="38"/>
      <c r="BP291" s="38"/>
      <c r="BQ291" s="34">
        <f>Tabla2023[[#This Row],[DÍAS PRORROGA 1]]+Tabla2023[[#This Row],[DÍAS PRORROGA  2]]+Tabla2023[[#This Row],[DÍAS PRORROGA 3]]</f>
        <v>0</v>
      </c>
      <c r="BR291" s="68">
        <f>IF(Tabla2023[[#This Row],[ADICIÓN]]="NO",0,Tabla2023[[#This Row],[VALOR ADICIÓN 1]]+Tabla2023[[#This Row],[VALOR ADICIÓN 2]]+Tabla2023[[#This Row],[VALOR ADICIÓN 3]])</f>
        <v>0</v>
      </c>
      <c r="BS291" s="38"/>
      <c r="BT291" s="45">
        <v>45155</v>
      </c>
      <c r="BU291" s="49">
        <f>Tabla2023[[#This Row],[VALOR INICIAL DEL CONTRATO]]+Tabla2023[[#This Row],[VALOR ADICIÓN 1]]+Tabla2023[[#This Row],[VALOR ADICIÓN 2]]+Tabla2023[[#This Row],[VALOR ADICIÓN 3]]</f>
        <v>20000000</v>
      </c>
      <c r="BV29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1" s="33"/>
      <c r="BX291" s="36" t="s">
        <v>2762</v>
      </c>
      <c r="BY291" s="34"/>
      <c r="BZ291" s="34"/>
      <c r="CA291" s="38" t="s">
        <v>432</v>
      </c>
      <c r="CB291" s="41" t="s">
        <v>433</v>
      </c>
      <c r="CC291" s="41" t="s">
        <v>434</v>
      </c>
      <c r="CD291" s="38">
        <v>1696</v>
      </c>
      <c r="CE291" s="34"/>
      <c r="CF291" s="6"/>
    </row>
    <row r="292" spans="1:84" ht="51.75" customHeight="1" x14ac:dyDescent="0.2">
      <c r="A292" s="29">
        <v>2023</v>
      </c>
      <c r="B292" s="131">
        <v>293</v>
      </c>
      <c r="C292" s="122" t="s">
        <v>435</v>
      </c>
      <c r="D292" s="122" t="str">
        <f ca="1">IF(Tabla2023[[#This Row],[FECHA DE TERMINACIÓN FINAL]]-TODAY()&gt;=15,"VIGENTE",IF(Tabla2023[[#This Row],[FECHA DE TERMINACIÓN FINAL]]-TODAY()&lt;0,"FINALIZADO",IF(Tabla2023[[#This Row],[FECHA DE TERMINACIÓN FINAL]]-TODAY()&lt;=15,"PROXIMO A VENCER")))</f>
        <v>FINALIZADO</v>
      </c>
      <c r="E292" s="98">
        <v>88963</v>
      </c>
      <c r="F292" s="88" t="s">
        <v>2763</v>
      </c>
      <c r="G292" s="38" t="s">
        <v>2764</v>
      </c>
      <c r="H292" s="37" t="s">
        <v>815</v>
      </c>
      <c r="I292" s="46" t="s">
        <v>2765</v>
      </c>
      <c r="J292" s="37" t="s">
        <v>1711</v>
      </c>
      <c r="K292" s="38">
        <v>834</v>
      </c>
      <c r="L292" s="45">
        <v>45007</v>
      </c>
      <c r="M292" s="38">
        <v>988</v>
      </c>
      <c r="N292" s="45">
        <v>45034</v>
      </c>
      <c r="O292" s="38" t="s">
        <v>125</v>
      </c>
      <c r="P292" s="37" t="s">
        <v>87</v>
      </c>
      <c r="Q292" s="37" t="s">
        <v>420</v>
      </c>
      <c r="R292" s="38">
        <v>1</v>
      </c>
      <c r="S292" s="151" t="s">
        <v>2766</v>
      </c>
      <c r="T292" s="38"/>
      <c r="U292" s="38" t="s">
        <v>906</v>
      </c>
      <c r="V292" s="38" t="s">
        <v>512</v>
      </c>
      <c r="W292" s="38" t="s">
        <v>213</v>
      </c>
      <c r="X292" s="38" t="s">
        <v>148</v>
      </c>
      <c r="Y292" s="38">
        <v>662735</v>
      </c>
      <c r="Z292" s="38">
        <v>5</v>
      </c>
      <c r="AA292" s="45">
        <v>28041</v>
      </c>
      <c r="AB292" s="44" t="s">
        <v>2767</v>
      </c>
      <c r="AC292" s="38">
        <v>56942272080</v>
      </c>
      <c r="AD292" s="37" t="s">
        <v>2768</v>
      </c>
      <c r="AE292" s="37" t="s">
        <v>499</v>
      </c>
      <c r="AF292" s="37">
        <v>1030568733</v>
      </c>
      <c r="AG292" s="37">
        <v>9</v>
      </c>
      <c r="AH292" s="38"/>
      <c r="AI292" s="38"/>
      <c r="AJ292" s="38"/>
      <c r="AK292" s="38"/>
      <c r="AL292" s="38" t="s">
        <v>410</v>
      </c>
      <c r="AM292" s="45">
        <v>45030</v>
      </c>
      <c r="AN292" s="45">
        <v>45030</v>
      </c>
      <c r="AO292" s="80">
        <v>45500000</v>
      </c>
      <c r="AP292" s="45">
        <v>45034</v>
      </c>
      <c r="AQ292" s="45">
        <v>45247</v>
      </c>
      <c r="AR292" s="38">
        <v>210</v>
      </c>
      <c r="AS292" s="38">
        <v>7</v>
      </c>
      <c r="AT292" s="80">
        <v>6500000</v>
      </c>
      <c r="AU292" s="38"/>
      <c r="AV292" s="38"/>
      <c r="AW292" s="38"/>
      <c r="AX292" s="38"/>
      <c r="AY292" s="38"/>
      <c r="AZ292" s="82"/>
      <c r="BA292" s="38"/>
      <c r="BB292" s="38"/>
      <c r="BC292" s="38"/>
      <c r="BD292" s="38"/>
      <c r="BE292" s="38"/>
      <c r="BF292" s="38"/>
      <c r="BG292" s="38"/>
      <c r="BH292" s="38"/>
      <c r="BI292" s="38"/>
      <c r="BJ292" s="38"/>
      <c r="BK292" s="38"/>
      <c r="BL292" s="38"/>
      <c r="BM292" s="38"/>
      <c r="BN292" s="38"/>
      <c r="BO292" s="38"/>
      <c r="BP292" s="38"/>
      <c r="BQ292" s="34">
        <f>Tabla2023[[#This Row],[DÍAS PRORROGA 1]]+Tabla2023[[#This Row],[DÍAS PRORROGA  2]]+Tabla2023[[#This Row],[DÍAS PRORROGA 3]]</f>
        <v>0</v>
      </c>
      <c r="BR292" s="68">
        <f>IF(Tabla2023[[#This Row],[ADICIÓN]]="NO",0,Tabla2023[[#This Row],[VALOR ADICIÓN 1]]+Tabla2023[[#This Row],[VALOR ADICIÓN 2]]+Tabla2023[[#This Row],[VALOR ADICIÓN 3]])</f>
        <v>0</v>
      </c>
      <c r="BS292" s="38"/>
      <c r="BT292" s="45">
        <v>45247</v>
      </c>
      <c r="BU292" s="49">
        <f>Tabla2023[[#This Row],[VALOR INICIAL DEL CONTRATO]]+Tabla2023[[#This Row],[VALOR ADICIÓN 1]]+Tabla2023[[#This Row],[VALOR ADICIÓN 2]]+Tabla2023[[#This Row],[VALOR ADICIÓN 3]]</f>
        <v>45500000</v>
      </c>
      <c r="BV29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2" s="33"/>
      <c r="BX292" s="34"/>
      <c r="BY292" s="34"/>
      <c r="BZ292" s="34"/>
      <c r="CA292" s="38" t="s">
        <v>432</v>
      </c>
      <c r="CB292" s="41" t="s">
        <v>433</v>
      </c>
      <c r="CC292" s="41" t="s">
        <v>434</v>
      </c>
      <c r="CD292" s="38">
        <v>1696</v>
      </c>
      <c r="CE292" s="34"/>
      <c r="CF292" s="6"/>
    </row>
    <row r="293" spans="1:84" ht="51.75" customHeight="1" x14ac:dyDescent="0.2">
      <c r="A293" s="29">
        <v>2023</v>
      </c>
      <c r="B293" s="131">
        <v>294</v>
      </c>
      <c r="C293" s="122" t="s">
        <v>435</v>
      </c>
      <c r="D293" s="122" t="str">
        <f ca="1">IF(Tabla2023[[#This Row],[FECHA DE TERMINACIÓN FINAL]]-TODAY()&gt;=15,"VIGENTE",IF(Tabla2023[[#This Row],[FECHA DE TERMINACIÓN FINAL]]-TODAY()&lt;0,"FINALIZADO",IF(Tabla2023[[#This Row],[FECHA DE TERMINACIÓN FINAL]]-TODAY()&lt;=15,"PROXIMO A VENCER")))</f>
        <v>FINALIZADO</v>
      </c>
      <c r="E293" s="113">
        <v>89380</v>
      </c>
      <c r="F293" s="31" t="s">
        <v>2769</v>
      </c>
      <c r="G293" s="93" t="s">
        <v>2770</v>
      </c>
      <c r="H293" s="37" t="s">
        <v>231</v>
      </c>
      <c r="I293" s="46" t="s">
        <v>2771</v>
      </c>
      <c r="J293" s="37" t="s">
        <v>1711</v>
      </c>
      <c r="K293" s="38">
        <v>851</v>
      </c>
      <c r="L293" s="45">
        <v>45027</v>
      </c>
      <c r="M293" s="38">
        <v>992</v>
      </c>
      <c r="N293" s="45">
        <v>45036</v>
      </c>
      <c r="O293" s="38" t="s">
        <v>125</v>
      </c>
      <c r="P293" s="37" t="s">
        <v>87</v>
      </c>
      <c r="Q293" s="37" t="s">
        <v>420</v>
      </c>
      <c r="R293" s="38">
        <v>1</v>
      </c>
      <c r="S293" s="151" t="s">
        <v>232</v>
      </c>
      <c r="T293" s="38"/>
      <c r="U293" s="38" t="s">
        <v>471</v>
      </c>
      <c r="V293" s="38" t="s">
        <v>442</v>
      </c>
      <c r="W293" s="38" t="s">
        <v>213</v>
      </c>
      <c r="X293" s="38" t="s">
        <v>148</v>
      </c>
      <c r="Y293" s="38">
        <v>80016995</v>
      </c>
      <c r="Z293" s="38">
        <v>1</v>
      </c>
      <c r="AA293" s="45">
        <v>28416</v>
      </c>
      <c r="AB293" s="44" t="s">
        <v>233</v>
      </c>
      <c r="AC293" s="38">
        <v>6916358</v>
      </c>
      <c r="AD293" s="37" t="s">
        <v>2772</v>
      </c>
      <c r="AE293" s="37" t="s">
        <v>1119</v>
      </c>
      <c r="AF293" s="37">
        <v>79486884</v>
      </c>
      <c r="AG293" s="37">
        <v>7</v>
      </c>
      <c r="AH293" s="38"/>
      <c r="AI293" s="38"/>
      <c r="AJ293" s="38"/>
      <c r="AK293" s="38"/>
      <c r="AL293" s="38" t="s">
        <v>410</v>
      </c>
      <c r="AM293" s="45">
        <v>45035</v>
      </c>
      <c r="AN293" s="45">
        <v>45035</v>
      </c>
      <c r="AO293" s="80">
        <v>48000000</v>
      </c>
      <c r="AP293" s="45">
        <v>45037</v>
      </c>
      <c r="AQ293" s="45">
        <v>45280</v>
      </c>
      <c r="AR293" s="38">
        <v>240</v>
      </c>
      <c r="AS293" s="38">
        <v>8</v>
      </c>
      <c r="AT293" s="80">
        <v>6000000</v>
      </c>
      <c r="AU293" s="38"/>
      <c r="AV293" s="38"/>
      <c r="AW293" s="38">
        <v>1</v>
      </c>
      <c r="AX293" s="38">
        <v>1</v>
      </c>
      <c r="AY293" s="38"/>
      <c r="AZ293" s="82">
        <v>12000000</v>
      </c>
      <c r="BA293" s="38">
        <v>60</v>
      </c>
      <c r="BB293" s="38">
        <v>1126</v>
      </c>
      <c r="BC293" s="45">
        <v>45258</v>
      </c>
      <c r="BD293" s="38"/>
      <c r="BE293" s="38"/>
      <c r="BF293" s="38"/>
      <c r="BG293" s="38"/>
      <c r="BH293" s="38"/>
      <c r="BI293" s="38"/>
      <c r="BJ293" s="38"/>
      <c r="BK293" s="38"/>
      <c r="BL293" s="38"/>
      <c r="BM293" s="38"/>
      <c r="BN293" s="38"/>
      <c r="BO293" s="38"/>
      <c r="BP293" s="38"/>
      <c r="BQ293" s="34">
        <f>Tabla2023[[#This Row],[DÍAS PRORROGA 1]]+Tabla2023[[#This Row],[DÍAS PRORROGA  2]]+Tabla2023[[#This Row],[DÍAS PRORROGA 3]]</f>
        <v>60</v>
      </c>
      <c r="BR293" s="68">
        <f>IF(Tabla2023[[#This Row],[ADICIÓN]]="NO",0,Tabla2023[[#This Row],[VALOR ADICIÓN 1]]+Tabla2023[[#This Row],[VALOR ADICIÓN 2]]+Tabla2023[[#This Row],[VALOR ADICIÓN 3]])</f>
        <v>12000000</v>
      </c>
      <c r="BS293" s="38"/>
      <c r="BT293" s="45">
        <v>45342</v>
      </c>
      <c r="BU293" s="49">
        <f>Tabla2023[[#This Row],[VALOR INICIAL DEL CONTRATO]]+Tabla2023[[#This Row],[VALOR ADICIÓN 1]]+Tabla2023[[#This Row],[VALOR ADICIÓN 2]]+Tabla2023[[#This Row],[VALOR ADICIÓN 3]]</f>
        <v>60000000</v>
      </c>
      <c r="BV29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3" s="33"/>
      <c r="BX293" s="39" t="s">
        <v>2773</v>
      </c>
      <c r="BY293" s="34"/>
      <c r="BZ293" s="34"/>
      <c r="CA293" s="38" t="s">
        <v>432</v>
      </c>
      <c r="CB293" s="41" t="s">
        <v>433</v>
      </c>
      <c r="CC293" s="41" t="s">
        <v>434</v>
      </c>
      <c r="CD293" s="38">
        <v>1696</v>
      </c>
      <c r="CE293" s="34"/>
      <c r="CF293" s="6"/>
    </row>
    <row r="294" spans="1:84" ht="51.75" customHeight="1" x14ac:dyDescent="0.2">
      <c r="A294" s="29">
        <v>2023</v>
      </c>
      <c r="B294" s="131">
        <v>295</v>
      </c>
      <c r="C294" s="122" t="s">
        <v>2774</v>
      </c>
      <c r="D294" s="122" t="s">
        <v>435</v>
      </c>
      <c r="E294" s="116">
        <v>89536</v>
      </c>
      <c r="F294" s="89" t="s">
        <v>2775</v>
      </c>
      <c r="G294" s="38" t="s">
        <v>2776</v>
      </c>
      <c r="H294" s="37" t="s">
        <v>2777</v>
      </c>
      <c r="I294" s="44" t="s">
        <v>2778</v>
      </c>
      <c r="J294" s="37" t="s">
        <v>520</v>
      </c>
      <c r="K294" s="38">
        <v>859</v>
      </c>
      <c r="L294" s="45">
        <v>45035</v>
      </c>
      <c r="M294" s="38">
        <v>1003</v>
      </c>
      <c r="N294" s="45">
        <v>45042</v>
      </c>
      <c r="O294" s="38" t="s">
        <v>125</v>
      </c>
      <c r="P294" s="37" t="s">
        <v>87</v>
      </c>
      <c r="Q294" s="37" t="s">
        <v>420</v>
      </c>
      <c r="R294" s="38">
        <v>1</v>
      </c>
      <c r="S294" s="151" t="s">
        <v>2779</v>
      </c>
      <c r="T294" s="38"/>
      <c r="U294" s="38" t="s">
        <v>471</v>
      </c>
      <c r="V294" s="38" t="s">
        <v>442</v>
      </c>
      <c r="W294" s="38" t="s">
        <v>213</v>
      </c>
      <c r="X294" s="38" t="s">
        <v>148</v>
      </c>
      <c r="Y294" s="37" t="s">
        <v>2780</v>
      </c>
      <c r="Z294" s="38">
        <v>7</v>
      </c>
      <c r="AA294" s="45">
        <v>32904</v>
      </c>
      <c r="AB294" s="44" t="s">
        <v>2781</v>
      </c>
      <c r="AC294" s="38">
        <v>3214345132</v>
      </c>
      <c r="AD294" s="37" t="s">
        <v>2782</v>
      </c>
      <c r="AE294" s="37" t="s">
        <v>1135</v>
      </c>
      <c r="AF294" s="54">
        <v>1022344483</v>
      </c>
      <c r="AG294" s="38">
        <v>1</v>
      </c>
      <c r="AH294" s="37" t="s">
        <v>123</v>
      </c>
      <c r="AI294" s="37">
        <v>1016101268</v>
      </c>
      <c r="AJ294" s="37">
        <v>1</v>
      </c>
      <c r="AK294" s="38"/>
      <c r="AL294" s="38" t="s">
        <v>410</v>
      </c>
      <c r="AM294" s="45">
        <v>45040</v>
      </c>
      <c r="AN294" s="45">
        <v>45040</v>
      </c>
      <c r="AO294" s="80">
        <v>40000000</v>
      </c>
      <c r="AP294" s="45">
        <v>45042</v>
      </c>
      <c r="AQ294" s="45">
        <v>45285</v>
      </c>
      <c r="AR294" s="38">
        <v>240</v>
      </c>
      <c r="AS294" s="38">
        <v>8</v>
      </c>
      <c r="AT294" s="80">
        <v>5000000</v>
      </c>
      <c r="AU294" s="38"/>
      <c r="AV294" s="38"/>
      <c r="AW294" s="38">
        <v>1</v>
      </c>
      <c r="AX294" s="38">
        <v>1</v>
      </c>
      <c r="AY294" s="38"/>
      <c r="AZ294" s="82">
        <v>10000000</v>
      </c>
      <c r="BA294" s="38">
        <v>60</v>
      </c>
      <c r="BB294" s="38">
        <v>1088</v>
      </c>
      <c r="BC294" s="45">
        <v>45253</v>
      </c>
      <c r="BD294" s="38"/>
      <c r="BE294" s="38"/>
      <c r="BF294" s="38"/>
      <c r="BG294" s="38"/>
      <c r="BH294" s="38"/>
      <c r="BI294" s="38"/>
      <c r="BJ294" s="38"/>
      <c r="BK294" s="38"/>
      <c r="BL294" s="38"/>
      <c r="BM294" s="38"/>
      <c r="BN294" s="38"/>
      <c r="BO294" s="38"/>
      <c r="BP294" s="38"/>
      <c r="BQ294" s="34">
        <f>Tabla2023[[#This Row],[DÍAS PRORROGA 1]]+Tabla2023[[#This Row],[DÍAS PRORROGA  2]]+Tabla2023[[#This Row],[DÍAS PRORROGA 3]]</f>
        <v>60</v>
      </c>
      <c r="BR294" s="68">
        <f>IF(Tabla2023[[#This Row],[ADICIÓN]]="NO",0,Tabla2023[[#This Row],[VALOR ADICIÓN 1]]+Tabla2023[[#This Row],[VALOR ADICIÓN 2]]+Tabla2023[[#This Row],[VALOR ADICIÓN 3]])</f>
        <v>10000000</v>
      </c>
      <c r="BS294" s="38"/>
      <c r="BT294" s="45">
        <v>45347</v>
      </c>
      <c r="BU294" s="49">
        <f>Tabla2023[[#This Row],[VALOR INICIAL DEL CONTRATO]]+Tabla2023[[#This Row],[VALOR ADICIÓN 1]]+Tabla2023[[#This Row],[VALOR ADICIÓN 2]]+Tabla2023[[#This Row],[VALOR ADICIÓN 3]]</f>
        <v>50000000</v>
      </c>
      <c r="BV294" s="33">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1.2551440329218106</v>
      </c>
      <c r="BW294" s="33"/>
      <c r="BX294" s="36" t="s">
        <v>2783</v>
      </c>
      <c r="BY294" s="34"/>
      <c r="BZ294" s="34"/>
      <c r="CA294" s="38" t="s">
        <v>432</v>
      </c>
      <c r="CB294" s="41" t="s">
        <v>433</v>
      </c>
      <c r="CC294" s="41" t="s">
        <v>434</v>
      </c>
      <c r="CD294" s="38">
        <v>1696</v>
      </c>
      <c r="CE294" s="34"/>
      <c r="CF294" s="6"/>
    </row>
    <row r="295" spans="1:84" ht="51.75" customHeight="1" x14ac:dyDescent="0.2">
      <c r="A295" s="29">
        <v>2023</v>
      </c>
      <c r="B295" s="131">
        <v>296</v>
      </c>
      <c r="C295" s="122" t="s">
        <v>84</v>
      </c>
      <c r="D295" s="122" t="str">
        <f ca="1">IF(Tabla2023[[#This Row],[FECHA DE TERMINACIÓN FINAL]]-TODAY()&gt;=15,"VIGENTE",IF(Tabla2023[[#This Row],[FECHA DE TERMINACIÓN FINAL]]-TODAY()&lt;0,"FINALIZADO",IF(Tabla2023[[#This Row],[FECHA DE TERMINACIÓN FINAL]]-TODAY()&lt;=15,"PROXIMO A VENCER")))</f>
        <v>VIGENTE</v>
      </c>
      <c r="E295" s="93">
        <v>89381</v>
      </c>
      <c r="F295" s="38" t="s">
        <v>2784</v>
      </c>
      <c r="G295" s="38" t="s">
        <v>2785</v>
      </c>
      <c r="H295" s="37" t="s">
        <v>2786</v>
      </c>
      <c r="I295" s="46" t="s">
        <v>2787</v>
      </c>
      <c r="J295" s="37" t="s">
        <v>1711</v>
      </c>
      <c r="K295" s="38">
        <v>849</v>
      </c>
      <c r="L295" s="45">
        <v>45027</v>
      </c>
      <c r="M295" s="38">
        <v>1004</v>
      </c>
      <c r="N295" s="45">
        <v>45042</v>
      </c>
      <c r="O295" s="38" t="s">
        <v>125</v>
      </c>
      <c r="P295" s="37" t="s">
        <v>87</v>
      </c>
      <c r="Q295" s="37" t="s">
        <v>420</v>
      </c>
      <c r="R295" s="38">
        <v>1</v>
      </c>
      <c r="S295" s="151" t="s">
        <v>2788</v>
      </c>
      <c r="T295" s="38"/>
      <c r="U295" s="38" t="s">
        <v>906</v>
      </c>
      <c r="V295" s="38" t="s">
        <v>512</v>
      </c>
      <c r="W295" s="38" t="s">
        <v>213</v>
      </c>
      <c r="X295" s="38" t="s">
        <v>148</v>
      </c>
      <c r="Y295" s="38">
        <v>1056802356</v>
      </c>
      <c r="Z295" s="38">
        <v>3</v>
      </c>
      <c r="AA295" s="45">
        <v>34257</v>
      </c>
      <c r="AB295" s="44" t="s">
        <v>2789</v>
      </c>
      <c r="AC295" s="38">
        <v>3142445212</v>
      </c>
      <c r="AD295" s="37" t="s">
        <v>2790</v>
      </c>
      <c r="AE295" s="37" t="s">
        <v>204</v>
      </c>
      <c r="AF295" s="37">
        <v>74374329</v>
      </c>
      <c r="AG295" s="37">
        <v>1</v>
      </c>
      <c r="AH295" s="38"/>
      <c r="AI295" s="38"/>
      <c r="AJ295" s="38"/>
      <c r="AK295" s="38"/>
      <c r="AL295" s="38" t="s">
        <v>410</v>
      </c>
      <c r="AM295" s="45">
        <v>45040</v>
      </c>
      <c r="AN295" s="45">
        <v>45040</v>
      </c>
      <c r="AO295" s="80">
        <v>36800000</v>
      </c>
      <c r="AP295" s="45">
        <v>45048</v>
      </c>
      <c r="AQ295" s="45">
        <v>45292</v>
      </c>
      <c r="AR295" s="38">
        <v>240</v>
      </c>
      <c r="AS295" s="38">
        <v>8</v>
      </c>
      <c r="AT295" s="80">
        <v>4600000</v>
      </c>
      <c r="AU295" s="38"/>
      <c r="AV295" s="38"/>
      <c r="AW295" s="38">
        <v>1</v>
      </c>
      <c r="AX295" s="38">
        <v>1</v>
      </c>
      <c r="AY295" s="38"/>
      <c r="AZ295" s="82">
        <v>13800000</v>
      </c>
      <c r="BA295" s="38">
        <v>90</v>
      </c>
      <c r="BB295" s="38">
        <v>1181</v>
      </c>
      <c r="BC295" s="45">
        <v>45275</v>
      </c>
      <c r="BD295" s="38"/>
      <c r="BE295" s="38"/>
      <c r="BF295" s="38"/>
      <c r="BG295" s="38"/>
      <c r="BH295" s="38"/>
      <c r="BI295" s="38"/>
      <c r="BJ295" s="38"/>
      <c r="BK295" s="38"/>
      <c r="BL295" s="38"/>
      <c r="BM295" s="38"/>
      <c r="BN295" s="38"/>
      <c r="BO295" s="38"/>
      <c r="BP295" s="38"/>
      <c r="BQ295" s="34">
        <f>Tabla2023[[#This Row],[DÍAS PRORROGA 1]]+Tabla2023[[#This Row],[DÍAS PRORROGA  2]]+Tabla2023[[#This Row],[DÍAS PRORROGA 3]]</f>
        <v>90</v>
      </c>
      <c r="BR295" s="68">
        <f>IF(Tabla2023[[#This Row],[ADICIÓN]]="NO",0,Tabla2023[[#This Row],[VALOR ADICIÓN 1]]+Tabla2023[[#This Row],[VALOR ADICIÓN 2]]+Tabla2023[[#This Row],[VALOR ADICIÓN 3]])</f>
        <v>13800000</v>
      </c>
      <c r="BS295" s="38"/>
      <c r="BT295" s="45">
        <v>45383</v>
      </c>
      <c r="BU295" s="49">
        <f>Tabla2023[[#This Row],[VALOR INICIAL DEL CONTRATO]]+Tabla2023[[#This Row],[VALOR ADICIÓN 1]]+Tabla2023[[#This Row],[VALOR ADICIÓN 2]]+Tabla2023[[#This Row],[VALOR ADICIÓN 3]]</f>
        <v>50600000</v>
      </c>
      <c r="BV29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0.92835820895522392</v>
      </c>
      <c r="BW295" s="33"/>
      <c r="BX295" s="39" t="s">
        <v>2791</v>
      </c>
      <c r="BY295" s="34"/>
      <c r="BZ295" s="34"/>
      <c r="CA295" s="38" t="s">
        <v>432</v>
      </c>
      <c r="CB295" s="41" t="s">
        <v>433</v>
      </c>
      <c r="CC295" s="41" t="s">
        <v>434</v>
      </c>
      <c r="CD295" s="38">
        <v>1696</v>
      </c>
      <c r="CE295" s="34"/>
      <c r="CF295" s="6"/>
    </row>
    <row r="296" spans="1:84" ht="51.75" customHeight="1" x14ac:dyDescent="0.2">
      <c r="A296" s="29">
        <v>2023</v>
      </c>
      <c r="B296" s="131">
        <v>300</v>
      </c>
      <c r="C296" s="122" t="s">
        <v>435</v>
      </c>
      <c r="D296" s="122" t="str">
        <f ca="1">IF(Tabla2023[[#This Row],[FECHA DE TERMINACIÓN FINAL]]-TODAY()&gt;=15,"VIGENTE",IF(Tabla2023[[#This Row],[FECHA DE TERMINACIÓN FINAL]]-TODAY()&lt;0,"FINALIZADO",IF(Tabla2023[[#This Row],[FECHA DE TERMINACIÓN FINAL]]-TODAY()&lt;=15,"PROXIMO A VENCER")))</f>
        <v>FINALIZADO</v>
      </c>
      <c r="E296" s="93">
        <v>89383</v>
      </c>
      <c r="F296" s="38" t="s">
        <v>2792</v>
      </c>
      <c r="G296" s="38" t="s">
        <v>2793</v>
      </c>
      <c r="H296" s="37" t="s">
        <v>179</v>
      </c>
      <c r="I296" s="46" t="s">
        <v>2794</v>
      </c>
      <c r="J296" s="37" t="s">
        <v>557</v>
      </c>
      <c r="K296" s="38">
        <v>852</v>
      </c>
      <c r="L296" s="45">
        <v>45027</v>
      </c>
      <c r="M296" s="38">
        <v>1010</v>
      </c>
      <c r="N296" s="45">
        <v>45049</v>
      </c>
      <c r="O296" s="38" t="s">
        <v>125</v>
      </c>
      <c r="P296" s="37" t="s">
        <v>87</v>
      </c>
      <c r="Q296" s="37" t="s">
        <v>420</v>
      </c>
      <c r="R296" s="38">
        <v>1</v>
      </c>
      <c r="S296" s="151" t="s">
        <v>1422</v>
      </c>
      <c r="T296" s="38"/>
      <c r="U296" s="38" t="s">
        <v>471</v>
      </c>
      <c r="V296" s="38" t="s">
        <v>460</v>
      </c>
      <c r="W296" s="38" t="s">
        <v>213</v>
      </c>
      <c r="X296" s="38" t="s">
        <v>148</v>
      </c>
      <c r="Y296" s="38">
        <v>16377907</v>
      </c>
      <c r="Z296" s="38">
        <v>1</v>
      </c>
      <c r="AA296" s="45">
        <v>31044</v>
      </c>
      <c r="AB296" s="44" t="s">
        <v>180</v>
      </c>
      <c r="AC296" s="38">
        <v>6023747569</v>
      </c>
      <c r="AD296" s="37" t="s">
        <v>181</v>
      </c>
      <c r="AE296" s="37" t="s">
        <v>2725</v>
      </c>
      <c r="AF296" s="37">
        <v>1053344917</v>
      </c>
      <c r="AG296" s="37">
        <v>9</v>
      </c>
      <c r="AH296" s="38"/>
      <c r="AI296" s="38"/>
      <c r="AJ296" s="38"/>
      <c r="AK296" s="38"/>
      <c r="AL296" s="38" t="s">
        <v>410</v>
      </c>
      <c r="AM296" s="45">
        <v>45044</v>
      </c>
      <c r="AN296" s="45">
        <v>45044</v>
      </c>
      <c r="AO296" s="80">
        <v>36800000</v>
      </c>
      <c r="AP296" s="45">
        <v>45050</v>
      </c>
      <c r="AQ296" s="45">
        <v>45294</v>
      </c>
      <c r="AR296" s="38">
        <v>240</v>
      </c>
      <c r="AS296" s="38">
        <v>8</v>
      </c>
      <c r="AT296" s="80">
        <v>4600000</v>
      </c>
      <c r="AU296" s="38"/>
      <c r="AV296" s="38"/>
      <c r="AW296" s="38">
        <v>1</v>
      </c>
      <c r="AX296" s="38">
        <v>1</v>
      </c>
      <c r="AY296" s="38"/>
      <c r="AZ296" s="82">
        <v>4600000</v>
      </c>
      <c r="BA296" s="38">
        <v>30</v>
      </c>
      <c r="BB296" s="38">
        <v>1062</v>
      </c>
      <c r="BC296" s="45">
        <v>45246</v>
      </c>
      <c r="BD296" s="38"/>
      <c r="BE296" s="38"/>
      <c r="BF296" s="38"/>
      <c r="BG296" s="38"/>
      <c r="BH296" s="38"/>
      <c r="BI296" s="38"/>
      <c r="BJ296" s="38"/>
      <c r="BK296" s="38"/>
      <c r="BL296" s="38"/>
      <c r="BM296" s="38"/>
      <c r="BN296" s="38"/>
      <c r="BO296" s="38"/>
      <c r="BP296" s="38"/>
      <c r="BQ296" s="34">
        <f>Tabla2023[[#This Row],[DÍAS PRORROGA 1]]+Tabla2023[[#This Row],[DÍAS PRORROGA  2]]+Tabla2023[[#This Row],[DÍAS PRORROGA 3]]</f>
        <v>30</v>
      </c>
      <c r="BR296" s="68">
        <f>IF(Tabla2023[[#This Row],[ADICIÓN]]="NO",0,Tabla2023[[#This Row],[VALOR ADICIÓN 1]]+Tabla2023[[#This Row],[VALOR ADICIÓN 2]]+Tabla2023[[#This Row],[VALOR ADICIÓN 3]])</f>
        <v>4600000</v>
      </c>
      <c r="BS296" s="38"/>
      <c r="BT296" s="45">
        <v>45325</v>
      </c>
      <c r="BU296" s="49">
        <f>Tabla2023[[#This Row],[VALOR INICIAL DEL CONTRATO]]+Tabla2023[[#This Row],[VALOR ADICIÓN 1]]+Tabla2023[[#This Row],[VALOR ADICIÓN 2]]+Tabla2023[[#This Row],[VALOR ADICIÓN 3]]</f>
        <v>41400000</v>
      </c>
      <c r="BV29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6" s="33"/>
      <c r="BX296" s="36" t="s">
        <v>2795</v>
      </c>
      <c r="BY296" s="34"/>
      <c r="BZ296" s="34"/>
      <c r="CA296" s="38" t="s">
        <v>432</v>
      </c>
      <c r="CB296" s="41" t="s">
        <v>433</v>
      </c>
      <c r="CC296" s="41" t="s">
        <v>434</v>
      </c>
      <c r="CD296" s="38">
        <v>1696</v>
      </c>
      <c r="CE296" s="34"/>
      <c r="CF296" s="6"/>
    </row>
    <row r="297" spans="1:84" ht="51.75" customHeight="1" x14ac:dyDescent="0.2">
      <c r="A297" s="29">
        <v>2023</v>
      </c>
      <c r="B297" s="131">
        <v>301</v>
      </c>
      <c r="C297" s="122" t="s">
        <v>435</v>
      </c>
      <c r="D297" s="122" t="str">
        <f ca="1">IF(Tabla2023[[#This Row],[FECHA DE TERMINACIÓN FINAL]]-TODAY()&gt;=15,"VIGENTE",IF(Tabla2023[[#This Row],[FECHA DE TERMINACIÓN FINAL]]-TODAY()&lt;0,"FINALIZADO",IF(Tabla2023[[#This Row],[FECHA DE TERMINACIÓN FINAL]]-TODAY()&lt;=15,"PROXIMO A VENCER")))</f>
        <v>FINALIZADO</v>
      </c>
      <c r="E297" s="93">
        <v>89383</v>
      </c>
      <c r="F297" s="38" t="s">
        <v>2792</v>
      </c>
      <c r="G297" s="38" t="s">
        <v>2796</v>
      </c>
      <c r="H297" s="37" t="s">
        <v>174</v>
      </c>
      <c r="I297" s="46" t="s">
        <v>2794</v>
      </c>
      <c r="J297" s="37" t="s">
        <v>557</v>
      </c>
      <c r="K297" s="38">
        <v>852</v>
      </c>
      <c r="L297" s="45">
        <v>45027</v>
      </c>
      <c r="M297" s="38">
        <v>1009</v>
      </c>
      <c r="N297" s="45">
        <v>45049</v>
      </c>
      <c r="O297" s="38" t="s">
        <v>125</v>
      </c>
      <c r="P297" s="37" t="s">
        <v>87</v>
      </c>
      <c r="Q297" s="37" t="s">
        <v>420</v>
      </c>
      <c r="R297" s="38">
        <v>1</v>
      </c>
      <c r="S297" s="151" t="s">
        <v>158</v>
      </c>
      <c r="T297" s="38"/>
      <c r="U297" s="38" t="s">
        <v>471</v>
      </c>
      <c r="V297" s="38" t="s">
        <v>460</v>
      </c>
      <c r="W297" s="38" t="s">
        <v>213</v>
      </c>
      <c r="X297" s="38" t="s">
        <v>148</v>
      </c>
      <c r="Y297" s="38">
        <v>1023963032</v>
      </c>
      <c r="Z297" s="38">
        <v>2</v>
      </c>
      <c r="AA297" s="45">
        <v>35654</v>
      </c>
      <c r="AB297" s="44" t="s">
        <v>176</v>
      </c>
      <c r="AC297" s="38">
        <v>3204453839</v>
      </c>
      <c r="AD297" s="37" t="s">
        <v>177</v>
      </c>
      <c r="AE297" s="37" t="s">
        <v>151</v>
      </c>
      <c r="AF297" s="37">
        <v>1053344917</v>
      </c>
      <c r="AG297" s="37">
        <v>9</v>
      </c>
      <c r="AH297" s="38"/>
      <c r="AI297" s="38"/>
      <c r="AJ297" s="38"/>
      <c r="AK297" s="38"/>
      <c r="AL297" s="38" t="s">
        <v>410</v>
      </c>
      <c r="AM297" s="45">
        <v>45044</v>
      </c>
      <c r="AN297" s="45">
        <v>45044</v>
      </c>
      <c r="AO297" s="80">
        <v>36800000</v>
      </c>
      <c r="AP297" s="45">
        <v>45051</v>
      </c>
      <c r="AQ297" s="45">
        <v>45295</v>
      </c>
      <c r="AR297" s="38">
        <v>240</v>
      </c>
      <c r="AS297" s="38">
        <v>8</v>
      </c>
      <c r="AT297" s="80">
        <v>4600000</v>
      </c>
      <c r="AU297" s="38"/>
      <c r="AV297" s="38"/>
      <c r="AW297" s="38">
        <v>1</v>
      </c>
      <c r="AX297" s="38">
        <v>1</v>
      </c>
      <c r="AY297" s="38"/>
      <c r="AZ297" s="82">
        <v>4600000</v>
      </c>
      <c r="BA297" s="38">
        <v>30</v>
      </c>
      <c r="BB297" s="38">
        <v>1061</v>
      </c>
      <c r="BC297" s="45">
        <v>45246</v>
      </c>
      <c r="BD297" s="38"/>
      <c r="BE297" s="38"/>
      <c r="BF297" s="38"/>
      <c r="BG297" s="38"/>
      <c r="BH297" s="38"/>
      <c r="BI297" s="38"/>
      <c r="BJ297" s="38"/>
      <c r="BK297" s="38"/>
      <c r="BL297" s="38"/>
      <c r="BM297" s="38"/>
      <c r="BN297" s="38"/>
      <c r="BO297" s="38"/>
      <c r="BP297" s="38"/>
      <c r="BQ297" s="34">
        <f>Tabla2023[[#This Row],[DÍAS PRORROGA 1]]+Tabla2023[[#This Row],[DÍAS PRORROGA  2]]+Tabla2023[[#This Row],[DÍAS PRORROGA 3]]</f>
        <v>30</v>
      </c>
      <c r="BR297" s="68">
        <f>IF(Tabla2023[[#This Row],[ADICIÓN]]="NO",0,Tabla2023[[#This Row],[VALOR ADICIÓN 1]]+Tabla2023[[#This Row],[VALOR ADICIÓN 2]]+Tabla2023[[#This Row],[VALOR ADICIÓN 3]])</f>
        <v>4600000</v>
      </c>
      <c r="BS297" s="38"/>
      <c r="BT297" s="45">
        <v>45326</v>
      </c>
      <c r="BU297" s="49">
        <f>Tabla2023[[#This Row],[VALOR INICIAL DEL CONTRATO]]+Tabla2023[[#This Row],[VALOR ADICIÓN 1]]+Tabla2023[[#This Row],[VALOR ADICIÓN 2]]+Tabla2023[[#This Row],[VALOR ADICIÓN 3]]</f>
        <v>41400000</v>
      </c>
      <c r="BV29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7" s="33"/>
      <c r="BX297" s="34"/>
      <c r="BY297" s="34"/>
      <c r="BZ297" s="34"/>
      <c r="CA297" s="38" t="s">
        <v>432</v>
      </c>
      <c r="CB297" s="41" t="s">
        <v>433</v>
      </c>
      <c r="CC297" s="41" t="s">
        <v>434</v>
      </c>
      <c r="CD297" s="38">
        <v>1696</v>
      </c>
      <c r="CE297" s="34"/>
      <c r="CF297" s="6"/>
    </row>
    <row r="298" spans="1:84" ht="51.75" customHeight="1" x14ac:dyDescent="0.2">
      <c r="A298" s="29">
        <v>2023</v>
      </c>
      <c r="B298" s="131">
        <v>302</v>
      </c>
      <c r="C298" s="122" t="s">
        <v>435</v>
      </c>
      <c r="D298" s="122" t="str">
        <f ca="1">IF(Tabla2023[[#This Row],[FECHA DE TERMINACIÓN FINAL]]-TODAY()&gt;=15,"VIGENTE",IF(Tabla2023[[#This Row],[FECHA DE TERMINACIÓN FINAL]]-TODAY()&lt;0,"FINALIZADO",IF(Tabla2023[[#This Row],[FECHA DE TERMINACIÓN FINAL]]-TODAY()&lt;=15,"PROXIMO A VENCER")))</f>
        <v>FINALIZADO</v>
      </c>
      <c r="E298" s="93">
        <v>89550</v>
      </c>
      <c r="F298" s="38" t="s">
        <v>2797</v>
      </c>
      <c r="G298" s="38" t="s">
        <v>2798</v>
      </c>
      <c r="H298" s="37" t="s">
        <v>190</v>
      </c>
      <c r="I298" s="44" t="s">
        <v>2799</v>
      </c>
      <c r="J298" s="37" t="s">
        <v>2800</v>
      </c>
      <c r="K298" s="38">
        <v>865</v>
      </c>
      <c r="L298" s="45">
        <v>45035</v>
      </c>
      <c r="M298" s="38">
        <v>1029</v>
      </c>
      <c r="N298" s="45">
        <v>45056</v>
      </c>
      <c r="O298" s="38" t="s">
        <v>116</v>
      </c>
      <c r="P298" s="37" t="s">
        <v>87</v>
      </c>
      <c r="Q298" s="37" t="s">
        <v>420</v>
      </c>
      <c r="R298" s="38">
        <v>1</v>
      </c>
      <c r="S298" s="151" t="s">
        <v>2801</v>
      </c>
      <c r="T298" s="38"/>
      <c r="U298" s="38" t="s">
        <v>471</v>
      </c>
      <c r="V298" s="38" t="s">
        <v>196</v>
      </c>
      <c r="W298" s="38" t="s">
        <v>423</v>
      </c>
      <c r="X298" s="38" t="s">
        <v>163</v>
      </c>
      <c r="Y298" s="38">
        <v>1001170088</v>
      </c>
      <c r="Z298" s="38">
        <v>0</v>
      </c>
      <c r="AA298" s="45">
        <v>37486</v>
      </c>
      <c r="AB298" s="44" t="s">
        <v>192</v>
      </c>
      <c r="AC298" s="38">
        <v>3132151931</v>
      </c>
      <c r="AD298" s="37" t="s">
        <v>2802</v>
      </c>
      <c r="AE298" s="37" t="s">
        <v>193</v>
      </c>
      <c r="AF298" s="37">
        <v>7180598</v>
      </c>
      <c r="AG298" s="37">
        <v>9</v>
      </c>
      <c r="AH298" s="38"/>
      <c r="AI298" s="38"/>
      <c r="AJ298" s="38"/>
      <c r="AK298" s="38"/>
      <c r="AL298" s="38" t="s">
        <v>410</v>
      </c>
      <c r="AM298" s="45">
        <v>45051</v>
      </c>
      <c r="AN298" s="45">
        <v>45051</v>
      </c>
      <c r="AO298" s="80">
        <v>21000000</v>
      </c>
      <c r="AP298" s="45">
        <v>45057</v>
      </c>
      <c r="AQ298" s="45">
        <v>45270</v>
      </c>
      <c r="AR298" s="38">
        <v>210</v>
      </c>
      <c r="AS298" s="38">
        <v>7</v>
      </c>
      <c r="AT298" s="80">
        <v>3000000</v>
      </c>
      <c r="AU298" s="38"/>
      <c r="AV298" s="38"/>
      <c r="AW298" s="38">
        <v>1</v>
      </c>
      <c r="AX298" s="38">
        <v>1</v>
      </c>
      <c r="AY298" s="38"/>
      <c r="AZ298" s="82">
        <v>3000000</v>
      </c>
      <c r="BA298" s="38">
        <v>30</v>
      </c>
      <c r="BB298" s="38">
        <v>1200</v>
      </c>
      <c r="BC298" s="45">
        <v>45275</v>
      </c>
      <c r="BD298" s="38"/>
      <c r="BE298" s="38"/>
      <c r="BF298" s="38"/>
      <c r="BG298" s="38"/>
      <c r="BH298" s="38"/>
      <c r="BI298" s="38"/>
      <c r="BJ298" s="38"/>
      <c r="BK298" s="38"/>
      <c r="BL298" s="38"/>
      <c r="BM298" s="38"/>
      <c r="BN298" s="38"/>
      <c r="BO298" s="38"/>
      <c r="BP298" s="38"/>
      <c r="BQ298" s="34">
        <f>Tabla2023[[#This Row],[DÍAS PRORROGA 1]]+Tabla2023[[#This Row],[DÍAS PRORROGA  2]]+Tabla2023[[#This Row],[DÍAS PRORROGA 3]]</f>
        <v>30</v>
      </c>
      <c r="BR298" s="68">
        <f>IF(Tabla2023[[#This Row],[ADICIÓN]]="NO",0,Tabla2023[[#This Row],[VALOR ADICIÓN 1]]+Tabla2023[[#This Row],[VALOR ADICIÓN 2]]+Tabla2023[[#This Row],[VALOR ADICIÓN 3]])</f>
        <v>3000000</v>
      </c>
      <c r="BS298" s="38">
        <v>13</v>
      </c>
      <c r="BT298" s="45">
        <v>45314</v>
      </c>
      <c r="BU298" s="49">
        <f>Tabla2023[[#This Row],[VALOR INICIAL DEL CONTRATO]]+Tabla2023[[#This Row],[VALOR ADICIÓN 1]]+Tabla2023[[#This Row],[VALOR ADICIÓN 2]]+Tabla2023[[#This Row],[VALOR ADICIÓN 3]]</f>
        <v>24000000</v>
      </c>
      <c r="BV29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298" s="33"/>
      <c r="BX298" s="39" t="s">
        <v>2803</v>
      </c>
      <c r="BY298" s="34"/>
      <c r="BZ298" s="34"/>
      <c r="CA298" s="34"/>
      <c r="CB298" s="35"/>
      <c r="CC298" s="35"/>
      <c r="CD298" s="38">
        <v>1634</v>
      </c>
      <c r="CE298" s="34"/>
      <c r="CF298" s="6"/>
    </row>
    <row r="299" spans="1:84" ht="51.75" customHeight="1" x14ac:dyDescent="0.2">
      <c r="A299" s="29">
        <v>2023</v>
      </c>
      <c r="B299" s="131">
        <v>303</v>
      </c>
      <c r="C299" s="122" t="s">
        <v>84</v>
      </c>
      <c r="D299" s="122" t="str">
        <f ca="1">IF(Tabla2023[[#This Row],[FECHA DE TERMINACIÓN FINAL]]-TODAY()&gt;=15,"VIGENTE",IF(Tabla2023[[#This Row],[FECHA DE TERMINACIÓN FINAL]]-TODAY()&lt;0,"FINALIZADO",IF(Tabla2023[[#This Row],[FECHA DE TERMINACIÓN FINAL]]-TODAY()&lt;=15,"PROXIMO A VENCER")))</f>
        <v>PROXIMO A VENCER</v>
      </c>
      <c r="E299" s="93">
        <v>89537</v>
      </c>
      <c r="F299" s="38" t="s">
        <v>2804</v>
      </c>
      <c r="G299" s="38" t="s">
        <v>2805</v>
      </c>
      <c r="H299" s="37" t="s">
        <v>2806</v>
      </c>
      <c r="I299" s="46" t="s">
        <v>2807</v>
      </c>
      <c r="J299" s="38" t="s">
        <v>2677</v>
      </c>
      <c r="K299" s="38">
        <v>860</v>
      </c>
      <c r="L299" s="45">
        <v>45035</v>
      </c>
      <c r="M299" s="37">
        <v>1014</v>
      </c>
      <c r="N299" s="45">
        <v>45049</v>
      </c>
      <c r="O299" s="37" t="s">
        <v>125</v>
      </c>
      <c r="P299" s="37" t="s">
        <v>87</v>
      </c>
      <c r="Q299" s="37" t="s">
        <v>420</v>
      </c>
      <c r="R299" s="38">
        <v>1</v>
      </c>
      <c r="S299" s="151" t="s">
        <v>2808</v>
      </c>
      <c r="T299" s="38"/>
      <c r="U299" s="38" t="s">
        <v>906</v>
      </c>
      <c r="V299" s="38" t="s">
        <v>196</v>
      </c>
      <c r="W299" s="38" t="s">
        <v>423</v>
      </c>
      <c r="X299" s="38" t="s">
        <v>148</v>
      </c>
      <c r="Y299" s="38">
        <v>51994133</v>
      </c>
      <c r="Z299" s="38">
        <v>1</v>
      </c>
      <c r="AA299" s="45">
        <v>25804</v>
      </c>
      <c r="AB299" s="44" t="s">
        <v>2809</v>
      </c>
      <c r="AC299" s="38">
        <v>3113021358</v>
      </c>
      <c r="AD299" s="37" t="s">
        <v>2810</v>
      </c>
      <c r="AE299" s="37" t="s">
        <v>426</v>
      </c>
      <c r="AF299" s="38">
        <v>51962752</v>
      </c>
      <c r="AG299" s="38">
        <v>3</v>
      </c>
      <c r="AH299" s="37" t="s">
        <v>427</v>
      </c>
      <c r="AI299" s="38">
        <v>19455919</v>
      </c>
      <c r="AJ299" s="38">
        <v>5</v>
      </c>
      <c r="AK299" s="45">
        <v>45334</v>
      </c>
      <c r="AL299" s="38" t="s">
        <v>410</v>
      </c>
      <c r="AM299" s="45">
        <v>45051</v>
      </c>
      <c r="AN299" s="45">
        <v>45051</v>
      </c>
      <c r="AO299" s="80">
        <v>21600000</v>
      </c>
      <c r="AP299" s="45">
        <v>45055</v>
      </c>
      <c r="AQ299" s="45">
        <v>45299</v>
      </c>
      <c r="AR299" s="38">
        <v>240</v>
      </c>
      <c r="AS299" s="38">
        <v>8</v>
      </c>
      <c r="AT299" s="80">
        <v>2700000</v>
      </c>
      <c r="AU299" s="38"/>
      <c r="AV299" s="38"/>
      <c r="AW299" s="38">
        <v>1</v>
      </c>
      <c r="AX299" s="38">
        <v>1</v>
      </c>
      <c r="AY299" s="38"/>
      <c r="AZ299" s="82">
        <v>5400000</v>
      </c>
      <c r="BA299" s="38">
        <v>60</v>
      </c>
      <c r="BB299" s="38">
        <v>1216</v>
      </c>
      <c r="BC299" s="45">
        <v>45275</v>
      </c>
      <c r="BD299" s="38"/>
      <c r="BE299" s="38"/>
      <c r="BF299" s="38"/>
      <c r="BG299" s="38"/>
      <c r="BH299" s="38"/>
      <c r="BI299" s="38"/>
      <c r="BJ299" s="38"/>
      <c r="BK299" s="38"/>
      <c r="BL299" s="38"/>
      <c r="BM299" s="38"/>
      <c r="BN299" s="38"/>
      <c r="BO299" s="38"/>
      <c r="BP299" s="38"/>
      <c r="BQ299" s="34">
        <f>Tabla2023[[#This Row],[DÍAS PRORROGA 1]]+Tabla2023[[#This Row],[DÍAS PRORROGA  2]]+Tabla2023[[#This Row],[DÍAS PRORROGA 3]]</f>
        <v>60</v>
      </c>
      <c r="BR299" s="68">
        <f>IF(Tabla2023[[#This Row],[ADICIÓN]]="NO",0,Tabla2023[[#This Row],[VALOR ADICIÓN 1]]+Tabla2023[[#This Row],[VALOR ADICIÓN 2]]+Tabla2023[[#This Row],[VALOR ADICIÓN 3]])</f>
        <v>5400000</v>
      </c>
      <c r="BS299" s="38"/>
      <c r="BT299" s="45">
        <v>45359</v>
      </c>
      <c r="BU299" s="49">
        <f>Tabla2023[[#This Row],[VALOR INICIAL DEL CONTRATO]]+Tabla2023[[#This Row],[VALOR ADICIÓN 1]]+Tabla2023[[#This Row],[VALOR ADICIÓN 2]]+Tabla2023[[#This Row],[VALOR ADICIÓN 3]]</f>
        <v>27000000</v>
      </c>
      <c r="BV29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v>
      </c>
      <c r="BW299" s="33"/>
      <c r="BX299" s="36" t="s">
        <v>2811</v>
      </c>
      <c r="BY299" s="34"/>
      <c r="BZ299" s="34"/>
      <c r="CA299" s="38" t="s">
        <v>432</v>
      </c>
      <c r="CB299" s="41" t="s">
        <v>433</v>
      </c>
      <c r="CC299" s="41" t="s">
        <v>434</v>
      </c>
      <c r="CD299" s="38">
        <v>1696</v>
      </c>
      <c r="CE299" s="34"/>
    </row>
    <row r="300" spans="1:84" ht="51.75" customHeight="1" x14ac:dyDescent="0.2">
      <c r="A300" s="29">
        <v>2023</v>
      </c>
      <c r="B300" s="131">
        <v>304</v>
      </c>
      <c r="C300" s="122" t="s">
        <v>435</v>
      </c>
      <c r="D300" s="122" t="str">
        <f ca="1">IF(Tabla2023[[#This Row],[FECHA DE TERMINACIÓN FINAL]]-TODAY()&gt;=15,"VIGENTE",IF(Tabla2023[[#This Row],[FECHA DE TERMINACIÓN FINAL]]-TODAY()&lt;0,"FINALIZADO",IF(Tabla2023[[#This Row],[FECHA DE TERMINACIÓN FINAL]]-TODAY()&lt;=15,"PROXIMO A VENCER")))</f>
        <v>FINALIZADO</v>
      </c>
      <c r="E300" s="93">
        <v>89801</v>
      </c>
      <c r="F300" s="38" t="s">
        <v>2812</v>
      </c>
      <c r="G300" s="38" t="s">
        <v>2813</v>
      </c>
      <c r="H300" s="37" t="s">
        <v>324</v>
      </c>
      <c r="I300" s="46" t="s">
        <v>2814</v>
      </c>
      <c r="J300" s="37" t="s">
        <v>1711</v>
      </c>
      <c r="K300" s="38">
        <v>872</v>
      </c>
      <c r="L300" s="45">
        <v>45042</v>
      </c>
      <c r="M300" s="37">
        <v>1015</v>
      </c>
      <c r="N300" s="45">
        <v>45055</v>
      </c>
      <c r="O300" s="38" t="s">
        <v>325</v>
      </c>
      <c r="P300" s="37" t="s">
        <v>87</v>
      </c>
      <c r="Q300" s="37" t="s">
        <v>420</v>
      </c>
      <c r="R300" s="38">
        <v>1</v>
      </c>
      <c r="S300" s="151" t="s">
        <v>2815</v>
      </c>
      <c r="T300" s="38"/>
      <c r="U300" s="38" t="s">
        <v>906</v>
      </c>
      <c r="V300" s="38" t="s">
        <v>2816</v>
      </c>
      <c r="W300" s="38" t="s">
        <v>213</v>
      </c>
      <c r="X300" s="38" t="s">
        <v>163</v>
      </c>
      <c r="Y300" s="38">
        <v>1022991460</v>
      </c>
      <c r="Z300" s="38">
        <v>7</v>
      </c>
      <c r="AA300" s="45">
        <v>34305</v>
      </c>
      <c r="AB300" s="44" t="s">
        <v>326</v>
      </c>
      <c r="AC300" s="38">
        <v>3005081441</v>
      </c>
      <c r="AD300" s="37" t="s">
        <v>327</v>
      </c>
      <c r="AE300" s="37" t="s">
        <v>2817</v>
      </c>
      <c r="AF300" s="38">
        <v>1049634225</v>
      </c>
      <c r="AG300" s="38">
        <v>0</v>
      </c>
      <c r="AH300" s="37" t="s">
        <v>446</v>
      </c>
      <c r="AI300" s="37">
        <v>1013601002</v>
      </c>
      <c r="AJ300" s="37">
        <v>2</v>
      </c>
      <c r="AK300" s="38"/>
      <c r="AL300" s="38" t="s">
        <v>410</v>
      </c>
      <c r="AM300" s="45">
        <v>45051</v>
      </c>
      <c r="AN300" s="45">
        <v>45051</v>
      </c>
      <c r="AO300" s="80">
        <v>56000000</v>
      </c>
      <c r="AP300" s="45">
        <v>45055</v>
      </c>
      <c r="AQ300" s="45">
        <v>45299</v>
      </c>
      <c r="AR300" s="38">
        <v>240</v>
      </c>
      <c r="AS300" s="38">
        <v>8</v>
      </c>
      <c r="AT300" s="80">
        <v>7000000</v>
      </c>
      <c r="AU300" s="38"/>
      <c r="AV300" s="38"/>
      <c r="AW300" s="38"/>
      <c r="AX300" s="38"/>
      <c r="AY300" s="38"/>
      <c r="AZ300" s="82"/>
      <c r="BA300" s="38"/>
      <c r="BB300" s="38"/>
      <c r="BC300" s="38"/>
      <c r="BD300" s="38"/>
      <c r="BE300" s="38"/>
      <c r="BF300" s="38"/>
      <c r="BG300" s="38"/>
      <c r="BH300" s="38"/>
      <c r="BI300" s="38"/>
      <c r="BJ300" s="38"/>
      <c r="BK300" s="38"/>
      <c r="BL300" s="38"/>
      <c r="BM300" s="38"/>
      <c r="BN300" s="38"/>
      <c r="BO300" s="38"/>
      <c r="BP300" s="38"/>
      <c r="BQ300" s="34">
        <f>Tabla2023[[#This Row],[DÍAS PRORROGA 1]]+Tabla2023[[#This Row],[DÍAS PRORROGA  2]]+Tabla2023[[#This Row],[DÍAS PRORROGA 3]]</f>
        <v>0</v>
      </c>
      <c r="BR300" s="68">
        <f>IF(Tabla2023[[#This Row],[ADICIÓN]]="NO",0,Tabla2023[[#This Row],[VALOR ADICIÓN 1]]+Tabla2023[[#This Row],[VALOR ADICIÓN 2]]+Tabla2023[[#This Row],[VALOR ADICIÓN 3]])</f>
        <v>0</v>
      </c>
      <c r="BS300" s="38"/>
      <c r="BT300" s="45">
        <v>45299</v>
      </c>
      <c r="BU300" s="49">
        <f>Tabla2023[[#This Row],[VALOR INICIAL DEL CONTRATO]]+Tabla2023[[#This Row],[VALOR ADICIÓN 1]]+Tabla2023[[#This Row],[VALOR ADICIÓN 2]]+Tabla2023[[#This Row],[VALOR ADICIÓN 3]]</f>
        <v>56000000</v>
      </c>
      <c r="BV30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0" s="33"/>
      <c r="BX300" s="34"/>
      <c r="BY300" s="34"/>
      <c r="BZ300" s="34"/>
      <c r="CA300" s="34"/>
      <c r="CB300" s="35"/>
      <c r="CC300" s="35"/>
      <c r="CD300" s="38">
        <v>1643</v>
      </c>
      <c r="CE300" s="34"/>
    </row>
    <row r="301" spans="1:84" ht="51.75" customHeight="1" x14ac:dyDescent="0.2">
      <c r="A301" s="29">
        <v>2023</v>
      </c>
      <c r="B301" s="131">
        <v>306</v>
      </c>
      <c r="C301" s="122" t="s">
        <v>435</v>
      </c>
      <c r="D301" s="122" t="str">
        <f ca="1">IF(Tabla2023[[#This Row],[FECHA DE TERMINACIÓN FINAL]]-TODAY()&gt;=15,"VIGENTE",IF(Tabla2023[[#This Row],[FECHA DE TERMINACIÓN FINAL]]-TODAY()&lt;0,"FINALIZADO",IF(Tabla2023[[#This Row],[FECHA DE TERMINACIÓN FINAL]]-TODAY()&lt;=15,"PROXIMO A VENCER")))</f>
        <v>FINALIZADO</v>
      </c>
      <c r="E301" s="93">
        <v>89544</v>
      </c>
      <c r="F301" s="38" t="s">
        <v>2818</v>
      </c>
      <c r="G301" s="38" t="s">
        <v>2819</v>
      </c>
      <c r="H301" s="37" t="s">
        <v>1637</v>
      </c>
      <c r="I301" s="46" t="s">
        <v>2820</v>
      </c>
      <c r="J301" s="38" t="s">
        <v>2641</v>
      </c>
      <c r="K301" s="38">
        <v>862</v>
      </c>
      <c r="L301" s="45">
        <v>45035</v>
      </c>
      <c r="M301" s="37">
        <v>1031</v>
      </c>
      <c r="N301" s="45">
        <v>45058</v>
      </c>
      <c r="O301" s="38" t="s">
        <v>116</v>
      </c>
      <c r="P301" s="37" t="s">
        <v>87</v>
      </c>
      <c r="Q301" s="37" t="s">
        <v>420</v>
      </c>
      <c r="R301" s="38">
        <v>1</v>
      </c>
      <c r="S301" s="151" t="s">
        <v>2821</v>
      </c>
      <c r="T301" s="38"/>
      <c r="U301" s="38" t="s">
        <v>906</v>
      </c>
      <c r="V301" s="38" t="s">
        <v>196</v>
      </c>
      <c r="W301" s="38" t="s">
        <v>213</v>
      </c>
      <c r="X301" s="38" t="s">
        <v>148</v>
      </c>
      <c r="Y301" s="38">
        <v>1018418402</v>
      </c>
      <c r="Z301" s="38">
        <v>1</v>
      </c>
      <c r="AA301" s="45">
        <v>32357</v>
      </c>
      <c r="AB301" s="44" t="s">
        <v>1640</v>
      </c>
      <c r="AC301" s="38">
        <v>3163361949</v>
      </c>
      <c r="AD301" s="37" t="s">
        <v>2822</v>
      </c>
      <c r="AE301" s="37" t="s">
        <v>499</v>
      </c>
      <c r="AF301" s="37">
        <v>1030568733</v>
      </c>
      <c r="AG301" s="37">
        <v>9</v>
      </c>
      <c r="AH301" s="38"/>
      <c r="AI301" s="38"/>
      <c r="AJ301" s="38"/>
      <c r="AK301" s="38"/>
      <c r="AL301" s="38" t="s">
        <v>410</v>
      </c>
      <c r="AM301" s="45">
        <v>45057</v>
      </c>
      <c r="AN301" s="45">
        <v>45057</v>
      </c>
      <c r="AO301" s="80">
        <v>32200000</v>
      </c>
      <c r="AP301" s="45">
        <v>45058</v>
      </c>
      <c r="AQ301" s="45">
        <v>45271</v>
      </c>
      <c r="AR301" s="38">
        <v>210</v>
      </c>
      <c r="AS301" s="38">
        <v>7</v>
      </c>
      <c r="AT301" s="80">
        <v>4600000</v>
      </c>
      <c r="AU301" s="38"/>
      <c r="AV301" s="38"/>
      <c r="AW301" s="38">
        <v>1</v>
      </c>
      <c r="AX301" s="38">
        <v>1</v>
      </c>
      <c r="AY301" s="38"/>
      <c r="AZ301" s="82">
        <v>4600000</v>
      </c>
      <c r="BA301" s="38">
        <v>30</v>
      </c>
      <c r="BB301" s="38">
        <v>1077</v>
      </c>
      <c r="BC301" s="45">
        <v>45253</v>
      </c>
      <c r="BD301" s="38"/>
      <c r="BE301" s="38"/>
      <c r="BF301" s="38"/>
      <c r="BG301" s="38"/>
      <c r="BH301" s="38"/>
      <c r="BI301" s="38"/>
      <c r="BJ301" s="38"/>
      <c r="BK301" s="38"/>
      <c r="BL301" s="38"/>
      <c r="BM301" s="38"/>
      <c r="BN301" s="38"/>
      <c r="BO301" s="38"/>
      <c r="BP301" s="38"/>
      <c r="BQ301" s="34">
        <f>Tabla2023[[#This Row],[DÍAS PRORROGA 1]]+Tabla2023[[#This Row],[DÍAS PRORROGA  2]]+Tabla2023[[#This Row],[DÍAS PRORROGA 3]]</f>
        <v>30</v>
      </c>
      <c r="BR301" s="68">
        <f>IF(Tabla2023[[#This Row],[ADICIÓN]]="NO",0,Tabla2023[[#This Row],[VALOR ADICIÓN 1]]+Tabla2023[[#This Row],[VALOR ADICIÓN 2]]+Tabla2023[[#This Row],[VALOR ADICIÓN 3]])</f>
        <v>4600000</v>
      </c>
      <c r="BS301" s="38"/>
      <c r="BT301" s="45">
        <v>45302</v>
      </c>
      <c r="BU301" s="49">
        <f>Tabla2023[[#This Row],[VALOR INICIAL DEL CONTRATO]]+Tabla2023[[#This Row],[VALOR ADICIÓN 1]]+Tabla2023[[#This Row],[VALOR ADICIÓN 2]]+Tabla2023[[#This Row],[VALOR ADICIÓN 3]]</f>
        <v>36800000</v>
      </c>
      <c r="BV30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1" s="33"/>
      <c r="BX301" s="36" t="s">
        <v>2823</v>
      </c>
      <c r="BY301" s="34"/>
      <c r="BZ301" s="34"/>
      <c r="CA301" s="34"/>
      <c r="CB301" s="35"/>
      <c r="CC301" s="35"/>
      <c r="CD301" s="38">
        <v>1634</v>
      </c>
      <c r="CE301" s="34"/>
    </row>
    <row r="302" spans="1:84" ht="51.75" customHeight="1" x14ac:dyDescent="0.2">
      <c r="A302" s="29">
        <v>2023</v>
      </c>
      <c r="B302" s="131">
        <v>307</v>
      </c>
      <c r="C302" s="122" t="s">
        <v>435</v>
      </c>
      <c r="D302" s="122" t="str">
        <f ca="1">IF(Tabla2023[[#This Row],[FECHA DE TERMINACIÓN FINAL]]-TODAY()&gt;=15,"VIGENTE",IF(Tabla2023[[#This Row],[FECHA DE TERMINACIÓN FINAL]]-TODAY()&lt;0,"FINALIZADO",IF(Tabla2023[[#This Row],[FECHA DE TERMINACIÓN FINAL]]-TODAY()&lt;=15,"PROXIMO A VENCER")))</f>
        <v>FINALIZADO</v>
      </c>
      <c r="E302" s="93">
        <v>89950</v>
      </c>
      <c r="F302" s="38" t="s">
        <v>2824</v>
      </c>
      <c r="G302" s="38" t="s">
        <v>2825</v>
      </c>
      <c r="H302" s="37" t="s">
        <v>2826</v>
      </c>
      <c r="I302" s="46" t="s">
        <v>2827</v>
      </c>
      <c r="J302" s="38" t="s">
        <v>520</v>
      </c>
      <c r="K302" s="38">
        <v>875</v>
      </c>
      <c r="L302" s="45">
        <v>45048</v>
      </c>
      <c r="M302" s="37">
        <v>1062</v>
      </c>
      <c r="N302" s="45">
        <v>45069</v>
      </c>
      <c r="O302" s="38" t="s">
        <v>248</v>
      </c>
      <c r="P302" s="37" t="s">
        <v>87</v>
      </c>
      <c r="Q302" s="37" t="s">
        <v>420</v>
      </c>
      <c r="R302" s="38">
        <v>1</v>
      </c>
      <c r="S302" s="151" t="s">
        <v>2828</v>
      </c>
      <c r="T302" s="38"/>
      <c r="U302" s="38" t="s">
        <v>471</v>
      </c>
      <c r="V302" s="38" t="s">
        <v>2816</v>
      </c>
      <c r="W302" s="38" t="s">
        <v>213</v>
      </c>
      <c r="X302" s="38" t="s">
        <v>163</v>
      </c>
      <c r="Y302" s="38">
        <v>1069230460</v>
      </c>
      <c r="Z302" s="38">
        <v>3</v>
      </c>
      <c r="AA302" s="45">
        <v>32593</v>
      </c>
      <c r="AB302" s="44" t="s">
        <v>593</v>
      </c>
      <c r="AC302" s="38">
        <v>3142087764</v>
      </c>
      <c r="AD302" s="37" t="s">
        <v>2829</v>
      </c>
      <c r="AE302" s="37" t="s">
        <v>2143</v>
      </c>
      <c r="AF302" s="37">
        <v>1018481815</v>
      </c>
      <c r="AG302" s="38">
        <v>5</v>
      </c>
      <c r="AH302" s="37" t="s">
        <v>446</v>
      </c>
      <c r="AI302" s="37">
        <v>1013601002</v>
      </c>
      <c r="AJ302" s="37">
        <v>2</v>
      </c>
      <c r="AK302" s="38"/>
      <c r="AL302" s="38" t="s">
        <v>410</v>
      </c>
      <c r="AM302" s="38"/>
      <c r="AN302" s="45">
        <v>45057</v>
      </c>
      <c r="AO302" s="80">
        <v>38500000</v>
      </c>
      <c r="AP302" s="45">
        <v>45071</v>
      </c>
      <c r="AQ302" s="45">
        <v>45284</v>
      </c>
      <c r="AR302" s="38">
        <v>210</v>
      </c>
      <c r="AS302" s="38">
        <v>7</v>
      </c>
      <c r="AT302" s="80">
        <v>5500000</v>
      </c>
      <c r="AU302" s="38"/>
      <c r="AV302" s="38"/>
      <c r="AW302" s="38"/>
      <c r="AX302" s="38"/>
      <c r="AY302" s="38"/>
      <c r="AZ302" s="82"/>
      <c r="BA302" s="38"/>
      <c r="BB302" s="38"/>
      <c r="BC302" s="38"/>
      <c r="BD302" s="38"/>
      <c r="BE302" s="38"/>
      <c r="BF302" s="38"/>
      <c r="BG302" s="38"/>
      <c r="BH302" s="38"/>
      <c r="BI302" s="38"/>
      <c r="BJ302" s="38"/>
      <c r="BK302" s="38"/>
      <c r="BL302" s="38"/>
      <c r="BM302" s="38"/>
      <c r="BN302" s="38"/>
      <c r="BO302" s="38"/>
      <c r="BP302" s="38"/>
      <c r="BQ302" s="34">
        <f>Tabla2023[[#This Row],[DÍAS PRORROGA 1]]+Tabla2023[[#This Row],[DÍAS PRORROGA  2]]+Tabla2023[[#This Row],[DÍAS PRORROGA 3]]</f>
        <v>0</v>
      </c>
      <c r="BR302" s="68">
        <f>IF(Tabla2023[[#This Row],[ADICIÓN]]="NO",0,Tabla2023[[#This Row],[VALOR ADICIÓN 1]]+Tabla2023[[#This Row],[VALOR ADICIÓN 2]]+Tabla2023[[#This Row],[VALOR ADICIÓN 3]])</f>
        <v>0</v>
      </c>
      <c r="BS302" s="38"/>
      <c r="BT302" s="45">
        <v>45284</v>
      </c>
      <c r="BU302" s="49">
        <f>Tabla2023[[#This Row],[VALOR INICIAL DEL CONTRATO]]+Tabla2023[[#This Row],[VALOR ADICIÓN 1]]+Tabla2023[[#This Row],[VALOR ADICIÓN 2]]+Tabla2023[[#This Row],[VALOR ADICIÓN 3]]</f>
        <v>38500000</v>
      </c>
      <c r="BV30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2" s="33"/>
      <c r="BX302" s="34"/>
      <c r="BY302" s="34"/>
      <c r="BZ302" s="34"/>
      <c r="CA302" s="38">
        <v>20</v>
      </c>
      <c r="CB302" s="41" t="s">
        <v>450</v>
      </c>
      <c r="CC302" s="41" t="s">
        <v>451</v>
      </c>
      <c r="CD302" s="38">
        <v>1590</v>
      </c>
      <c r="CE302" s="34"/>
    </row>
    <row r="303" spans="1:84" ht="51.75" customHeight="1" x14ac:dyDescent="0.2">
      <c r="A303" s="29">
        <v>2023</v>
      </c>
      <c r="B303" s="131">
        <v>308</v>
      </c>
      <c r="C303" s="122" t="s">
        <v>435</v>
      </c>
      <c r="D303" s="122" t="str">
        <f ca="1">IF(Tabla2023[[#This Row],[FECHA DE TERMINACIÓN FINAL]]-TODAY()&gt;=15,"VIGENTE",IF(Tabla2023[[#This Row],[FECHA DE TERMINACIÓN FINAL]]-TODAY()&lt;0,"FINALIZADO",IF(Tabla2023[[#This Row],[FECHA DE TERMINACIÓN FINAL]]-TODAY()&lt;=15,"PROXIMO A VENCER")))</f>
        <v>FINALIZADO</v>
      </c>
      <c r="E303" s="93">
        <v>89539</v>
      </c>
      <c r="F303" s="38" t="s">
        <v>2830</v>
      </c>
      <c r="G303" s="38" t="s">
        <v>2831</v>
      </c>
      <c r="H303" s="37" t="s">
        <v>2832</v>
      </c>
      <c r="I303" s="46" t="s">
        <v>2833</v>
      </c>
      <c r="J303" s="38"/>
      <c r="K303" s="38">
        <v>866</v>
      </c>
      <c r="L303" s="45">
        <v>45036</v>
      </c>
      <c r="M303" s="37">
        <v>1032</v>
      </c>
      <c r="N303" s="45">
        <v>45058</v>
      </c>
      <c r="O303" s="38" t="s">
        <v>2351</v>
      </c>
      <c r="P303" s="37" t="s">
        <v>87</v>
      </c>
      <c r="Q303" s="37" t="s">
        <v>420</v>
      </c>
      <c r="R303" s="38">
        <v>1</v>
      </c>
      <c r="S303" s="151" t="s">
        <v>2834</v>
      </c>
      <c r="T303" s="38"/>
      <c r="U303" s="38" t="s">
        <v>471</v>
      </c>
      <c r="V303" s="38" t="s">
        <v>196</v>
      </c>
      <c r="W303" s="38" t="s">
        <v>213</v>
      </c>
      <c r="X303" s="38" t="s">
        <v>163</v>
      </c>
      <c r="Y303" s="38">
        <v>80002849</v>
      </c>
      <c r="Z303" s="38">
        <v>6</v>
      </c>
      <c r="AA303" s="45">
        <v>28928</v>
      </c>
      <c r="AB303" s="44" t="s">
        <v>2835</v>
      </c>
      <c r="AC303" s="38">
        <v>2938760</v>
      </c>
      <c r="AD303" s="37" t="s">
        <v>2836</v>
      </c>
      <c r="AE303" s="37" t="s">
        <v>193</v>
      </c>
      <c r="AF303" s="37">
        <v>7180598</v>
      </c>
      <c r="AG303" s="37">
        <v>9</v>
      </c>
      <c r="AH303" s="38"/>
      <c r="AI303" s="38"/>
      <c r="AJ303" s="38"/>
      <c r="AK303" s="38"/>
      <c r="AL303" s="38" t="s">
        <v>410</v>
      </c>
      <c r="AM303" s="45">
        <v>45058</v>
      </c>
      <c r="AN303" s="45">
        <v>45057</v>
      </c>
      <c r="AO303" s="80">
        <v>38500000</v>
      </c>
      <c r="AP303" s="45">
        <v>45062</v>
      </c>
      <c r="AQ303" s="45">
        <v>45275</v>
      </c>
      <c r="AR303" s="38">
        <v>210</v>
      </c>
      <c r="AS303" s="38">
        <v>7</v>
      </c>
      <c r="AT303" s="80">
        <v>5500000</v>
      </c>
      <c r="AU303" s="38"/>
      <c r="AV303" s="38"/>
      <c r="AW303" s="38">
        <v>1</v>
      </c>
      <c r="AX303" s="38">
        <v>1</v>
      </c>
      <c r="AY303" s="38"/>
      <c r="AZ303" s="82">
        <v>5500000</v>
      </c>
      <c r="BA303" s="38">
        <v>30</v>
      </c>
      <c r="BB303" s="38">
        <v>1170</v>
      </c>
      <c r="BC303" s="45">
        <v>45274</v>
      </c>
      <c r="BD303" s="38"/>
      <c r="BE303" s="38"/>
      <c r="BF303" s="38"/>
      <c r="BG303" s="38"/>
      <c r="BH303" s="38"/>
      <c r="BI303" s="38"/>
      <c r="BJ303" s="38"/>
      <c r="BK303" s="38"/>
      <c r="BL303" s="38"/>
      <c r="BM303" s="38"/>
      <c r="BN303" s="38"/>
      <c r="BO303" s="38"/>
      <c r="BP303" s="38"/>
      <c r="BQ303" s="34">
        <f>Tabla2023[[#This Row],[DÍAS PRORROGA 1]]+Tabla2023[[#This Row],[DÍAS PRORROGA  2]]+Tabla2023[[#This Row],[DÍAS PRORROGA 3]]</f>
        <v>30</v>
      </c>
      <c r="BR303" s="68">
        <f>IF(Tabla2023[[#This Row],[ADICIÓN]]="NO",0,Tabla2023[[#This Row],[VALOR ADICIÓN 1]]+Tabla2023[[#This Row],[VALOR ADICIÓN 2]]+Tabla2023[[#This Row],[VALOR ADICIÓN 3]])</f>
        <v>5500000</v>
      </c>
      <c r="BS303" s="38"/>
      <c r="BT303" s="45">
        <v>45306</v>
      </c>
      <c r="BU303" s="49">
        <f>Tabla2023[[#This Row],[VALOR INICIAL DEL CONTRATO]]+Tabla2023[[#This Row],[VALOR ADICIÓN 1]]+Tabla2023[[#This Row],[VALOR ADICIÓN 2]]+Tabla2023[[#This Row],[VALOR ADICIÓN 3]]</f>
        <v>44000000</v>
      </c>
      <c r="BV30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3" s="33"/>
      <c r="BX303" s="39" t="s">
        <v>2837</v>
      </c>
      <c r="BY303" s="34"/>
      <c r="BZ303" s="34"/>
      <c r="CA303" s="34"/>
      <c r="CB303" s="35"/>
      <c r="CC303" s="35"/>
      <c r="CD303" s="38">
        <v>1666</v>
      </c>
      <c r="CE303" s="34"/>
    </row>
    <row r="304" spans="1:84" ht="51.75" customHeight="1" x14ac:dyDescent="0.2">
      <c r="A304" s="29">
        <v>2023</v>
      </c>
      <c r="B304" s="131">
        <v>309</v>
      </c>
      <c r="C304" s="122" t="s">
        <v>435</v>
      </c>
      <c r="D304" s="122" t="str">
        <f ca="1">IF(Tabla2023[[#This Row],[FECHA DE TERMINACIÓN FINAL]]-TODAY()&gt;=15,"VIGENTE",IF(Tabla2023[[#This Row],[FECHA DE TERMINACIÓN FINAL]]-TODAY()&lt;0,"FINALIZADO",IF(Tabla2023[[#This Row],[FECHA DE TERMINACIÓN FINAL]]-TODAY()&lt;=15,"PROXIMO A VENCER")))</f>
        <v>FINALIZADO</v>
      </c>
      <c r="E304" s="93">
        <v>89980</v>
      </c>
      <c r="F304" s="38" t="s">
        <v>2838</v>
      </c>
      <c r="G304" s="38" t="s">
        <v>2839</v>
      </c>
      <c r="H304" s="37" t="s">
        <v>2840</v>
      </c>
      <c r="I304" s="44" t="s">
        <v>2841</v>
      </c>
      <c r="J304" s="38" t="s">
        <v>784</v>
      </c>
      <c r="K304" s="38">
        <v>882</v>
      </c>
      <c r="L304" s="45">
        <v>45050</v>
      </c>
      <c r="M304" s="37">
        <v>1035</v>
      </c>
      <c r="N304" s="45">
        <v>45058</v>
      </c>
      <c r="O304" s="38" t="s">
        <v>140</v>
      </c>
      <c r="P304" s="37" t="s">
        <v>87</v>
      </c>
      <c r="Q304" s="37" t="s">
        <v>420</v>
      </c>
      <c r="R304" s="38">
        <v>1</v>
      </c>
      <c r="S304" s="151" t="s">
        <v>2842</v>
      </c>
      <c r="T304" s="38"/>
      <c r="U304" s="38" t="s">
        <v>471</v>
      </c>
      <c r="V304" s="38" t="s">
        <v>2816</v>
      </c>
      <c r="W304" s="38" t="s">
        <v>213</v>
      </c>
      <c r="X304" s="38" t="s">
        <v>148</v>
      </c>
      <c r="Y304" s="37" t="s">
        <v>2843</v>
      </c>
      <c r="Z304" s="38">
        <v>6</v>
      </c>
      <c r="AA304" s="45">
        <v>34315</v>
      </c>
      <c r="AB304" s="101" t="s">
        <v>2844</v>
      </c>
      <c r="AC304" s="38" t="s">
        <v>2845</v>
      </c>
      <c r="AD304" s="37" t="s">
        <v>2846</v>
      </c>
      <c r="AE304" s="37" t="s">
        <v>100</v>
      </c>
      <c r="AF304" s="37">
        <v>1053611272</v>
      </c>
      <c r="AG304" s="37">
        <v>2</v>
      </c>
      <c r="AH304" s="37" t="s">
        <v>221</v>
      </c>
      <c r="AI304" s="37">
        <v>1010222109</v>
      </c>
      <c r="AJ304" s="37">
        <v>4</v>
      </c>
      <c r="AK304" s="52">
        <v>45323</v>
      </c>
      <c r="AL304" s="38" t="s">
        <v>410</v>
      </c>
      <c r="AM304" s="45">
        <v>45058</v>
      </c>
      <c r="AN304" s="45">
        <v>45057</v>
      </c>
      <c r="AO304" s="80">
        <v>35000000</v>
      </c>
      <c r="AP304" s="45">
        <v>45061</v>
      </c>
      <c r="AQ304" s="45">
        <v>45274</v>
      </c>
      <c r="AR304" s="38">
        <v>210</v>
      </c>
      <c r="AS304" s="38">
        <v>7</v>
      </c>
      <c r="AT304" s="80">
        <v>5000000</v>
      </c>
      <c r="AU304" s="38"/>
      <c r="AV304" s="38"/>
      <c r="AW304" s="38">
        <v>1</v>
      </c>
      <c r="AX304" s="38">
        <v>1</v>
      </c>
      <c r="AY304" s="38"/>
      <c r="AZ304" s="82">
        <v>10000000</v>
      </c>
      <c r="BA304" s="38">
        <v>60</v>
      </c>
      <c r="BB304" s="38">
        <v>1247</v>
      </c>
      <c r="BC304" s="45">
        <v>45279</v>
      </c>
      <c r="BD304" s="38"/>
      <c r="BE304" s="38"/>
      <c r="BF304" s="38"/>
      <c r="BG304" s="38"/>
      <c r="BH304" s="38"/>
      <c r="BI304" s="38"/>
      <c r="BJ304" s="38"/>
      <c r="BK304" s="38"/>
      <c r="BL304" s="38"/>
      <c r="BM304" s="38"/>
      <c r="BN304" s="38"/>
      <c r="BO304" s="38"/>
      <c r="BP304" s="38"/>
      <c r="BQ304" s="34">
        <f>Tabla2023[[#This Row],[DÍAS PRORROGA 1]]+Tabla2023[[#This Row],[DÍAS PRORROGA  2]]+Tabla2023[[#This Row],[DÍAS PRORROGA 3]]</f>
        <v>60</v>
      </c>
      <c r="BR304" s="68">
        <f>IF(Tabla2023[[#This Row],[ADICIÓN]]="NO",0,Tabla2023[[#This Row],[VALOR ADICIÓN 1]]+Tabla2023[[#This Row],[VALOR ADICIÓN 2]]+Tabla2023[[#This Row],[VALOR ADICIÓN 3]])</f>
        <v>10000000</v>
      </c>
      <c r="BS304" s="38">
        <v>20</v>
      </c>
      <c r="BT304" s="45">
        <v>45354</v>
      </c>
      <c r="BU304" s="49">
        <f>Tabla2023[[#This Row],[VALOR INICIAL DEL CONTRATO]]+Tabla2023[[#This Row],[VALOR ADICIÓN 1]]+Tabla2023[[#This Row],[VALOR ADICIÓN 2]]+Tabla2023[[#This Row],[VALOR ADICIÓN 3]]</f>
        <v>45000000</v>
      </c>
      <c r="BV30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4" s="33"/>
      <c r="BX304" s="37" t="s">
        <v>2847</v>
      </c>
      <c r="BY304" s="34"/>
      <c r="BZ304" s="34"/>
      <c r="CA304" s="34">
        <v>56</v>
      </c>
      <c r="CB304" s="35" t="s">
        <v>869</v>
      </c>
      <c r="CC304" s="35" t="s">
        <v>870</v>
      </c>
      <c r="CD304" s="34">
        <v>1693</v>
      </c>
      <c r="CE304" s="34"/>
    </row>
    <row r="305" spans="1:83" ht="51.75" customHeight="1" x14ac:dyDescent="0.2">
      <c r="A305" s="29">
        <v>2023</v>
      </c>
      <c r="B305" s="131">
        <v>310</v>
      </c>
      <c r="C305" s="122" t="s">
        <v>84</v>
      </c>
      <c r="D305" s="122" t="str">
        <f ca="1">IF(Tabla2023[[#This Row],[FECHA DE TERMINACIÓN FINAL]]-TODAY()&gt;=15,"VIGENTE",IF(Tabla2023[[#This Row],[FECHA DE TERMINACIÓN FINAL]]-TODAY()&lt;0,"FINALIZADO",IF(Tabla2023[[#This Row],[FECHA DE TERMINACIÓN FINAL]]-TODAY()&lt;=15,"PROXIMO A VENCER")))</f>
        <v>FINALIZADO</v>
      </c>
      <c r="E305" s="93">
        <v>89800</v>
      </c>
      <c r="F305" s="38" t="s">
        <v>2848</v>
      </c>
      <c r="G305" s="38" t="s">
        <v>2849</v>
      </c>
      <c r="H305" s="37" t="s">
        <v>2850</v>
      </c>
      <c r="I305" s="46" t="s">
        <v>2851</v>
      </c>
      <c r="J305" s="38" t="s">
        <v>1711</v>
      </c>
      <c r="K305" s="38">
        <v>874</v>
      </c>
      <c r="L305" s="45">
        <v>45048</v>
      </c>
      <c r="M305" s="38">
        <v>1034</v>
      </c>
      <c r="N305" s="45">
        <v>45058</v>
      </c>
      <c r="O305" s="37" t="s">
        <v>125</v>
      </c>
      <c r="P305" s="37" t="s">
        <v>87</v>
      </c>
      <c r="Q305" s="37" t="s">
        <v>420</v>
      </c>
      <c r="R305" s="38">
        <v>1</v>
      </c>
      <c r="S305" s="151" t="s">
        <v>2852</v>
      </c>
      <c r="T305" s="38"/>
      <c r="U305" s="38" t="s">
        <v>906</v>
      </c>
      <c r="V305" s="38" t="s">
        <v>2853</v>
      </c>
      <c r="W305" s="38" t="s">
        <v>423</v>
      </c>
      <c r="X305" s="38" t="s">
        <v>148</v>
      </c>
      <c r="Y305" s="38">
        <v>1075685625</v>
      </c>
      <c r="Z305" s="38">
        <v>6</v>
      </c>
      <c r="AA305" s="45">
        <v>35919</v>
      </c>
      <c r="AB305" s="44" t="s">
        <v>2854</v>
      </c>
      <c r="AC305" s="38">
        <v>3134672789</v>
      </c>
      <c r="AD305" s="37" t="s">
        <v>2855</v>
      </c>
      <c r="AE305" s="37" t="s">
        <v>151</v>
      </c>
      <c r="AF305" s="37">
        <v>1053344917</v>
      </c>
      <c r="AG305" s="37">
        <v>9</v>
      </c>
      <c r="AH305" s="38"/>
      <c r="AI305" s="38"/>
      <c r="AJ305" s="38"/>
      <c r="AK305" s="38"/>
      <c r="AL305" s="38" t="s">
        <v>410</v>
      </c>
      <c r="AM305" s="45">
        <v>45057</v>
      </c>
      <c r="AN305" s="45">
        <v>45057</v>
      </c>
      <c r="AO305" s="80">
        <v>25200000</v>
      </c>
      <c r="AP305" s="45">
        <v>45062</v>
      </c>
      <c r="AQ305" s="45">
        <v>45306</v>
      </c>
      <c r="AR305" s="38">
        <v>240</v>
      </c>
      <c r="AS305" s="38">
        <v>8</v>
      </c>
      <c r="AT305" s="80">
        <v>3150000</v>
      </c>
      <c r="AU305" s="38"/>
      <c r="AV305" s="38"/>
      <c r="AW305" s="38">
        <v>1</v>
      </c>
      <c r="AX305" s="38">
        <v>1</v>
      </c>
      <c r="AY305" s="38"/>
      <c r="AZ305" s="82">
        <v>5355000</v>
      </c>
      <c r="BA305" s="38">
        <v>51</v>
      </c>
      <c r="BB305" s="38">
        <v>1060</v>
      </c>
      <c r="BC305" s="45">
        <v>45246</v>
      </c>
      <c r="BD305" s="38"/>
      <c r="BE305" s="38"/>
      <c r="BF305" s="38"/>
      <c r="BG305" s="38"/>
      <c r="BH305" s="38"/>
      <c r="BI305" s="38"/>
      <c r="BJ305" s="38"/>
      <c r="BK305" s="38"/>
      <c r="BL305" s="38"/>
      <c r="BM305" s="38"/>
      <c r="BN305" s="38"/>
      <c r="BO305" s="38"/>
      <c r="BP305" s="38"/>
      <c r="BQ305" s="34">
        <f>Tabla2023[[#This Row],[DÍAS PRORROGA 1]]+Tabla2023[[#This Row],[DÍAS PRORROGA  2]]+Tabla2023[[#This Row],[DÍAS PRORROGA 3]]</f>
        <v>51</v>
      </c>
      <c r="BR305" s="68">
        <f>IF(Tabla2023[[#This Row],[ADICIÓN]]="NO",0,Tabla2023[[#This Row],[VALOR ADICIÓN 1]]+Tabla2023[[#This Row],[VALOR ADICIÓN 2]]+Tabla2023[[#This Row],[VALOR ADICIÓN 3]])</f>
        <v>5355000</v>
      </c>
      <c r="BS305" s="38"/>
      <c r="BT305" s="45">
        <v>45358</v>
      </c>
      <c r="BU305" s="49">
        <f>Tabla2023[[#This Row],[VALOR INICIAL DEL CONTRATO]]+Tabla2023[[#This Row],[VALOR ADICIÓN 1]]+Tabla2023[[#This Row],[VALOR ADICIÓN 2]]+Tabla2023[[#This Row],[VALOR ADICIÓN 3]]</f>
        <v>30555000</v>
      </c>
      <c r="BV30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1.0033783783783783</v>
      </c>
      <c r="BW305" s="33"/>
      <c r="BX305" s="37" t="s">
        <v>2856</v>
      </c>
      <c r="BY305" s="34"/>
      <c r="BZ305" s="34"/>
      <c r="CA305" s="38" t="s">
        <v>432</v>
      </c>
      <c r="CB305" s="41" t="s">
        <v>433</v>
      </c>
      <c r="CC305" s="41" t="s">
        <v>434</v>
      </c>
      <c r="CD305" s="38">
        <v>1696</v>
      </c>
      <c r="CE305" s="34"/>
    </row>
    <row r="306" spans="1:83" ht="51.75" customHeight="1" x14ac:dyDescent="0.2">
      <c r="A306" s="29">
        <v>2023</v>
      </c>
      <c r="B306" s="131">
        <v>311</v>
      </c>
      <c r="C306" s="122" t="s">
        <v>435</v>
      </c>
      <c r="D306" s="122" t="str">
        <f ca="1">IF(Tabla2023[[#This Row],[FECHA DE TERMINACIÓN FINAL]]-TODAY()&gt;=15,"VIGENTE",IF(Tabla2023[[#This Row],[FECHA DE TERMINACIÓN FINAL]]-TODAY()&lt;0,"FINALIZADO",IF(Tabla2023[[#This Row],[FECHA DE TERMINACIÓN FINAL]]-TODAY()&lt;=15,"PROXIMO A VENCER")))</f>
        <v>FINALIZADO</v>
      </c>
      <c r="E306" s="93">
        <v>89541</v>
      </c>
      <c r="F306" s="38" t="s">
        <v>2857</v>
      </c>
      <c r="G306" s="38" t="s">
        <v>2858</v>
      </c>
      <c r="H306" s="37" t="s">
        <v>1627</v>
      </c>
      <c r="I306" s="46" t="s">
        <v>2859</v>
      </c>
      <c r="J306" s="38" t="s">
        <v>822</v>
      </c>
      <c r="K306" s="38">
        <v>861</v>
      </c>
      <c r="L306" s="45">
        <v>45035</v>
      </c>
      <c r="M306" s="38">
        <v>1038</v>
      </c>
      <c r="N306" s="45">
        <v>45062</v>
      </c>
      <c r="O306" s="37" t="s">
        <v>342</v>
      </c>
      <c r="P306" s="37" t="s">
        <v>87</v>
      </c>
      <c r="Q306" s="37" t="s">
        <v>420</v>
      </c>
      <c r="R306" s="38">
        <v>1</v>
      </c>
      <c r="S306" s="151" t="s">
        <v>2860</v>
      </c>
      <c r="T306" s="38"/>
      <c r="U306" s="38" t="s">
        <v>471</v>
      </c>
      <c r="V306" s="38" t="s">
        <v>196</v>
      </c>
      <c r="W306" s="38" t="s">
        <v>213</v>
      </c>
      <c r="X306" s="38" t="s">
        <v>163</v>
      </c>
      <c r="Y306" s="38">
        <v>1032460893</v>
      </c>
      <c r="Z306" s="38">
        <v>0</v>
      </c>
      <c r="AA306" s="45">
        <v>34318</v>
      </c>
      <c r="AB306" s="44" t="s">
        <v>1630</v>
      </c>
      <c r="AC306" s="38">
        <v>3164769971</v>
      </c>
      <c r="AD306" s="37" t="s">
        <v>2861</v>
      </c>
      <c r="AE306" s="37" t="s">
        <v>1632</v>
      </c>
      <c r="AF306" s="37">
        <v>1073524239</v>
      </c>
      <c r="AG306" s="37">
        <v>9</v>
      </c>
      <c r="AH306" s="38"/>
      <c r="AI306" s="38"/>
      <c r="AJ306" s="38"/>
      <c r="AK306" s="38"/>
      <c r="AL306" s="38" t="s">
        <v>410</v>
      </c>
      <c r="AM306" s="45">
        <v>45058</v>
      </c>
      <c r="AN306" s="45">
        <v>45058</v>
      </c>
      <c r="AO306" s="80">
        <v>35000000</v>
      </c>
      <c r="AP306" s="45">
        <v>45065</v>
      </c>
      <c r="AQ306" s="45">
        <v>45278</v>
      </c>
      <c r="AR306" s="38">
        <v>210</v>
      </c>
      <c r="AS306" s="38">
        <v>7</v>
      </c>
      <c r="AT306" s="80">
        <v>5000000</v>
      </c>
      <c r="AU306" s="38"/>
      <c r="AV306" s="38"/>
      <c r="AW306" s="38"/>
      <c r="AX306" s="38"/>
      <c r="AY306" s="38"/>
      <c r="AZ306" s="82"/>
      <c r="BA306" s="38"/>
      <c r="BB306" s="38"/>
      <c r="BC306" s="38"/>
      <c r="BD306" s="38"/>
      <c r="BE306" s="38"/>
      <c r="BF306" s="38"/>
      <c r="BG306" s="38"/>
      <c r="BH306" s="38"/>
      <c r="BI306" s="38"/>
      <c r="BJ306" s="38"/>
      <c r="BK306" s="38"/>
      <c r="BL306" s="38"/>
      <c r="BM306" s="38"/>
      <c r="BN306" s="38"/>
      <c r="BO306" s="38"/>
      <c r="BP306" s="38"/>
      <c r="BQ306" s="34">
        <f>Tabla2023[[#This Row],[DÍAS PRORROGA 1]]+Tabla2023[[#This Row],[DÍAS PRORROGA  2]]+Tabla2023[[#This Row],[DÍAS PRORROGA 3]]</f>
        <v>0</v>
      </c>
      <c r="BR306" s="68">
        <f>IF(Tabla2023[[#This Row],[ADICIÓN]]="NO",0,Tabla2023[[#This Row],[VALOR ADICIÓN 1]]+Tabla2023[[#This Row],[VALOR ADICIÓN 2]]+Tabla2023[[#This Row],[VALOR ADICIÓN 3]])</f>
        <v>0</v>
      </c>
      <c r="BS306" s="38"/>
      <c r="BT306" s="45">
        <v>45278</v>
      </c>
      <c r="BU306" s="49">
        <f>Tabla2023[[#This Row],[VALOR INICIAL DEL CONTRATO]]+Tabla2023[[#This Row],[VALOR ADICIÓN 1]]+Tabla2023[[#This Row],[VALOR ADICIÓN 2]]+Tabla2023[[#This Row],[VALOR ADICIÓN 3]]</f>
        <v>35000000</v>
      </c>
      <c r="BV30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6" s="33"/>
      <c r="BX306" s="34"/>
      <c r="BY306" s="34"/>
      <c r="BZ306" s="34"/>
      <c r="CA306" s="34"/>
      <c r="CB306" s="35"/>
      <c r="CC306" s="35"/>
      <c r="CD306" s="37">
        <v>1651</v>
      </c>
      <c r="CE306" s="34"/>
    </row>
    <row r="307" spans="1:83" ht="51.75" customHeight="1" x14ac:dyDescent="0.2">
      <c r="A307" s="29">
        <v>2023</v>
      </c>
      <c r="B307" s="131">
        <v>312</v>
      </c>
      <c r="C307" s="122" t="s">
        <v>435</v>
      </c>
      <c r="D307" s="122" t="str">
        <f ca="1">IF(Tabla2023[[#This Row],[FECHA DE TERMINACIÓN FINAL]]-TODAY()&gt;=15,"VIGENTE",IF(Tabla2023[[#This Row],[FECHA DE TERMINACIÓN FINAL]]-TODAY()&lt;0,"FINALIZADO",IF(Tabla2023[[#This Row],[FECHA DE TERMINACIÓN FINAL]]-TODAY()&lt;=15,"PROXIMO A VENCER")))</f>
        <v>FINALIZADO</v>
      </c>
      <c r="E307" s="93">
        <v>89545</v>
      </c>
      <c r="F307" s="38" t="s">
        <v>2862</v>
      </c>
      <c r="G307" s="38" t="s">
        <v>2863</v>
      </c>
      <c r="H307" s="37" t="s">
        <v>2864</v>
      </c>
      <c r="I307" s="46" t="s">
        <v>2865</v>
      </c>
      <c r="J307" s="38" t="s">
        <v>784</v>
      </c>
      <c r="K307" s="38">
        <v>863</v>
      </c>
      <c r="L307" s="45">
        <v>45035</v>
      </c>
      <c r="M307" s="38">
        <v>1039</v>
      </c>
      <c r="N307" s="45">
        <v>45062</v>
      </c>
      <c r="O307" s="37" t="s">
        <v>116</v>
      </c>
      <c r="P307" s="37" t="s">
        <v>87</v>
      </c>
      <c r="Q307" s="37" t="s">
        <v>420</v>
      </c>
      <c r="R307" s="38">
        <v>1</v>
      </c>
      <c r="S307" s="151" t="s">
        <v>2866</v>
      </c>
      <c r="T307" s="38"/>
      <c r="U307" s="38" t="s">
        <v>906</v>
      </c>
      <c r="V307" s="38" t="s">
        <v>196</v>
      </c>
      <c r="W307" s="38" t="s">
        <v>213</v>
      </c>
      <c r="X307" s="38" t="s">
        <v>163</v>
      </c>
      <c r="Y307" s="38">
        <v>40442263</v>
      </c>
      <c r="Z307" s="38">
        <v>2</v>
      </c>
      <c r="AA307" s="45">
        <v>28230</v>
      </c>
      <c r="AB307" s="44" t="s">
        <v>2072</v>
      </c>
      <c r="AC307" s="38">
        <v>3112575527</v>
      </c>
      <c r="AD307" s="37" t="s">
        <v>2073</v>
      </c>
      <c r="AE307" s="37" t="s">
        <v>193</v>
      </c>
      <c r="AF307" s="37">
        <v>7180598</v>
      </c>
      <c r="AG307" s="37">
        <v>9</v>
      </c>
      <c r="AH307" s="38"/>
      <c r="AI307" s="38"/>
      <c r="AJ307" s="38"/>
      <c r="AK307" s="38"/>
      <c r="AL307" s="38" t="s">
        <v>410</v>
      </c>
      <c r="AM307" s="45">
        <v>45058</v>
      </c>
      <c r="AN307" s="45">
        <v>45058</v>
      </c>
      <c r="AO307" s="80">
        <v>42000000</v>
      </c>
      <c r="AP307" s="45">
        <v>45065</v>
      </c>
      <c r="AQ307" s="45">
        <v>45278</v>
      </c>
      <c r="AR307" s="38">
        <v>210</v>
      </c>
      <c r="AS307" s="38">
        <v>7</v>
      </c>
      <c r="AT307" s="80">
        <v>6000000</v>
      </c>
      <c r="AU307" s="38"/>
      <c r="AV307" s="38"/>
      <c r="AW307" s="38"/>
      <c r="AX307" s="38"/>
      <c r="AY307" s="38"/>
      <c r="AZ307" s="82"/>
      <c r="BA307" s="38"/>
      <c r="BB307" s="38"/>
      <c r="BC307" s="38"/>
      <c r="BD307" s="38"/>
      <c r="BE307" s="38"/>
      <c r="BF307" s="38"/>
      <c r="BG307" s="38"/>
      <c r="BH307" s="38"/>
      <c r="BI307" s="38"/>
      <c r="BJ307" s="38"/>
      <c r="BK307" s="38"/>
      <c r="BL307" s="38"/>
      <c r="BM307" s="38"/>
      <c r="BN307" s="38"/>
      <c r="BO307" s="38"/>
      <c r="BP307" s="38"/>
      <c r="BQ307" s="34">
        <f>Tabla2023[[#This Row],[DÍAS PRORROGA 1]]+Tabla2023[[#This Row],[DÍAS PRORROGA  2]]+Tabla2023[[#This Row],[DÍAS PRORROGA 3]]</f>
        <v>0</v>
      </c>
      <c r="BR307" s="68">
        <f>IF(Tabla2023[[#This Row],[ADICIÓN]]="NO",0,Tabla2023[[#This Row],[VALOR ADICIÓN 1]]+Tabla2023[[#This Row],[VALOR ADICIÓN 2]]+Tabla2023[[#This Row],[VALOR ADICIÓN 3]])</f>
        <v>0</v>
      </c>
      <c r="BS307" s="38"/>
      <c r="BT307" s="45">
        <v>45278</v>
      </c>
      <c r="BU307" s="49">
        <f>Tabla2023[[#This Row],[VALOR INICIAL DEL CONTRATO]]+Tabla2023[[#This Row],[VALOR ADICIÓN 1]]+Tabla2023[[#This Row],[VALOR ADICIÓN 2]]+Tabla2023[[#This Row],[VALOR ADICIÓN 3]]</f>
        <v>42000000</v>
      </c>
      <c r="BV30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07" s="33"/>
      <c r="BX307" s="34"/>
      <c r="BY307" s="34"/>
      <c r="BZ307" s="34"/>
      <c r="CA307" s="34"/>
      <c r="CB307" s="35"/>
      <c r="CC307" s="35"/>
      <c r="CD307" s="37">
        <v>1634</v>
      </c>
      <c r="CE307" s="34"/>
    </row>
    <row r="308" spans="1:83" ht="51.75" customHeight="1" x14ac:dyDescent="0.2">
      <c r="A308" s="29">
        <v>2023</v>
      </c>
      <c r="B308" s="131">
        <v>313</v>
      </c>
      <c r="C308" s="122" t="s">
        <v>84</v>
      </c>
      <c r="D308" s="122" t="str">
        <f ca="1">IF(Tabla2023[[#This Row],[FECHA DE TERMINACIÓN FINAL]]-TODAY()&gt;=15,"VIGENTE",IF(Tabla2023[[#This Row],[FECHA DE TERMINACIÓN FINAL]]-TODAY()&lt;0,"FINALIZADO",IF(Tabla2023[[#This Row],[FECHA DE TERMINACIÓN FINAL]]-TODAY()&lt;=15,"PROXIMO A VENCER")))</f>
        <v>VIGENTE</v>
      </c>
      <c r="E308" s="93">
        <v>89975</v>
      </c>
      <c r="F308" s="38" t="s">
        <v>2867</v>
      </c>
      <c r="G308" s="38" t="s">
        <v>2868</v>
      </c>
      <c r="H308" s="37" t="s">
        <v>2869</v>
      </c>
      <c r="I308" s="44" t="s">
        <v>2870</v>
      </c>
      <c r="J308" s="38" t="s">
        <v>1132</v>
      </c>
      <c r="K308" s="38">
        <v>879</v>
      </c>
      <c r="L308" s="45">
        <v>45050</v>
      </c>
      <c r="M308" s="38">
        <v>1060</v>
      </c>
      <c r="N308" s="45">
        <v>45069</v>
      </c>
      <c r="O308" s="37" t="s">
        <v>143</v>
      </c>
      <c r="P308" s="37" t="s">
        <v>87</v>
      </c>
      <c r="Q308" s="37" t="s">
        <v>420</v>
      </c>
      <c r="R308" s="38">
        <v>1</v>
      </c>
      <c r="S308" s="151" t="s">
        <v>1481</v>
      </c>
      <c r="T308" s="38"/>
      <c r="U308" s="38" t="s">
        <v>471</v>
      </c>
      <c r="V308" s="38" t="s">
        <v>184</v>
      </c>
      <c r="W308" s="38" t="s">
        <v>213</v>
      </c>
      <c r="X308" s="38" t="s">
        <v>148</v>
      </c>
      <c r="Y308" s="38">
        <v>1024474457</v>
      </c>
      <c r="Z308" s="38">
        <v>4</v>
      </c>
      <c r="AA308" s="45">
        <v>35990</v>
      </c>
      <c r="AB308" s="44" t="s">
        <v>1482</v>
      </c>
      <c r="AC308" s="38">
        <v>3112103978</v>
      </c>
      <c r="AD308" s="37" t="s">
        <v>2871</v>
      </c>
      <c r="AE308" s="37" t="s">
        <v>683</v>
      </c>
      <c r="AF308" s="37">
        <v>1014225583</v>
      </c>
      <c r="AG308" s="37">
        <v>0</v>
      </c>
      <c r="AH308" s="37" t="s">
        <v>118</v>
      </c>
      <c r="AI308" s="37">
        <v>79486884</v>
      </c>
      <c r="AJ308" s="37">
        <v>7</v>
      </c>
      <c r="AK308" s="45">
        <v>45108</v>
      </c>
      <c r="AL308" s="38" t="s">
        <v>410</v>
      </c>
      <c r="AM308" s="45">
        <v>45063</v>
      </c>
      <c r="AN308" s="45">
        <v>45063</v>
      </c>
      <c r="AO308" s="80">
        <v>63000000</v>
      </c>
      <c r="AP308" s="45">
        <v>45071</v>
      </c>
      <c r="AQ308" s="45">
        <v>45284</v>
      </c>
      <c r="AR308" s="38">
        <v>210</v>
      </c>
      <c r="AS308" s="38">
        <v>7</v>
      </c>
      <c r="AT308" s="80">
        <v>9000000</v>
      </c>
      <c r="AU308" s="38"/>
      <c r="AV308" s="38"/>
      <c r="AW308" s="38">
        <v>1</v>
      </c>
      <c r="AX308" s="38">
        <v>1</v>
      </c>
      <c r="AY308" s="38"/>
      <c r="AZ308" s="82">
        <v>27000000</v>
      </c>
      <c r="BA308" s="38">
        <v>90</v>
      </c>
      <c r="BB308" s="38">
        <v>1094</v>
      </c>
      <c r="BC308" s="45">
        <v>45254</v>
      </c>
      <c r="BD308" s="38"/>
      <c r="BE308" s="38"/>
      <c r="BF308" s="38"/>
      <c r="BG308" s="38"/>
      <c r="BH308" s="38"/>
      <c r="BI308" s="38"/>
      <c r="BJ308" s="38"/>
      <c r="BK308" s="38"/>
      <c r="BL308" s="38"/>
      <c r="BM308" s="38"/>
      <c r="BN308" s="38"/>
      <c r="BO308" s="38"/>
      <c r="BP308" s="38"/>
      <c r="BQ308" s="34">
        <f>Tabla2023[[#This Row],[DÍAS PRORROGA 1]]+Tabla2023[[#This Row],[DÍAS PRORROGA  2]]+Tabla2023[[#This Row],[DÍAS PRORROGA 3]]</f>
        <v>90</v>
      </c>
      <c r="BR308" s="68">
        <f>IF(Tabla2023[[#This Row],[ADICIÓN]]="NO",0,Tabla2023[[#This Row],[VALOR ADICIÓN 1]]+Tabla2023[[#This Row],[VALOR ADICIÓN 2]]+Tabla2023[[#This Row],[VALOR ADICIÓN 3]])</f>
        <v>27000000</v>
      </c>
      <c r="BS308" s="38"/>
      <c r="BT308" s="45">
        <v>45375</v>
      </c>
      <c r="BU308" s="49">
        <f>Tabla2023[[#This Row],[VALOR INICIAL DEL CONTRATO]]+Tabla2023[[#This Row],[VALOR ADICIÓN 1]]+Tabla2023[[#This Row],[VALOR ADICIÓN 2]]+Tabla2023[[#This Row],[VALOR ADICIÓN 3]]</f>
        <v>90000000</v>
      </c>
      <c r="BV30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0.94736842105263153</v>
      </c>
      <c r="BW308" s="33"/>
      <c r="BX308" s="36" t="s">
        <v>2872</v>
      </c>
      <c r="BY308" s="34"/>
      <c r="BZ308" s="34"/>
      <c r="CA308" s="34"/>
      <c r="CB308" s="35"/>
      <c r="CC308" s="35"/>
      <c r="CD308" s="37">
        <v>1688</v>
      </c>
      <c r="CE308" s="34"/>
    </row>
    <row r="309" spans="1:83" ht="51.75" customHeight="1" x14ac:dyDescent="0.2">
      <c r="A309" s="29">
        <v>2023</v>
      </c>
      <c r="B309" s="131">
        <v>317</v>
      </c>
      <c r="C309" s="122" t="s">
        <v>84</v>
      </c>
      <c r="D309" s="122" t="str">
        <f ca="1">IF(Tabla2023[[#This Row],[FECHA DE TERMINACIÓN FINAL]]-TODAY()&gt;=15,"VIGENTE",IF(Tabla2023[[#This Row],[FECHA DE TERMINACIÓN FINAL]]-TODAY()&lt;0,"FINALIZADO",IF(Tabla2023[[#This Row],[FECHA DE TERMINACIÓN FINAL]]-TODAY()&lt;=15,"PROXIMO A VENCER")))</f>
        <v>VIGENTE</v>
      </c>
      <c r="E309" s="93">
        <v>90202</v>
      </c>
      <c r="F309" s="38" t="s">
        <v>2873</v>
      </c>
      <c r="G309" s="38" t="s">
        <v>2874</v>
      </c>
      <c r="H309" s="37" t="s">
        <v>2875</v>
      </c>
      <c r="I309" s="44" t="s">
        <v>2876</v>
      </c>
      <c r="J309" s="38" t="s">
        <v>541</v>
      </c>
      <c r="K309" s="38">
        <v>885</v>
      </c>
      <c r="L309" s="45">
        <v>45054</v>
      </c>
      <c r="M309" s="38">
        <v>1045</v>
      </c>
      <c r="N309" s="45">
        <v>45065</v>
      </c>
      <c r="O309" s="38" t="s">
        <v>113</v>
      </c>
      <c r="P309" s="37" t="s">
        <v>87</v>
      </c>
      <c r="Q309" s="37" t="s">
        <v>2877</v>
      </c>
      <c r="R309" s="38">
        <v>1</v>
      </c>
      <c r="S309" s="151" t="s">
        <v>2878</v>
      </c>
      <c r="T309" s="38"/>
      <c r="U309" s="38"/>
      <c r="V309" s="38"/>
      <c r="W309" s="38"/>
      <c r="X309" s="38"/>
      <c r="Y309" s="38">
        <v>901508361</v>
      </c>
      <c r="Z309" s="38">
        <v>4</v>
      </c>
      <c r="AA309" s="38"/>
      <c r="AB309" s="38"/>
      <c r="AC309" s="38"/>
      <c r="AD309" s="37" t="s">
        <v>2879</v>
      </c>
      <c r="AE309" s="37" t="s">
        <v>408</v>
      </c>
      <c r="AF309" s="37">
        <v>80161199</v>
      </c>
      <c r="AG309" s="37">
        <v>8</v>
      </c>
      <c r="AH309" s="37" t="s">
        <v>622</v>
      </c>
      <c r="AI309" s="37">
        <v>9770381</v>
      </c>
      <c r="AJ309" s="37">
        <v>7</v>
      </c>
      <c r="AK309" s="38"/>
      <c r="AL309" s="38" t="s">
        <v>101</v>
      </c>
      <c r="AM309" s="45">
        <v>45064</v>
      </c>
      <c r="AN309" s="45">
        <v>45064</v>
      </c>
      <c r="AO309" s="80">
        <v>208583224</v>
      </c>
      <c r="AP309" s="45">
        <v>45069</v>
      </c>
      <c r="AQ309" s="38"/>
      <c r="AR309" s="38">
        <v>2520</v>
      </c>
      <c r="AS309" s="38">
        <v>84</v>
      </c>
      <c r="AT309" s="80">
        <v>2483133.6190476189</v>
      </c>
      <c r="AU309" s="38"/>
      <c r="AV309" s="38"/>
      <c r="AW309" s="38"/>
      <c r="AX309" s="38"/>
      <c r="AY309" s="38"/>
      <c r="AZ309" s="82"/>
      <c r="BA309" s="38"/>
      <c r="BB309" s="38"/>
      <c r="BC309" s="38"/>
      <c r="BD309" s="38"/>
      <c r="BE309" s="38"/>
      <c r="BF309" s="38"/>
      <c r="BG309" s="38"/>
      <c r="BH309" s="38"/>
      <c r="BI309" s="38"/>
      <c r="BJ309" s="38"/>
      <c r="BK309" s="38"/>
      <c r="BL309" s="38"/>
      <c r="BM309" s="38"/>
      <c r="BN309" s="38"/>
      <c r="BO309" s="38"/>
      <c r="BP309" s="38"/>
      <c r="BQ309" s="34">
        <f>Tabla2023[[#This Row],[DÍAS PRORROGA 1]]+Tabla2023[[#This Row],[DÍAS PRORROGA  2]]+Tabla2023[[#This Row],[DÍAS PRORROGA 3]]</f>
        <v>0</v>
      </c>
      <c r="BR309" s="68">
        <f>IF(Tabla2023[[#This Row],[ADICIÓN]]="NO",0,Tabla2023[[#This Row],[VALOR ADICIÓN 1]]+Tabla2023[[#This Row],[VALOR ADICIÓN 2]]+Tabla2023[[#This Row],[VALOR ADICIÓN 3]])</f>
        <v>0</v>
      </c>
      <c r="BS309" s="38"/>
      <c r="BT309" s="45">
        <v>47849</v>
      </c>
      <c r="BU309" s="49">
        <f>Tabla2023[[#This Row],[VALOR INICIAL DEL CONTRATO]]+Tabla2023[[#This Row],[VALOR ADICIÓN 1]]+Tabla2023[[#This Row],[VALOR ADICIÓN 2]]+Tabla2023[[#This Row],[VALOR ADICIÓN 3]]</f>
        <v>208583224</v>
      </c>
      <c r="BV30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0.10431654676258993</v>
      </c>
      <c r="BW309" s="33"/>
      <c r="BX309" s="34"/>
      <c r="BY309" s="34"/>
      <c r="BZ309" s="34"/>
      <c r="CA309" s="34"/>
      <c r="CB309" s="35"/>
      <c r="CC309" s="35"/>
      <c r="CD309" s="34">
        <v>1587</v>
      </c>
      <c r="CE309" s="34"/>
    </row>
    <row r="310" spans="1:83" ht="51.75" customHeight="1" x14ac:dyDescent="0.2">
      <c r="A310" s="29">
        <v>2023</v>
      </c>
      <c r="B310" s="131">
        <v>316</v>
      </c>
      <c r="C310" s="122" t="s">
        <v>84</v>
      </c>
      <c r="D310" s="122" t="str">
        <f ca="1">IF(Tabla2023[[#This Row],[FECHA DE TERMINACIÓN FINAL]]-TODAY()&gt;=15,"VIGENTE",IF(Tabla2023[[#This Row],[FECHA DE TERMINACIÓN FINAL]]-TODAY()&lt;0,"FINALIZADO",IF(Tabla2023[[#This Row],[FECHA DE TERMINACIÓN FINAL]]-TODAY()&lt;=15,"PROXIMO A VENCER")))</f>
        <v>VIGENTE</v>
      </c>
      <c r="E310" s="93">
        <v>89976</v>
      </c>
      <c r="F310" s="38" t="s">
        <v>2880</v>
      </c>
      <c r="G310" s="38" t="s">
        <v>2881</v>
      </c>
      <c r="H310" s="37" t="s">
        <v>2882</v>
      </c>
      <c r="I310" s="46" t="s">
        <v>2883</v>
      </c>
      <c r="J310" s="38" t="s">
        <v>784</v>
      </c>
      <c r="K310" s="38">
        <v>880</v>
      </c>
      <c r="L310" s="45">
        <v>45050</v>
      </c>
      <c r="M310" s="38">
        <v>1044</v>
      </c>
      <c r="N310" s="45">
        <v>45065</v>
      </c>
      <c r="O310" s="38" t="s">
        <v>143</v>
      </c>
      <c r="P310" s="37" t="s">
        <v>87</v>
      </c>
      <c r="Q310" s="37" t="s">
        <v>420</v>
      </c>
      <c r="R310" s="38">
        <v>1</v>
      </c>
      <c r="S310" s="151" t="s">
        <v>2884</v>
      </c>
      <c r="T310" s="38"/>
      <c r="U310" s="38" t="s">
        <v>471</v>
      </c>
      <c r="V310" s="38" t="s">
        <v>184</v>
      </c>
      <c r="W310" s="38" t="s">
        <v>213</v>
      </c>
      <c r="X310" s="38" t="s">
        <v>148</v>
      </c>
      <c r="Y310" s="54">
        <v>79468757</v>
      </c>
      <c r="Z310" s="38">
        <v>3</v>
      </c>
      <c r="AA310" s="45">
        <v>25025</v>
      </c>
      <c r="AB310" s="44" t="s">
        <v>1296</v>
      </c>
      <c r="AC310" s="38">
        <v>3138257029</v>
      </c>
      <c r="AD310" s="37" t="s">
        <v>1297</v>
      </c>
      <c r="AE310" s="37" t="s">
        <v>185</v>
      </c>
      <c r="AF310" s="37">
        <v>1024474457</v>
      </c>
      <c r="AG310" s="37">
        <v>4</v>
      </c>
      <c r="AH310" s="38"/>
      <c r="AI310" s="38"/>
      <c r="AJ310" s="38"/>
      <c r="AK310" s="38"/>
      <c r="AL310" s="38" t="s">
        <v>410</v>
      </c>
      <c r="AM310" s="45">
        <v>45064</v>
      </c>
      <c r="AN310" s="45">
        <v>45063</v>
      </c>
      <c r="AO310" s="80">
        <v>56000000</v>
      </c>
      <c r="AP310" s="45">
        <v>45071</v>
      </c>
      <c r="AQ310" s="45">
        <v>45284</v>
      </c>
      <c r="AR310" s="38">
        <v>210</v>
      </c>
      <c r="AS310" s="38">
        <v>7</v>
      </c>
      <c r="AT310" s="80">
        <v>8000000</v>
      </c>
      <c r="AU310" s="38"/>
      <c r="AV310" s="38"/>
      <c r="AW310" s="38">
        <v>1</v>
      </c>
      <c r="AX310" s="38">
        <v>1</v>
      </c>
      <c r="AY310" s="38"/>
      <c r="AZ310" s="82">
        <v>24000000</v>
      </c>
      <c r="BA310" s="38">
        <v>90</v>
      </c>
      <c r="BB310" s="38">
        <v>1244</v>
      </c>
      <c r="BC310" s="45">
        <v>45279</v>
      </c>
      <c r="BD310" s="38"/>
      <c r="BE310" s="38"/>
      <c r="BF310" s="38"/>
      <c r="BG310" s="38"/>
      <c r="BH310" s="38"/>
      <c r="BI310" s="38"/>
      <c r="BJ310" s="38"/>
      <c r="BK310" s="38"/>
      <c r="BL310" s="38"/>
      <c r="BM310" s="38"/>
      <c r="BN310" s="38"/>
      <c r="BO310" s="38"/>
      <c r="BP310" s="38"/>
      <c r="BQ310" s="34">
        <f>Tabla2023[[#This Row],[DÍAS PRORROGA 1]]+Tabla2023[[#This Row],[DÍAS PRORROGA  2]]+Tabla2023[[#This Row],[DÍAS PRORROGA 3]]</f>
        <v>90</v>
      </c>
      <c r="BR310" s="68">
        <f>IF(Tabla2023[[#This Row],[ADICIÓN]]="NO",0,Tabla2023[[#This Row],[VALOR ADICIÓN 1]]+Tabla2023[[#This Row],[VALOR ADICIÓN 2]]+Tabla2023[[#This Row],[VALOR ADICIÓN 3]])</f>
        <v>24000000</v>
      </c>
      <c r="BS310" s="38"/>
      <c r="BT310" s="45">
        <v>45375</v>
      </c>
      <c r="BU310" s="49">
        <f>Tabla2023[[#This Row],[VALOR INICIAL DEL CONTRATO]]+Tabla2023[[#This Row],[VALOR ADICIÓN 1]]+Tabla2023[[#This Row],[VALOR ADICIÓN 2]]+Tabla2023[[#This Row],[VALOR ADICIÓN 3]]</f>
        <v>80000000</v>
      </c>
      <c r="BV31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0.94736842105263153</v>
      </c>
      <c r="BW310" s="33"/>
      <c r="BX310" s="36" t="s">
        <v>2885</v>
      </c>
      <c r="BY310" s="34"/>
      <c r="BZ310" s="34"/>
      <c r="CA310" s="34"/>
      <c r="CB310" s="35"/>
      <c r="CC310" s="35"/>
      <c r="CD310" s="38">
        <v>1688</v>
      </c>
      <c r="CE310" s="34"/>
    </row>
    <row r="311" spans="1:83" s="5" customFormat="1" ht="51.75" customHeight="1" x14ac:dyDescent="0.2">
      <c r="A311" s="29">
        <v>2023</v>
      </c>
      <c r="B311" s="131">
        <v>318</v>
      </c>
      <c r="C311" s="122" t="s">
        <v>435</v>
      </c>
      <c r="D311" s="122" t="str">
        <f ca="1">IF(Tabla2023[[#This Row],[FECHA DE TERMINACIÓN FINAL]]-TODAY()&gt;=15,"VIGENTE",IF(Tabla2023[[#This Row],[FECHA DE TERMINACIÓN FINAL]]-TODAY()&lt;0,"FINALIZADO",IF(Tabla2023[[#This Row],[FECHA DE TERMINACIÓN FINAL]]-TODAY()&lt;=15,"PROXIMO A VENCER")))</f>
        <v>FINALIZADO</v>
      </c>
      <c r="E311" s="93">
        <v>89798</v>
      </c>
      <c r="F311" s="38" t="s">
        <v>2886</v>
      </c>
      <c r="G311" s="38" t="s">
        <v>2887</v>
      </c>
      <c r="H311" s="37" t="s">
        <v>1339</v>
      </c>
      <c r="I311" s="46" t="s">
        <v>2888</v>
      </c>
      <c r="J311" s="38" t="s">
        <v>2605</v>
      </c>
      <c r="K311" s="38">
        <v>871</v>
      </c>
      <c r="L311" s="45">
        <v>45042</v>
      </c>
      <c r="M311" s="38">
        <v>1063</v>
      </c>
      <c r="N311" s="45">
        <v>45069</v>
      </c>
      <c r="O311" s="38" t="s">
        <v>347</v>
      </c>
      <c r="P311" s="37" t="s">
        <v>87</v>
      </c>
      <c r="Q311" s="37" t="s">
        <v>420</v>
      </c>
      <c r="R311" s="38">
        <v>1</v>
      </c>
      <c r="S311" s="151" t="s">
        <v>348</v>
      </c>
      <c r="T311" s="38"/>
      <c r="U311" s="38" t="s">
        <v>906</v>
      </c>
      <c r="V311" s="38" t="s">
        <v>442</v>
      </c>
      <c r="W311" s="38" t="s">
        <v>213</v>
      </c>
      <c r="X311" s="38" t="s">
        <v>148</v>
      </c>
      <c r="Y311" s="54">
        <v>1001340804</v>
      </c>
      <c r="Z311" s="38">
        <v>8</v>
      </c>
      <c r="AA311" s="45">
        <v>36801</v>
      </c>
      <c r="AB311" s="44" t="s">
        <v>1342</v>
      </c>
      <c r="AC311" s="38">
        <v>3015635322</v>
      </c>
      <c r="AD311" s="37" t="s">
        <v>1343</v>
      </c>
      <c r="AE311" s="37" t="s">
        <v>2889</v>
      </c>
      <c r="AF311" s="37">
        <v>52008301</v>
      </c>
      <c r="AG311" s="37">
        <v>8</v>
      </c>
      <c r="AH311" s="38"/>
      <c r="AI311" s="38"/>
      <c r="AJ311" s="38"/>
      <c r="AK311" s="38"/>
      <c r="AL311" s="38" t="s">
        <v>410</v>
      </c>
      <c r="AM311" s="45">
        <v>45065</v>
      </c>
      <c r="AN311" s="45">
        <v>45065</v>
      </c>
      <c r="AO311" s="80">
        <v>27600000</v>
      </c>
      <c r="AP311" s="45">
        <v>45072</v>
      </c>
      <c r="AQ311" s="45">
        <v>45255</v>
      </c>
      <c r="AR311" s="38">
        <v>180</v>
      </c>
      <c r="AS311" s="38">
        <v>6</v>
      </c>
      <c r="AT311" s="80">
        <v>4600000</v>
      </c>
      <c r="AU311" s="38"/>
      <c r="AV311" s="38"/>
      <c r="AW311" s="38">
        <v>1</v>
      </c>
      <c r="AX311" s="38">
        <v>1</v>
      </c>
      <c r="AY311" s="34"/>
      <c r="AZ311" s="82">
        <v>9200000</v>
      </c>
      <c r="BA311" s="38">
        <v>60</v>
      </c>
      <c r="BB311" s="38">
        <v>1076</v>
      </c>
      <c r="BC311" s="45">
        <v>45251</v>
      </c>
      <c r="BD311" s="38"/>
      <c r="BE311" s="38"/>
      <c r="BF311" s="38"/>
      <c r="BG311" s="38"/>
      <c r="BH311" s="38"/>
      <c r="BI311" s="38"/>
      <c r="BJ311" s="38"/>
      <c r="BK311" s="38"/>
      <c r="BL311" s="38"/>
      <c r="BM311" s="38"/>
      <c r="BN311" s="38"/>
      <c r="BO311" s="38"/>
      <c r="BP311" s="38"/>
      <c r="BQ311" s="34">
        <f>Tabla2023[[#This Row],[DÍAS PRORROGA 1]]+Tabla2023[[#This Row],[DÍAS PRORROGA  2]]+Tabla2023[[#This Row],[DÍAS PRORROGA 3]]</f>
        <v>60</v>
      </c>
      <c r="BR311" s="68">
        <f>IF(Tabla2023[[#This Row],[ADICIÓN]]="NO",0,Tabla2023[[#This Row],[VALOR ADICIÓN 1]]+Tabla2023[[#This Row],[VALOR ADICIÓN 2]]+Tabla2023[[#This Row],[VALOR ADICIÓN 3]])</f>
        <v>9200000</v>
      </c>
      <c r="BS311" s="38"/>
      <c r="BT311" s="45">
        <v>45316</v>
      </c>
      <c r="BU311" s="49">
        <f>Tabla2023[[#This Row],[VALOR INICIAL DEL CONTRATO]]+Tabla2023[[#This Row],[VALOR ADICIÓN 1]]+Tabla2023[[#This Row],[VALOR ADICIÓN 2]]+Tabla2023[[#This Row],[VALOR ADICIÓN 3]]</f>
        <v>36800000</v>
      </c>
      <c r="BV31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1" s="33"/>
      <c r="BX311" s="36" t="s">
        <v>2890</v>
      </c>
      <c r="BY311" s="34"/>
      <c r="BZ311" s="34"/>
      <c r="CA311" s="34"/>
      <c r="CB311" s="35"/>
      <c r="CC311" s="35"/>
      <c r="CD311" s="38">
        <v>1641</v>
      </c>
      <c r="CE311" s="34"/>
    </row>
    <row r="312" spans="1:83" ht="51.75" customHeight="1" x14ac:dyDescent="0.2">
      <c r="A312" s="29">
        <v>2023</v>
      </c>
      <c r="B312" s="131">
        <v>319</v>
      </c>
      <c r="C312" s="122" t="s">
        <v>435</v>
      </c>
      <c r="D312" s="122" t="str">
        <f ca="1">IF(Tabla2023[[#This Row],[FECHA DE TERMINACIÓN FINAL]]-TODAY()&gt;=15,"VIGENTE",IF(Tabla2023[[#This Row],[FECHA DE TERMINACIÓN FINAL]]-TODAY()&lt;0,"FINALIZADO",IF(Tabla2023[[#This Row],[FECHA DE TERMINACIÓN FINAL]]-TODAY()&lt;=15,"PROXIMO A VENCER")))</f>
        <v>FINALIZADO</v>
      </c>
      <c r="E312" s="93">
        <v>90188</v>
      </c>
      <c r="F312" s="38" t="s">
        <v>2891</v>
      </c>
      <c r="G312" s="38" t="s">
        <v>2892</v>
      </c>
      <c r="H312" s="37" t="s">
        <v>2893</v>
      </c>
      <c r="I312" s="44" t="s">
        <v>2894</v>
      </c>
      <c r="J312" s="38" t="s">
        <v>1711</v>
      </c>
      <c r="K312" s="38">
        <v>895</v>
      </c>
      <c r="L312" s="45">
        <v>45057</v>
      </c>
      <c r="M312" s="38">
        <v>1061</v>
      </c>
      <c r="N312" s="45">
        <v>45069</v>
      </c>
      <c r="O312" s="38" t="s">
        <v>1871</v>
      </c>
      <c r="P312" s="37" t="s">
        <v>87</v>
      </c>
      <c r="Q312" s="37" t="s">
        <v>420</v>
      </c>
      <c r="R312" s="38">
        <v>1</v>
      </c>
      <c r="S312" s="151" t="s">
        <v>2895</v>
      </c>
      <c r="T312" s="38"/>
      <c r="U312" s="38" t="s">
        <v>471</v>
      </c>
      <c r="V312" s="38" t="s">
        <v>442</v>
      </c>
      <c r="W312" s="38" t="s">
        <v>213</v>
      </c>
      <c r="X312" s="38" t="s">
        <v>148</v>
      </c>
      <c r="Y312" s="38">
        <v>1073160356</v>
      </c>
      <c r="Z312" s="38">
        <v>9</v>
      </c>
      <c r="AA312" s="45">
        <v>33320</v>
      </c>
      <c r="AB312" s="44" t="s">
        <v>2896</v>
      </c>
      <c r="AC312" s="38">
        <v>3212226258</v>
      </c>
      <c r="AD312" s="37" t="s">
        <v>2897</v>
      </c>
      <c r="AE312" s="37" t="s">
        <v>683</v>
      </c>
      <c r="AF312" s="37">
        <v>1014225583</v>
      </c>
      <c r="AG312" s="37">
        <v>0</v>
      </c>
      <c r="AH312" s="37" t="s">
        <v>815</v>
      </c>
      <c r="AI312" s="37">
        <v>662735</v>
      </c>
      <c r="AJ312" s="37">
        <v>5</v>
      </c>
      <c r="AK312" s="38"/>
      <c r="AL312" s="38" t="s">
        <v>410</v>
      </c>
      <c r="AM312" s="66">
        <v>45065</v>
      </c>
      <c r="AN312" s="45">
        <v>45065</v>
      </c>
      <c r="AO312" s="80">
        <v>35000000</v>
      </c>
      <c r="AP312" s="45">
        <v>45069</v>
      </c>
      <c r="AQ312" s="45">
        <v>45282</v>
      </c>
      <c r="AR312" s="38">
        <v>210</v>
      </c>
      <c r="AS312" s="38">
        <v>7</v>
      </c>
      <c r="AT312" s="80">
        <v>5000000</v>
      </c>
      <c r="AU312" s="38"/>
      <c r="AV312" s="38"/>
      <c r="AW312" s="38">
        <v>1</v>
      </c>
      <c r="AX312" s="38">
        <v>1</v>
      </c>
      <c r="AY312" s="34"/>
      <c r="AZ312" s="82">
        <v>5000000</v>
      </c>
      <c r="BA312" s="38">
        <v>30</v>
      </c>
      <c r="BB312" s="38">
        <v>1273</v>
      </c>
      <c r="BC312" s="45">
        <v>45280</v>
      </c>
      <c r="BD312" s="38"/>
      <c r="BE312" s="38"/>
      <c r="BF312" s="38"/>
      <c r="BG312" s="38"/>
      <c r="BH312" s="38"/>
      <c r="BI312" s="38"/>
      <c r="BJ312" s="38"/>
      <c r="BK312" s="38"/>
      <c r="BL312" s="38"/>
      <c r="BM312" s="38"/>
      <c r="BN312" s="38"/>
      <c r="BO312" s="38"/>
      <c r="BP312" s="38"/>
      <c r="BQ312" s="34">
        <f>Tabla2023[[#This Row],[DÍAS PRORROGA 1]]+Tabla2023[[#This Row],[DÍAS PRORROGA  2]]+Tabla2023[[#This Row],[DÍAS PRORROGA 3]]</f>
        <v>30</v>
      </c>
      <c r="BR312" s="68">
        <f>IF(Tabla2023[[#This Row],[ADICIÓN]]="NO",0,Tabla2023[[#This Row],[VALOR ADICIÓN 1]]+Tabla2023[[#This Row],[VALOR ADICIÓN 2]]+Tabla2023[[#This Row],[VALOR ADICIÓN 3]])</f>
        <v>5000000</v>
      </c>
      <c r="BS312" s="38"/>
      <c r="BT312" s="45">
        <v>45313</v>
      </c>
      <c r="BU312" s="49">
        <f>Tabla2023[[#This Row],[VALOR INICIAL DEL CONTRATO]]+Tabla2023[[#This Row],[VALOR ADICIÓN 1]]+Tabla2023[[#This Row],[VALOR ADICIÓN 2]]+Tabla2023[[#This Row],[VALOR ADICIÓN 3]]</f>
        <v>40000000</v>
      </c>
      <c r="BV31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2" s="33"/>
      <c r="BX312" s="39" t="s">
        <v>2898</v>
      </c>
      <c r="BY312" s="36" t="s">
        <v>2899</v>
      </c>
      <c r="BZ312" s="34"/>
      <c r="CA312" s="34">
        <v>19</v>
      </c>
      <c r="CB312" s="35" t="s">
        <v>1876</v>
      </c>
      <c r="CC312" s="35" t="s">
        <v>1877</v>
      </c>
      <c r="CD312" s="34">
        <v>1589</v>
      </c>
      <c r="CE312" s="34"/>
    </row>
    <row r="313" spans="1:83" ht="51.75" customHeight="1" x14ac:dyDescent="0.2">
      <c r="A313" s="29">
        <v>2023</v>
      </c>
      <c r="B313" s="131">
        <v>345</v>
      </c>
      <c r="C313" s="122" t="s">
        <v>84</v>
      </c>
      <c r="D313" s="122" t="str">
        <f ca="1">IF(Tabla2023[[#This Row],[FECHA DE TERMINACIÓN FINAL]]-TODAY()&gt;=15,"VIGENTE",IF(Tabla2023[[#This Row],[FECHA DE TERMINACIÓN FINAL]]-TODAY()&lt;0,"FINALIZADO",IF(Tabla2023[[#This Row],[FECHA DE TERMINACIÓN FINAL]]-TODAY()&lt;=15,"PROXIMO A VENCER")))</f>
        <v>PROXIMO A VENCER</v>
      </c>
      <c r="E313" s="93">
        <v>90188</v>
      </c>
      <c r="F313" s="38" t="s">
        <v>2891</v>
      </c>
      <c r="G313" s="38" t="s">
        <v>2900</v>
      </c>
      <c r="H313" s="37" t="s">
        <v>2901</v>
      </c>
      <c r="I313" s="44" t="s">
        <v>2894</v>
      </c>
      <c r="J313" s="38" t="s">
        <v>1711</v>
      </c>
      <c r="K313" s="38">
        <v>895</v>
      </c>
      <c r="L313" s="45">
        <v>45057</v>
      </c>
      <c r="M313" s="38">
        <v>1097</v>
      </c>
      <c r="N313" s="45">
        <v>45085</v>
      </c>
      <c r="O313" s="38" t="s">
        <v>1871</v>
      </c>
      <c r="P313" s="37" t="s">
        <v>87</v>
      </c>
      <c r="Q313" s="37" t="s">
        <v>420</v>
      </c>
      <c r="R313" s="38">
        <v>1</v>
      </c>
      <c r="S313" s="151" t="s">
        <v>2895</v>
      </c>
      <c r="T313" s="38"/>
      <c r="U313" s="38" t="s">
        <v>471</v>
      </c>
      <c r="V313" s="38" t="s">
        <v>442</v>
      </c>
      <c r="W313" s="38" t="s">
        <v>213</v>
      </c>
      <c r="X313" s="38" t="s">
        <v>148</v>
      </c>
      <c r="Y313" s="38">
        <v>80779609</v>
      </c>
      <c r="Z313" s="38">
        <v>1</v>
      </c>
      <c r="AA313" s="45">
        <v>30417</v>
      </c>
      <c r="AB313" s="44" t="s">
        <v>2902</v>
      </c>
      <c r="AC313" s="37">
        <v>3202202998</v>
      </c>
      <c r="AD313" s="37" t="s">
        <v>2903</v>
      </c>
      <c r="AE313" s="37" t="s">
        <v>1135</v>
      </c>
      <c r="AF313" s="54">
        <v>1022344483</v>
      </c>
      <c r="AG313" s="38">
        <v>1</v>
      </c>
      <c r="AH313" s="38"/>
      <c r="AI313" s="38"/>
      <c r="AJ313" s="38"/>
      <c r="AK313" s="38"/>
      <c r="AL313" s="38" t="s">
        <v>410</v>
      </c>
      <c r="AM313" s="45">
        <v>45083</v>
      </c>
      <c r="AN313" s="45">
        <v>45083</v>
      </c>
      <c r="AO313" s="80">
        <v>35000000</v>
      </c>
      <c r="AP313" s="45">
        <v>45090</v>
      </c>
      <c r="AQ313" s="45">
        <v>45303</v>
      </c>
      <c r="AR313" s="38">
        <v>210</v>
      </c>
      <c r="AS313" s="38">
        <v>7</v>
      </c>
      <c r="AT313" s="80">
        <v>5000000</v>
      </c>
      <c r="AU313" s="38"/>
      <c r="AV313" s="38"/>
      <c r="AW313" s="38">
        <v>1</v>
      </c>
      <c r="AX313" s="38">
        <v>1</v>
      </c>
      <c r="AY313" s="38"/>
      <c r="AZ313" s="82">
        <v>10000000</v>
      </c>
      <c r="BA313" s="38">
        <v>60</v>
      </c>
      <c r="BB313" s="38">
        <v>1090</v>
      </c>
      <c r="BC313" s="45">
        <v>45253</v>
      </c>
      <c r="BD313" s="38"/>
      <c r="BE313" s="38"/>
      <c r="BF313" s="38"/>
      <c r="BG313" s="38"/>
      <c r="BH313" s="38"/>
      <c r="BI313" s="38"/>
      <c r="BJ313" s="38"/>
      <c r="BK313" s="38"/>
      <c r="BL313" s="38"/>
      <c r="BM313" s="38"/>
      <c r="BN313" s="38"/>
      <c r="BO313" s="38"/>
      <c r="BP313" s="38"/>
      <c r="BQ313" s="34">
        <f>Tabla2023[[#This Row],[DÍAS PRORROGA 1]]+Tabla2023[[#This Row],[DÍAS PRORROGA  2]]+Tabla2023[[#This Row],[DÍAS PRORROGA 3]]</f>
        <v>60</v>
      </c>
      <c r="BR313" s="68">
        <f>IF(Tabla2023[[#This Row],[ADICIÓN]]="NO",0,Tabla2023[[#This Row],[VALOR ADICIÓN 1]]+Tabla2023[[#This Row],[VALOR ADICIÓN 2]]+Tabla2023[[#This Row],[VALOR ADICIÓN 3]])</f>
        <v>10000000</v>
      </c>
      <c r="BS313" s="38"/>
      <c r="BT313" s="45">
        <v>45363</v>
      </c>
      <c r="BU313" s="49">
        <f>Tabla2023[[#This Row],[VALOR INICIAL DEL CONTRATO]]+Tabla2023[[#This Row],[VALOR ADICIÓN 1]]+Tabla2023[[#This Row],[VALOR ADICIÓN 2]]+Tabla2023[[#This Row],[VALOR ADICIÓN 3]]</f>
        <v>45000000</v>
      </c>
      <c r="BV31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0.9853479853479854</v>
      </c>
      <c r="BW313" s="33"/>
      <c r="BX313" s="36" t="s">
        <v>2904</v>
      </c>
      <c r="BY313" s="36" t="s">
        <v>2899</v>
      </c>
      <c r="BZ313" s="34"/>
      <c r="CA313" s="34">
        <v>19</v>
      </c>
      <c r="CB313" s="35" t="s">
        <v>1876</v>
      </c>
      <c r="CC313" s="35" t="s">
        <v>1877</v>
      </c>
      <c r="CD313" s="34">
        <v>1589</v>
      </c>
      <c r="CE313" s="34"/>
    </row>
    <row r="314" spans="1:83" ht="51.75" customHeight="1" x14ac:dyDescent="0.2">
      <c r="A314" s="29">
        <v>2023</v>
      </c>
      <c r="B314" s="131">
        <v>320</v>
      </c>
      <c r="C314" s="122" t="s">
        <v>435</v>
      </c>
      <c r="D314" s="122" t="str">
        <f ca="1">IF(Tabla2023[[#This Row],[FECHA DE TERMINACIÓN FINAL]]-TODAY()&gt;=15,"VIGENTE",IF(Tabla2023[[#This Row],[FECHA DE TERMINACIÓN FINAL]]-TODAY()&lt;0,"FINALIZADO",IF(Tabla2023[[#This Row],[FECHA DE TERMINACIÓN FINAL]]-TODAY()&lt;=15,"PROXIMO A VENCER")))</f>
        <v>FINALIZADO</v>
      </c>
      <c r="E314" s="93">
        <v>90168</v>
      </c>
      <c r="F314" s="38" t="s">
        <v>2905</v>
      </c>
      <c r="G314" s="38" t="s">
        <v>2906</v>
      </c>
      <c r="H314" s="37" t="s">
        <v>2907</v>
      </c>
      <c r="I314" s="46" t="s">
        <v>2908</v>
      </c>
      <c r="J314" s="38" t="s">
        <v>2542</v>
      </c>
      <c r="K314" s="38">
        <v>891</v>
      </c>
      <c r="L314" s="45">
        <v>45057</v>
      </c>
      <c r="M314" s="38">
        <v>1069</v>
      </c>
      <c r="N314" s="45">
        <v>45077</v>
      </c>
      <c r="O314" s="38" t="s">
        <v>140</v>
      </c>
      <c r="P314" s="37" t="s">
        <v>87</v>
      </c>
      <c r="Q314" s="37" t="s">
        <v>420</v>
      </c>
      <c r="R314" s="38">
        <v>1</v>
      </c>
      <c r="S314" s="151" t="s">
        <v>2909</v>
      </c>
      <c r="T314" s="38"/>
      <c r="U314" s="38" t="s">
        <v>471</v>
      </c>
      <c r="V314" s="38" t="s">
        <v>512</v>
      </c>
      <c r="W314" s="38" t="s">
        <v>423</v>
      </c>
      <c r="X314" s="38" t="s">
        <v>148</v>
      </c>
      <c r="Y314" s="38">
        <v>1077942240</v>
      </c>
      <c r="Z314" s="38">
        <v>4</v>
      </c>
      <c r="AA314" s="45">
        <v>35067</v>
      </c>
      <c r="AB314" s="44" t="s">
        <v>2180</v>
      </c>
      <c r="AC314" s="38">
        <v>3223356381</v>
      </c>
      <c r="AD314" s="37" t="s">
        <v>2910</v>
      </c>
      <c r="AE314" s="37" t="s">
        <v>2183</v>
      </c>
      <c r="AF314" s="38" t="s">
        <v>513</v>
      </c>
      <c r="AG314" s="37">
        <v>2</v>
      </c>
      <c r="AH314" s="38"/>
      <c r="AI314" s="38"/>
      <c r="AJ314" s="38"/>
      <c r="AK314" s="38"/>
      <c r="AL314" s="38" t="s">
        <v>410</v>
      </c>
      <c r="AM314" s="45">
        <v>45075</v>
      </c>
      <c r="AN314" s="45">
        <v>45075</v>
      </c>
      <c r="AO314" s="80">
        <v>12600000</v>
      </c>
      <c r="AP314" s="45">
        <v>45078</v>
      </c>
      <c r="AQ314" s="45">
        <v>45291</v>
      </c>
      <c r="AR314" s="38">
        <v>210</v>
      </c>
      <c r="AS314" s="38">
        <v>7</v>
      </c>
      <c r="AT314" s="80">
        <v>1800000</v>
      </c>
      <c r="AU314" s="38"/>
      <c r="AV314" s="38"/>
      <c r="AW314" s="38"/>
      <c r="AX314" s="38"/>
      <c r="AY314" s="38"/>
      <c r="AZ314" s="82"/>
      <c r="BA314" s="38"/>
      <c r="BB314" s="38"/>
      <c r="BC314" s="38"/>
      <c r="BD314" s="38"/>
      <c r="BE314" s="38"/>
      <c r="BF314" s="38"/>
      <c r="BG314" s="38"/>
      <c r="BH314" s="38"/>
      <c r="BI314" s="38"/>
      <c r="BJ314" s="38"/>
      <c r="BK314" s="38"/>
      <c r="BL314" s="38"/>
      <c r="BM314" s="38"/>
      <c r="BN314" s="38"/>
      <c r="BO314" s="38"/>
      <c r="BP314" s="38"/>
      <c r="BQ314" s="34">
        <f>Tabla2023[[#This Row],[DÍAS PRORROGA 1]]+Tabla2023[[#This Row],[DÍAS PRORROGA  2]]+Tabla2023[[#This Row],[DÍAS PRORROGA 3]]</f>
        <v>0</v>
      </c>
      <c r="BR314" s="68">
        <f>IF(Tabla2023[[#This Row],[ADICIÓN]]="NO",0,Tabla2023[[#This Row],[VALOR ADICIÓN 1]]+Tabla2023[[#This Row],[VALOR ADICIÓN 2]]+Tabla2023[[#This Row],[VALOR ADICIÓN 3]])</f>
        <v>0</v>
      </c>
      <c r="BS314" s="38"/>
      <c r="BT314" s="45">
        <v>45291</v>
      </c>
      <c r="BU314" s="49">
        <f>Tabla2023[[#This Row],[VALOR INICIAL DEL CONTRATO]]+Tabla2023[[#This Row],[VALOR ADICIÓN 1]]+Tabla2023[[#This Row],[VALOR ADICIÓN 2]]+Tabla2023[[#This Row],[VALOR ADICIÓN 3]]</f>
        <v>12600000</v>
      </c>
      <c r="BV31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4" s="33"/>
      <c r="BX314" s="34"/>
      <c r="BY314" s="34"/>
      <c r="BZ314" s="34"/>
      <c r="CA314" s="34"/>
      <c r="CB314" s="35"/>
      <c r="CC314" s="35"/>
      <c r="CD314" s="38">
        <v>1693</v>
      </c>
      <c r="CE314" s="34"/>
    </row>
    <row r="315" spans="1:83" ht="51.75" customHeight="1" x14ac:dyDescent="0.2">
      <c r="A315" s="29">
        <v>2023</v>
      </c>
      <c r="B315" s="131">
        <v>321</v>
      </c>
      <c r="C315" s="122" t="s">
        <v>435</v>
      </c>
      <c r="D315" s="122" t="str">
        <f ca="1">IF(Tabla2023[[#This Row],[FECHA DE TERMINACIÓN FINAL]]-TODAY()&gt;=15,"VIGENTE",IF(Tabla2023[[#This Row],[FECHA DE TERMINACIÓN FINAL]]-TODAY()&lt;0,"FINALIZADO",IF(Tabla2023[[#This Row],[FECHA DE TERMINACIÓN FINAL]]-TODAY()&lt;=15,"PROXIMO A VENCER")))</f>
        <v>FINALIZADO</v>
      </c>
      <c r="E315" s="93">
        <v>89799</v>
      </c>
      <c r="F315" s="38" t="s">
        <v>2911</v>
      </c>
      <c r="G315" s="38" t="s">
        <v>2912</v>
      </c>
      <c r="H315" s="37" t="s">
        <v>2913</v>
      </c>
      <c r="I315" s="46" t="s">
        <v>2914</v>
      </c>
      <c r="J315" s="38" t="s">
        <v>2605</v>
      </c>
      <c r="K315" s="38">
        <v>873</v>
      </c>
      <c r="L315" s="45">
        <v>45042</v>
      </c>
      <c r="M315" s="38">
        <v>1064</v>
      </c>
      <c r="N315" s="45">
        <v>45070</v>
      </c>
      <c r="O315" s="38" t="s">
        <v>125</v>
      </c>
      <c r="P315" s="37" t="s">
        <v>87</v>
      </c>
      <c r="Q315" s="37" t="s">
        <v>420</v>
      </c>
      <c r="R315" s="38">
        <v>1</v>
      </c>
      <c r="S315" s="151" t="s">
        <v>2915</v>
      </c>
      <c r="T315" s="38"/>
      <c r="U315" s="38" t="s">
        <v>471</v>
      </c>
      <c r="V315" s="38" t="s">
        <v>442</v>
      </c>
      <c r="W315" s="38" t="s">
        <v>213</v>
      </c>
      <c r="X315" s="38" t="s">
        <v>148</v>
      </c>
      <c r="Y315" s="38">
        <v>1000601472</v>
      </c>
      <c r="Z315" s="38">
        <v>3</v>
      </c>
      <c r="AA315" s="45">
        <v>36594</v>
      </c>
      <c r="AB315" s="44" t="s">
        <v>289</v>
      </c>
      <c r="AC315" s="37">
        <v>3629318</v>
      </c>
      <c r="AD315" s="37" t="s">
        <v>290</v>
      </c>
      <c r="AE315" s="37" t="s">
        <v>386</v>
      </c>
      <c r="AF315" s="37">
        <v>39682218</v>
      </c>
      <c r="AG315" s="37">
        <v>6</v>
      </c>
      <c r="AH315" s="38"/>
      <c r="AI315" s="38"/>
      <c r="AJ315" s="38"/>
      <c r="AK315" s="38"/>
      <c r="AL315" s="38" t="s">
        <v>410</v>
      </c>
      <c r="AM315" s="45">
        <v>45065</v>
      </c>
      <c r="AN315" s="45">
        <v>45065</v>
      </c>
      <c r="AO315" s="80">
        <v>32200000</v>
      </c>
      <c r="AP315" s="45">
        <v>45072</v>
      </c>
      <c r="AQ315" s="45">
        <v>45285</v>
      </c>
      <c r="AR315" s="38">
        <v>210</v>
      </c>
      <c r="AS315" s="38">
        <v>7</v>
      </c>
      <c r="AT315" s="80">
        <v>4600000</v>
      </c>
      <c r="AU315" s="38"/>
      <c r="AV315" s="38"/>
      <c r="AW315" s="38">
        <v>1</v>
      </c>
      <c r="AX315" s="38">
        <v>1</v>
      </c>
      <c r="AY315" s="34"/>
      <c r="AZ315" s="82">
        <v>9200000</v>
      </c>
      <c r="BA315" s="38">
        <v>60</v>
      </c>
      <c r="BB315" s="38">
        <v>1083</v>
      </c>
      <c r="BC315" s="45">
        <v>45251</v>
      </c>
      <c r="BD315" s="38"/>
      <c r="BE315" s="38"/>
      <c r="BF315" s="38"/>
      <c r="BG315" s="38"/>
      <c r="BH315" s="38"/>
      <c r="BI315" s="38"/>
      <c r="BJ315" s="38"/>
      <c r="BK315" s="38"/>
      <c r="BL315" s="38"/>
      <c r="BM315" s="38"/>
      <c r="BN315" s="38"/>
      <c r="BO315" s="38"/>
      <c r="BP315" s="38"/>
      <c r="BQ315" s="34">
        <f>Tabla2023[[#This Row],[DÍAS PRORROGA 1]]+Tabla2023[[#This Row],[DÍAS PRORROGA  2]]+Tabla2023[[#This Row],[DÍAS PRORROGA 3]]</f>
        <v>60</v>
      </c>
      <c r="BR315" s="68">
        <f>IF(Tabla2023[[#This Row],[ADICIÓN]]="NO",0,Tabla2023[[#This Row],[VALOR ADICIÓN 1]]+Tabla2023[[#This Row],[VALOR ADICIÓN 2]]+Tabla2023[[#This Row],[VALOR ADICIÓN 3]])</f>
        <v>9200000</v>
      </c>
      <c r="BS315" s="38"/>
      <c r="BT315" s="45">
        <v>45347</v>
      </c>
      <c r="BU315" s="49">
        <f>Tabla2023[[#This Row],[VALOR INICIAL DEL CONTRATO]]+Tabla2023[[#This Row],[VALOR ADICIÓN 1]]+Tabla2023[[#This Row],[VALOR ADICIÓN 2]]+Tabla2023[[#This Row],[VALOR ADICIÓN 3]]</f>
        <v>41400000</v>
      </c>
      <c r="BV31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5" s="33"/>
      <c r="BX315" s="36" t="s">
        <v>2916</v>
      </c>
      <c r="BY315" s="34"/>
      <c r="BZ315" s="34"/>
      <c r="CA315" s="38" t="s">
        <v>432</v>
      </c>
      <c r="CB315" s="41" t="s">
        <v>433</v>
      </c>
      <c r="CC315" s="41" t="s">
        <v>434</v>
      </c>
      <c r="CD315" s="38">
        <v>1696</v>
      </c>
      <c r="CE315" s="34"/>
    </row>
    <row r="316" spans="1:83" ht="51.75" customHeight="1" x14ac:dyDescent="0.2">
      <c r="A316" s="29">
        <v>2023</v>
      </c>
      <c r="B316" s="131">
        <v>322</v>
      </c>
      <c r="C316" s="122" t="s">
        <v>435</v>
      </c>
      <c r="D316" s="122" t="str">
        <f ca="1">IF(Tabla2023[[#This Row],[FECHA DE TERMINACIÓN FINAL]]-TODAY()&gt;=15,"VIGENTE",IF(Tabla2023[[#This Row],[FECHA DE TERMINACIÓN FINAL]]-TODAY()&lt;0,"FINALIZADO",IF(Tabla2023[[#This Row],[FECHA DE TERMINACIÓN FINAL]]-TODAY()&lt;=15,"PROXIMO A VENCER")))</f>
        <v>FINALIZADO</v>
      </c>
      <c r="E316" s="93">
        <v>90430</v>
      </c>
      <c r="F316" s="38" t="s">
        <v>2917</v>
      </c>
      <c r="G316" s="38" t="s">
        <v>2918</v>
      </c>
      <c r="H316" s="37" t="s">
        <v>2919</v>
      </c>
      <c r="I316" s="46" t="s">
        <v>2920</v>
      </c>
      <c r="J316" s="38" t="s">
        <v>822</v>
      </c>
      <c r="K316" s="38">
        <v>910</v>
      </c>
      <c r="L316" s="45">
        <v>45064</v>
      </c>
      <c r="M316" s="38">
        <v>1066</v>
      </c>
      <c r="N316" s="45">
        <v>45072</v>
      </c>
      <c r="O316" s="38" t="s">
        <v>125</v>
      </c>
      <c r="P316" s="37" t="s">
        <v>87</v>
      </c>
      <c r="Q316" s="37" t="s">
        <v>420</v>
      </c>
      <c r="R316" s="38">
        <v>1</v>
      </c>
      <c r="S316" s="151" t="s">
        <v>899</v>
      </c>
      <c r="T316" s="38"/>
      <c r="U316" s="38" t="s">
        <v>906</v>
      </c>
      <c r="V316" s="38" t="s">
        <v>442</v>
      </c>
      <c r="W316" s="38" t="s">
        <v>213</v>
      </c>
      <c r="X316" s="38" t="s">
        <v>148</v>
      </c>
      <c r="Y316" s="38">
        <v>1136888698</v>
      </c>
      <c r="Z316" s="38">
        <v>6</v>
      </c>
      <c r="AA316" s="38"/>
      <c r="AB316" s="44" t="s">
        <v>907</v>
      </c>
      <c r="AC316" s="37">
        <v>3104055518</v>
      </c>
      <c r="AD316" s="37" t="s">
        <v>2921</v>
      </c>
      <c r="AE316" s="37" t="s">
        <v>204</v>
      </c>
      <c r="AF316" s="37">
        <v>74374329</v>
      </c>
      <c r="AG316" s="37">
        <v>1</v>
      </c>
      <c r="AH316" s="38"/>
      <c r="AI316" s="38"/>
      <c r="AJ316" s="38"/>
      <c r="AK316" s="38"/>
      <c r="AL316" s="38" t="s">
        <v>410</v>
      </c>
      <c r="AM316" s="45">
        <v>45071</v>
      </c>
      <c r="AN316" s="45">
        <v>45071</v>
      </c>
      <c r="AO316" s="80">
        <v>32200000</v>
      </c>
      <c r="AP316" s="45">
        <v>45078</v>
      </c>
      <c r="AQ316" s="45">
        <v>45291</v>
      </c>
      <c r="AR316" s="38">
        <v>210</v>
      </c>
      <c r="AS316" s="38">
        <v>7</v>
      </c>
      <c r="AT316" s="80">
        <v>4600000</v>
      </c>
      <c r="AU316" s="38"/>
      <c r="AV316" s="38"/>
      <c r="AW316" s="38">
        <v>1</v>
      </c>
      <c r="AX316" s="38">
        <v>1</v>
      </c>
      <c r="AY316" s="34"/>
      <c r="AZ316" s="82">
        <v>9200000</v>
      </c>
      <c r="BA316" s="38">
        <v>60</v>
      </c>
      <c r="BB316" s="38">
        <v>1182</v>
      </c>
      <c r="BC316" s="45">
        <v>45275</v>
      </c>
      <c r="BD316" s="38"/>
      <c r="BE316" s="38"/>
      <c r="BF316" s="38"/>
      <c r="BG316" s="38"/>
      <c r="BH316" s="38"/>
      <c r="BI316" s="38"/>
      <c r="BJ316" s="38"/>
      <c r="BK316" s="38"/>
      <c r="BL316" s="38"/>
      <c r="BM316" s="38"/>
      <c r="BN316" s="38"/>
      <c r="BO316" s="38"/>
      <c r="BP316" s="38"/>
      <c r="BQ316" s="34">
        <f>Tabla2023[[#This Row],[DÍAS PRORROGA 1]]+Tabla2023[[#This Row],[DÍAS PRORROGA  2]]+Tabla2023[[#This Row],[DÍAS PRORROGA 3]]</f>
        <v>60</v>
      </c>
      <c r="BR316" s="68">
        <f>IF(Tabla2023[[#This Row],[ADICIÓN]]="NO",0,Tabla2023[[#This Row],[VALOR ADICIÓN 1]]+Tabla2023[[#This Row],[VALOR ADICIÓN 2]]+Tabla2023[[#This Row],[VALOR ADICIÓN 3]])</f>
        <v>9200000</v>
      </c>
      <c r="BS316" s="38"/>
      <c r="BT316" s="45">
        <v>45351</v>
      </c>
      <c r="BU316" s="49">
        <f>Tabla2023[[#This Row],[VALOR INICIAL DEL CONTRATO]]+Tabla2023[[#This Row],[VALOR ADICIÓN 1]]+Tabla2023[[#This Row],[VALOR ADICIÓN 2]]+Tabla2023[[#This Row],[VALOR ADICIÓN 3]]</f>
        <v>41400000</v>
      </c>
      <c r="BV31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6" s="33"/>
      <c r="BX316" s="39" t="s">
        <v>2922</v>
      </c>
      <c r="BY316" s="34"/>
      <c r="BZ316" s="34"/>
      <c r="CA316" s="34"/>
      <c r="CB316" s="35"/>
      <c r="CC316" s="35"/>
      <c r="CD316" s="38">
        <v>1696</v>
      </c>
      <c r="CE316" s="34"/>
    </row>
    <row r="317" spans="1:83" ht="51.75" customHeight="1" x14ac:dyDescent="0.2">
      <c r="A317" s="29">
        <v>2023</v>
      </c>
      <c r="B317" s="131">
        <v>323</v>
      </c>
      <c r="C317" s="122" t="s">
        <v>435</v>
      </c>
      <c r="D317" s="122" t="str">
        <f ca="1">IF(Tabla2023[[#This Row],[FECHA DE TERMINACIÓN FINAL]]-TODAY()&gt;=15,"VIGENTE",IF(Tabla2023[[#This Row],[FECHA DE TERMINACIÓN FINAL]]-TODAY()&lt;0,"FINALIZADO",IF(Tabla2023[[#This Row],[FECHA DE TERMINACIÓN FINAL]]-TODAY()&lt;=15,"PROXIMO A VENCER")))</f>
        <v>FINALIZADO</v>
      </c>
      <c r="E317" s="93">
        <v>90187</v>
      </c>
      <c r="F317" s="38" t="s">
        <v>2923</v>
      </c>
      <c r="G317" s="38" t="s">
        <v>2924</v>
      </c>
      <c r="H317" s="37" t="s">
        <v>2925</v>
      </c>
      <c r="I317" s="44" t="s">
        <v>2926</v>
      </c>
      <c r="J317" s="38" t="s">
        <v>1711</v>
      </c>
      <c r="K317" s="38">
        <v>894</v>
      </c>
      <c r="L317" s="45">
        <v>45057</v>
      </c>
      <c r="M317" s="38">
        <v>1068</v>
      </c>
      <c r="N317" s="45">
        <v>45076</v>
      </c>
      <c r="O317" s="38" t="s">
        <v>169</v>
      </c>
      <c r="P317" s="37" t="s">
        <v>87</v>
      </c>
      <c r="Q317" s="37" t="s">
        <v>420</v>
      </c>
      <c r="R317" s="38">
        <v>1</v>
      </c>
      <c r="S317" s="151" t="s">
        <v>2927</v>
      </c>
      <c r="T317" s="38"/>
      <c r="U317" s="38" t="s">
        <v>906</v>
      </c>
      <c r="V317" s="38" t="s">
        <v>442</v>
      </c>
      <c r="W317" s="38" t="s">
        <v>213</v>
      </c>
      <c r="X317" s="38" t="s">
        <v>148</v>
      </c>
      <c r="Y317" s="38">
        <v>55069172</v>
      </c>
      <c r="Z317" s="38">
        <v>6</v>
      </c>
      <c r="AA317" s="45">
        <v>30671</v>
      </c>
      <c r="AB317" s="44" t="s">
        <v>2928</v>
      </c>
      <c r="AC317" s="37">
        <v>3102331535</v>
      </c>
      <c r="AD317" s="37" t="s">
        <v>2929</v>
      </c>
      <c r="AE317" s="37" t="s">
        <v>2930</v>
      </c>
      <c r="AF317" s="54">
        <v>1010230391</v>
      </c>
      <c r="AG317" s="38">
        <v>9</v>
      </c>
      <c r="AH317" s="37" t="s">
        <v>1921</v>
      </c>
      <c r="AI317" s="37">
        <v>1030675132</v>
      </c>
      <c r="AJ317" s="37">
        <v>0</v>
      </c>
      <c r="AK317" s="45">
        <v>45330</v>
      </c>
      <c r="AL317" s="38" t="s">
        <v>410</v>
      </c>
      <c r="AM317" s="45">
        <v>45072</v>
      </c>
      <c r="AN317" s="45">
        <v>45072</v>
      </c>
      <c r="AO317" s="80">
        <v>32200000</v>
      </c>
      <c r="AP317" s="45">
        <v>45078</v>
      </c>
      <c r="AQ317" s="45">
        <v>45291</v>
      </c>
      <c r="AR317" s="38">
        <v>210</v>
      </c>
      <c r="AS317" s="38">
        <v>7</v>
      </c>
      <c r="AT317" s="80">
        <v>4600000</v>
      </c>
      <c r="AU317" s="38"/>
      <c r="AV317" s="38"/>
      <c r="AW317" s="38">
        <v>1</v>
      </c>
      <c r="AX317" s="38">
        <v>1</v>
      </c>
      <c r="AY317" s="38"/>
      <c r="AZ317" s="82">
        <v>9200000</v>
      </c>
      <c r="BA317" s="38">
        <v>60</v>
      </c>
      <c r="BB317" s="38">
        <v>1199</v>
      </c>
      <c r="BC317" s="45">
        <v>45278</v>
      </c>
      <c r="BD317" s="38"/>
      <c r="BE317" s="38"/>
      <c r="BF317" s="38"/>
      <c r="BG317" s="38"/>
      <c r="BH317" s="38"/>
      <c r="BI317" s="38"/>
      <c r="BJ317" s="38"/>
      <c r="BK317" s="38"/>
      <c r="BL317" s="38"/>
      <c r="BM317" s="38"/>
      <c r="BN317" s="38"/>
      <c r="BO317" s="38"/>
      <c r="BP317" s="38"/>
      <c r="BQ317" s="34">
        <f>Tabla2023[[#This Row],[DÍAS PRORROGA 1]]+Tabla2023[[#This Row],[DÍAS PRORROGA  2]]+Tabla2023[[#This Row],[DÍAS PRORROGA 3]]</f>
        <v>60</v>
      </c>
      <c r="BR317" s="68">
        <f>IF(Tabla2023[[#This Row],[ADICIÓN]]="NO",0,Tabla2023[[#This Row],[VALOR ADICIÓN 1]]+Tabla2023[[#This Row],[VALOR ADICIÓN 2]]+Tabla2023[[#This Row],[VALOR ADICIÓN 3]])</f>
        <v>9200000</v>
      </c>
      <c r="BS317" s="38"/>
      <c r="BT317" s="45">
        <v>45351</v>
      </c>
      <c r="BU317" s="49">
        <f>Tabla2023[[#This Row],[VALOR INICIAL DEL CONTRATO]]+Tabla2023[[#This Row],[VALOR ADICIÓN 1]]+Tabla2023[[#This Row],[VALOR ADICIÓN 2]]+Tabla2023[[#This Row],[VALOR ADICIÓN 3]]</f>
        <v>41400000</v>
      </c>
      <c r="BV31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7" s="33"/>
      <c r="BX317" s="36" t="s">
        <v>2931</v>
      </c>
      <c r="BY317" s="36" t="s">
        <v>2932</v>
      </c>
      <c r="BZ317" s="34"/>
      <c r="CA317" s="38">
        <v>6</v>
      </c>
      <c r="CB317" s="41" t="s">
        <v>550</v>
      </c>
      <c r="CC317" s="41" t="s">
        <v>551</v>
      </c>
      <c r="CD317" s="34">
        <v>1637</v>
      </c>
      <c r="CE317" s="34"/>
    </row>
    <row r="318" spans="1:83" ht="51.75" customHeight="1" x14ac:dyDescent="0.2">
      <c r="A318" s="29">
        <v>2023</v>
      </c>
      <c r="B318" s="131">
        <v>324</v>
      </c>
      <c r="C318" s="122" t="s">
        <v>435</v>
      </c>
      <c r="D318" s="122" t="str">
        <f ca="1">IF(Tabla2023[[#This Row],[FECHA DE TERMINACIÓN FINAL]]-TODAY()&gt;=15,"VIGENTE",IF(Tabla2023[[#This Row],[FECHA DE TERMINACIÓN FINAL]]-TODAY()&lt;0,"FINALIZADO",IF(Tabla2023[[#This Row],[FECHA DE TERMINACIÓN FINAL]]-TODAY()&lt;=15,"PROXIMO A VENCER")))</f>
        <v>FINALIZADO</v>
      </c>
      <c r="E318" s="93">
        <v>89959</v>
      </c>
      <c r="F318" s="38" t="s">
        <v>2933</v>
      </c>
      <c r="G318" s="38" t="s">
        <v>2934</v>
      </c>
      <c r="H318" s="37" t="s">
        <v>2935</v>
      </c>
      <c r="I318" s="46" t="s">
        <v>2936</v>
      </c>
      <c r="J318" s="38" t="s">
        <v>520</v>
      </c>
      <c r="K318" s="38">
        <v>878</v>
      </c>
      <c r="L318" s="45">
        <v>45050</v>
      </c>
      <c r="M318" s="38">
        <v>1071</v>
      </c>
      <c r="N318" s="45">
        <v>45077</v>
      </c>
      <c r="O318" s="38" t="s">
        <v>116</v>
      </c>
      <c r="P318" s="37" t="s">
        <v>87</v>
      </c>
      <c r="Q318" s="37" t="s">
        <v>420</v>
      </c>
      <c r="R318" s="38">
        <v>1</v>
      </c>
      <c r="S318" s="151" t="s">
        <v>2937</v>
      </c>
      <c r="T318" s="38"/>
      <c r="U318" s="38" t="s">
        <v>471</v>
      </c>
      <c r="V318" s="38" t="s">
        <v>196</v>
      </c>
      <c r="W318" s="38" t="s">
        <v>213</v>
      </c>
      <c r="X318" s="38" t="s">
        <v>148</v>
      </c>
      <c r="Y318" s="38">
        <v>102266661</v>
      </c>
      <c r="Z318" s="38">
        <v>0</v>
      </c>
      <c r="AA318" s="45">
        <v>33271</v>
      </c>
      <c r="AB318" s="44" t="s">
        <v>2938</v>
      </c>
      <c r="AC318" s="37">
        <v>3168988819</v>
      </c>
      <c r="AD318" s="37" t="s">
        <v>2939</v>
      </c>
      <c r="AE318" s="37" t="s">
        <v>815</v>
      </c>
      <c r="AF318" s="37">
        <v>662735</v>
      </c>
      <c r="AG318" s="37">
        <v>5</v>
      </c>
      <c r="AH318" s="38"/>
      <c r="AI318" s="38"/>
      <c r="AJ318" s="38"/>
      <c r="AK318" s="38"/>
      <c r="AL318" s="38" t="s">
        <v>410</v>
      </c>
      <c r="AM318" s="45">
        <v>45072</v>
      </c>
      <c r="AN318" s="45">
        <v>45072</v>
      </c>
      <c r="AO318" s="80">
        <v>32200000</v>
      </c>
      <c r="AP318" s="45">
        <v>45082</v>
      </c>
      <c r="AQ318" s="45">
        <v>45295</v>
      </c>
      <c r="AR318" s="38">
        <v>210</v>
      </c>
      <c r="AS318" s="38">
        <v>7</v>
      </c>
      <c r="AT318" s="80">
        <v>4600000</v>
      </c>
      <c r="AU318" s="38"/>
      <c r="AV318" s="38"/>
      <c r="AW318" s="38">
        <v>1</v>
      </c>
      <c r="AX318" s="38">
        <v>1</v>
      </c>
      <c r="AY318" s="38"/>
      <c r="AZ318" s="82">
        <v>4600000</v>
      </c>
      <c r="BA318" s="38">
        <v>30</v>
      </c>
      <c r="BB318" s="38">
        <v>1113</v>
      </c>
      <c r="BC318" s="45">
        <v>45258</v>
      </c>
      <c r="BD318" s="38"/>
      <c r="BE318" s="38"/>
      <c r="BF318" s="38"/>
      <c r="BG318" s="38"/>
      <c r="BH318" s="38"/>
      <c r="BI318" s="38"/>
      <c r="BJ318" s="38"/>
      <c r="BK318" s="38"/>
      <c r="BL318" s="38"/>
      <c r="BM318" s="38"/>
      <c r="BN318" s="38"/>
      <c r="BO318" s="38"/>
      <c r="BP318" s="38"/>
      <c r="BQ318" s="34">
        <f>Tabla2023[[#This Row],[DÍAS PRORROGA 1]]+Tabla2023[[#This Row],[DÍAS PRORROGA  2]]+Tabla2023[[#This Row],[DÍAS PRORROGA 3]]</f>
        <v>30</v>
      </c>
      <c r="BR318" s="68">
        <f>IF(Tabla2023[[#This Row],[ADICIÓN]]="NO",0,Tabla2023[[#This Row],[VALOR ADICIÓN 1]]+Tabla2023[[#This Row],[VALOR ADICIÓN 2]]+Tabla2023[[#This Row],[VALOR ADICIÓN 3]])</f>
        <v>4600000</v>
      </c>
      <c r="BS318" s="38"/>
      <c r="BT318" s="45">
        <v>45326</v>
      </c>
      <c r="BU318" s="49">
        <f>Tabla2023[[#This Row],[VALOR INICIAL DEL CONTRATO]]+Tabla2023[[#This Row],[VALOR ADICIÓN 1]]+Tabla2023[[#This Row],[VALOR ADICIÓN 2]]+Tabla2023[[#This Row],[VALOR ADICIÓN 3]]</f>
        <v>36800000</v>
      </c>
      <c r="BV31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8" s="33"/>
      <c r="BX318" s="39" t="s">
        <v>2940</v>
      </c>
      <c r="BY318" s="34"/>
      <c r="BZ318" s="34"/>
      <c r="CA318" s="34"/>
      <c r="CB318" s="35"/>
      <c r="CC318" s="35"/>
      <c r="CD318" s="38">
        <v>1634</v>
      </c>
      <c r="CE318" s="34"/>
    </row>
    <row r="319" spans="1:83" ht="51.75" customHeight="1" x14ac:dyDescent="0.2">
      <c r="A319" s="29">
        <v>2023</v>
      </c>
      <c r="B319" s="131">
        <v>325</v>
      </c>
      <c r="C319" s="122" t="s">
        <v>435</v>
      </c>
      <c r="D319" s="122" t="str">
        <f ca="1">IF(Tabla2023[[#This Row],[FECHA DE TERMINACIÓN FINAL]]-TODAY()&gt;=15,"VIGENTE",IF(Tabla2023[[#This Row],[FECHA DE TERMINACIÓN FINAL]]-TODAY()&lt;0,"FINALIZADO",IF(Tabla2023[[#This Row],[FECHA DE TERMINACIÓN FINAL]]-TODAY()&lt;=15,"PROXIMO A VENCER")))</f>
        <v>FINALIZADO</v>
      </c>
      <c r="E319" s="93">
        <v>89974</v>
      </c>
      <c r="F319" s="38" t="s">
        <v>2941</v>
      </c>
      <c r="G319" s="38" t="s">
        <v>2942</v>
      </c>
      <c r="H319" s="37" t="s">
        <v>525</v>
      </c>
      <c r="I319" s="46" t="s">
        <v>2943</v>
      </c>
      <c r="J319" s="38" t="s">
        <v>1132</v>
      </c>
      <c r="K319" s="38">
        <v>886</v>
      </c>
      <c r="L319" s="45">
        <v>45055</v>
      </c>
      <c r="M319" s="38">
        <v>1082</v>
      </c>
      <c r="N319" s="45">
        <v>45078</v>
      </c>
      <c r="O319" s="38" t="s">
        <v>275</v>
      </c>
      <c r="P319" s="37" t="s">
        <v>87</v>
      </c>
      <c r="Q319" s="37" t="s">
        <v>420</v>
      </c>
      <c r="R319" s="38">
        <v>1</v>
      </c>
      <c r="S319" s="151" t="s">
        <v>2944</v>
      </c>
      <c r="T319" s="38"/>
      <c r="U319" s="38" t="s">
        <v>906</v>
      </c>
      <c r="V319" s="38" t="s">
        <v>2816</v>
      </c>
      <c r="W319" s="38" t="s">
        <v>213</v>
      </c>
      <c r="X319" s="38" t="s">
        <v>148</v>
      </c>
      <c r="Y319" s="38">
        <v>52372021</v>
      </c>
      <c r="Z319" s="38">
        <v>1</v>
      </c>
      <c r="AA319" s="45">
        <v>28285</v>
      </c>
      <c r="AB319" s="44" t="s">
        <v>2945</v>
      </c>
      <c r="AC319" s="37">
        <v>3138432431</v>
      </c>
      <c r="AD319" s="37" t="s">
        <v>531</v>
      </c>
      <c r="AE319" s="37" t="s">
        <v>123</v>
      </c>
      <c r="AF319" s="37">
        <v>1016101268</v>
      </c>
      <c r="AG319" s="37">
        <v>1</v>
      </c>
      <c r="AH319" s="38"/>
      <c r="AI319" s="38"/>
      <c r="AJ319" s="38"/>
      <c r="AK319" s="38"/>
      <c r="AL319" s="38" t="s">
        <v>410</v>
      </c>
      <c r="AM319" s="45">
        <v>45076</v>
      </c>
      <c r="AN319" s="45">
        <v>45076</v>
      </c>
      <c r="AO319" s="80">
        <v>42000000</v>
      </c>
      <c r="AP319" s="45">
        <v>45085</v>
      </c>
      <c r="AQ319" s="45">
        <v>45298</v>
      </c>
      <c r="AR319" s="38">
        <v>210</v>
      </c>
      <c r="AS319" s="38">
        <v>7</v>
      </c>
      <c r="AT319" s="80">
        <v>6000000</v>
      </c>
      <c r="AU319" s="38"/>
      <c r="AV319" s="38"/>
      <c r="AW319" s="38"/>
      <c r="AX319" s="38"/>
      <c r="AY319" s="38"/>
      <c r="AZ319" s="82"/>
      <c r="BA319" s="38"/>
      <c r="BB319" s="38"/>
      <c r="BC319" s="38"/>
      <c r="BD319" s="38"/>
      <c r="BE319" s="38"/>
      <c r="BF319" s="38"/>
      <c r="BG319" s="38"/>
      <c r="BH319" s="38"/>
      <c r="BI319" s="38"/>
      <c r="BJ319" s="38"/>
      <c r="BK319" s="38"/>
      <c r="BL319" s="38"/>
      <c r="BM319" s="38"/>
      <c r="BN319" s="38"/>
      <c r="BO319" s="38"/>
      <c r="BP319" s="38"/>
      <c r="BQ319" s="34">
        <f>Tabla2023[[#This Row],[DÍAS PRORROGA 1]]+Tabla2023[[#This Row],[DÍAS PRORROGA  2]]+Tabla2023[[#This Row],[DÍAS PRORROGA 3]]</f>
        <v>0</v>
      </c>
      <c r="BR319" s="68">
        <f>IF(Tabla2023[[#This Row],[ADICIÓN]]="NO",0,Tabla2023[[#This Row],[VALOR ADICIÓN 1]]+Tabla2023[[#This Row],[VALOR ADICIÓN 2]]+Tabla2023[[#This Row],[VALOR ADICIÓN 3]])</f>
        <v>0</v>
      </c>
      <c r="BS319" s="38"/>
      <c r="BT319" s="45">
        <v>45298</v>
      </c>
      <c r="BU319" s="49">
        <f>Tabla2023[[#This Row],[VALOR INICIAL DEL CONTRATO]]+Tabla2023[[#This Row],[VALOR ADICIÓN 1]]+Tabla2023[[#This Row],[VALOR ADICIÓN 2]]+Tabla2023[[#This Row],[VALOR ADICIÓN 3]]</f>
        <v>42000000</v>
      </c>
      <c r="BV31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19" s="33"/>
      <c r="BX319" s="34"/>
      <c r="BY319" s="34"/>
      <c r="BZ319" s="34"/>
      <c r="CA319" s="34"/>
      <c r="CB319" s="35"/>
      <c r="CC319" s="35"/>
      <c r="CD319" s="38">
        <v>1583</v>
      </c>
      <c r="CE319" s="34"/>
    </row>
    <row r="320" spans="1:83" ht="51.75" customHeight="1" x14ac:dyDescent="0.2">
      <c r="A320" s="29">
        <v>2023</v>
      </c>
      <c r="B320" s="131">
        <v>326</v>
      </c>
      <c r="C320" s="122" t="s">
        <v>612</v>
      </c>
      <c r="D320" s="122" t="str">
        <f ca="1">IF(Tabla2023[[#This Row],[FECHA DE TERMINACIÓN FINAL]]-TODAY()&gt;=15,"VIGENTE",IF(Tabla2023[[#This Row],[FECHA DE TERMINACIÓN FINAL]]-TODAY()&lt;0,"FINALIZADO",IF(Tabla2023[[#This Row],[FECHA DE TERMINACIÓN FINAL]]-TODAY()&lt;=15,"PROXIMO A VENCER")))</f>
        <v>FINALIZADO</v>
      </c>
      <c r="E320" s="93">
        <v>90462</v>
      </c>
      <c r="F320" s="38" t="s">
        <v>2946</v>
      </c>
      <c r="G320" s="38" t="s">
        <v>2947</v>
      </c>
      <c r="H320" s="37" t="s">
        <v>930</v>
      </c>
      <c r="I320" s="46" t="s">
        <v>2948</v>
      </c>
      <c r="J320" s="38" t="s">
        <v>784</v>
      </c>
      <c r="K320" s="38">
        <v>915</v>
      </c>
      <c r="L320" s="45">
        <v>45071</v>
      </c>
      <c r="M320" s="38">
        <v>1070</v>
      </c>
      <c r="N320" s="45">
        <v>45077</v>
      </c>
      <c r="O320" s="38" t="s">
        <v>143</v>
      </c>
      <c r="P320" s="37" t="s">
        <v>87</v>
      </c>
      <c r="Q320" s="37" t="s">
        <v>420</v>
      </c>
      <c r="R320" s="38">
        <v>1</v>
      </c>
      <c r="S320" s="151" t="s">
        <v>932</v>
      </c>
      <c r="T320" s="38"/>
      <c r="U320" s="38" t="s">
        <v>471</v>
      </c>
      <c r="V320" s="38" t="s">
        <v>285</v>
      </c>
      <c r="W320" s="38" t="s">
        <v>423</v>
      </c>
      <c r="X320" s="38" t="s">
        <v>163</v>
      </c>
      <c r="Y320" s="38">
        <v>79819241</v>
      </c>
      <c r="Z320" s="38">
        <v>2</v>
      </c>
      <c r="AA320" s="141">
        <v>30227</v>
      </c>
      <c r="AB320" s="142" t="s">
        <v>933</v>
      </c>
      <c r="AC320" s="99">
        <v>3407015</v>
      </c>
      <c r="AD320" s="99" t="s">
        <v>934</v>
      </c>
      <c r="AE320" s="37" t="s">
        <v>2362</v>
      </c>
      <c r="AF320" s="37">
        <v>80255566</v>
      </c>
      <c r="AG320" s="37">
        <v>2</v>
      </c>
      <c r="AH320" s="37" t="s">
        <v>736</v>
      </c>
      <c r="AI320" s="37">
        <v>1019076465</v>
      </c>
      <c r="AJ320" s="37">
        <v>8</v>
      </c>
      <c r="AK320" s="52">
        <v>45200</v>
      </c>
      <c r="AL320" s="38" t="s">
        <v>410</v>
      </c>
      <c r="AM320" s="45">
        <v>45075</v>
      </c>
      <c r="AN320" s="45">
        <v>45075</v>
      </c>
      <c r="AO320" s="80">
        <v>18900000</v>
      </c>
      <c r="AP320" s="45">
        <v>45078</v>
      </c>
      <c r="AQ320" s="45">
        <v>45291</v>
      </c>
      <c r="AR320" s="38">
        <v>210</v>
      </c>
      <c r="AS320" s="38">
        <v>7</v>
      </c>
      <c r="AT320" s="80">
        <v>2700000</v>
      </c>
      <c r="AU320" s="38"/>
      <c r="AV320" s="38"/>
      <c r="AW320" s="38"/>
      <c r="AX320" s="38"/>
      <c r="AY320" s="38"/>
      <c r="AZ320" s="82"/>
      <c r="BA320" s="38"/>
      <c r="BB320" s="38"/>
      <c r="BC320" s="38"/>
      <c r="BD320" s="38"/>
      <c r="BE320" s="38"/>
      <c r="BF320" s="38"/>
      <c r="BG320" s="38"/>
      <c r="BH320" s="38"/>
      <c r="BI320" s="38"/>
      <c r="BJ320" s="38"/>
      <c r="BK320" s="38"/>
      <c r="BL320" s="38"/>
      <c r="BM320" s="38"/>
      <c r="BN320" s="38"/>
      <c r="BO320" s="38"/>
      <c r="BP320" s="38"/>
      <c r="BQ320" s="34">
        <f>Tabla2023[[#This Row],[DÍAS PRORROGA 1]]+Tabla2023[[#This Row],[DÍAS PRORROGA  2]]+Tabla2023[[#This Row],[DÍAS PRORROGA 3]]</f>
        <v>0</v>
      </c>
      <c r="BR320" s="68">
        <f>IF(Tabla2023[[#This Row],[ADICIÓN]]="NO",0,Tabla2023[[#This Row],[VALOR ADICIÓN 1]]+Tabla2023[[#This Row],[VALOR ADICIÓN 2]]+Tabla2023[[#This Row],[VALOR ADICIÓN 3]])</f>
        <v>0</v>
      </c>
      <c r="BS320" s="38"/>
      <c r="BT320" s="45">
        <v>45230</v>
      </c>
      <c r="BU320" s="49">
        <f>Tabla2023[[#This Row],[VALOR INICIAL DEL CONTRATO]]+Tabla2023[[#This Row],[VALOR ADICIÓN 1]]+Tabla2023[[#This Row],[VALOR ADICIÓN 2]]+Tabla2023[[#This Row],[VALOR ADICIÓN 3]]</f>
        <v>18900000</v>
      </c>
      <c r="BV32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0" s="33"/>
      <c r="BX320" s="36" t="s">
        <v>2949</v>
      </c>
      <c r="BY320" s="34"/>
      <c r="BZ320" s="34"/>
      <c r="CA320" s="34"/>
      <c r="CB320" s="35"/>
      <c r="CC320" s="35"/>
      <c r="CD320" s="38">
        <v>1688</v>
      </c>
      <c r="CE320" s="34"/>
    </row>
    <row r="321" spans="1:83" ht="51.75" customHeight="1" x14ac:dyDescent="0.2">
      <c r="A321" s="29">
        <v>2023</v>
      </c>
      <c r="B321" s="131">
        <v>327</v>
      </c>
      <c r="C321" s="122" t="s">
        <v>435</v>
      </c>
      <c r="D321" s="122" t="str">
        <f ca="1">IF(Tabla2023[[#This Row],[FECHA DE TERMINACIÓN FINAL]]-TODAY()&gt;=15,"VIGENTE",IF(Tabla2023[[#This Row],[FECHA DE TERMINACIÓN FINAL]]-TODAY()&lt;0,"FINALIZADO",IF(Tabla2023[[#This Row],[FECHA DE TERMINACIÓN FINAL]]-TODAY()&lt;=15,"PROXIMO A VENCER")))</f>
        <v>FINALIZADO</v>
      </c>
      <c r="E321" s="93">
        <v>90335</v>
      </c>
      <c r="F321" s="38" t="s">
        <v>2950</v>
      </c>
      <c r="G321" s="38" t="s">
        <v>2951</v>
      </c>
      <c r="H321" s="37" t="s">
        <v>1645</v>
      </c>
      <c r="I321" s="46" t="s">
        <v>2952</v>
      </c>
      <c r="J321" s="38" t="s">
        <v>2542</v>
      </c>
      <c r="K321" s="38">
        <v>908</v>
      </c>
      <c r="L321" s="45">
        <v>45064</v>
      </c>
      <c r="M321" s="38">
        <v>1072</v>
      </c>
      <c r="N321" s="45">
        <v>45077</v>
      </c>
      <c r="O321" s="38" t="s">
        <v>125</v>
      </c>
      <c r="P321" s="37" t="s">
        <v>87</v>
      </c>
      <c r="Q321" s="37" t="s">
        <v>420</v>
      </c>
      <c r="R321" s="38">
        <v>1</v>
      </c>
      <c r="S321" s="151" t="s">
        <v>1647</v>
      </c>
      <c r="T321" s="38"/>
      <c r="U321" s="38" t="s">
        <v>471</v>
      </c>
      <c r="V321" s="38" t="s">
        <v>512</v>
      </c>
      <c r="W321" s="38" t="s">
        <v>213</v>
      </c>
      <c r="X321" s="38" t="s">
        <v>148</v>
      </c>
      <c r="Y321" s="38">
        <v>19339243</v>
      </c>
      <c r="Z321" s="140">
        <v>9</v>
      </c>
      <c r="AA321" s="138">
        <v>20395</v>
      </c>
      <c r="AB321" s="139" t="s">
        <v>1648</v>
      </c>
      <c r="AC321" s="94">
        <v>4604336</v>
      </c>
      <c r="AD321" s="94" t="s">
        <v>2953</v>
      </c>
      <c r="AE321" s="92" t="s">
        <v>2930</v>
      </c>
      <c r="AF321" s="54">
        <v>1010230391</v>
      </c>
      <c r="AG321" s="38">
        <v>9</v>
      </c>
      <c r="AH321" s="37" t="s">
        <v>1921</v>
      </c>
      <c r="AI321" s="37">
        <v>1030675132</v>
      </c>
      <c r="AJ321" s="37">
        <v>0</v>
      </c>
      <c r="AK321" s="45">
        <v>45330</v>
      </c>
      <c r="AL321" s="38" t="s">
        <v>410</v>
      </c>
      <c r="AM321" s="45">
        <v>45076</v>
      </c>
      <c r="AN321" s="45">
        <v>45075</v>
      </c>
      <c r="AO321" s="80">
        <v>35000000</v>
      </c>
      <c r="AP321" s="45">
        <v>45082</v>
      </c>
      <c r="AQ321" s="45">
        <v>45295</v>
      </c>
      <c r="AR321" s="38">
        <v>210</v>
      </c>
      <c r="AS321" s="38">
        <v>7</v>
      </c>
      <c r="AT321" s="80">
        <v>5000000</v>
      </c>
      <c r="AU321" s="38"/>
      <c r="AV321" s="38"/>
      <c r="AW321" s="38">
        <v>1</v>
      </c>
      <c r="AX321" s="38">
        <v>1</v>
      </c>
      <c r="AY321" s="38"/>
      <c r="AZ321" s="82">
        <v>10000000</v>
      </c>
      <c r="BA321" s="38">
        <v>60</v>
      </c>
      <c r="BB321" s="38">
        <v>1245</v>
      </c>
      <c r="BC321" s="45">
        <v>45279</v>
      </c>
      <c r="BD321" s="38"/>
      <c r="BE321" s="38"/>
      <c r="BF321" s="38"/>
      <c r="BG321" s="38"/>
      <c r="BH321" s="38"/>
      <c r="BI321" s="38"/>
      <c r="BJ321" s="38"/>
      <c r="BK321" s="38"/>
      <c r="BL321" s="38"/>
      <c r="BM321" s="38"/>
      <c r="BN321" s="38"/>
      <c r="BO321" s="38"/>
      <c r="BP321" s="38"/>
      <c r="BQ321" s="34">
        <f>Tabla2023[[#This Row],[DÍAS PRORROGA 1]]+Tabla2023[[#This Row],[DÍAS PRORROGA  2]]+Tabla2023[[#This Row],[DÍAS PRORROGA 3]]</f>
        <v>60</v>
      </c>
      <c r="BR321" s="68">
        <f>IF(Tabla2023[[#This Row],[ADICIÓN]]="NO",0,Tabla2023[[#This Row],[VALOR ADICIÓN 1]]+Tabla2023[[#This Row],[VALOR ADICIÓN 2]]+Tabla2023[[#This Row],[VALOR ADICIÓN 3]])</f>
        <v>10000000</v>
      </c>
      <c r="BS321" s="38"/>
      <c r="BT321" s="45">
        <v>45355</v>
      </c>
      <c r="BU321" s="49">
        <f>Tabla2023[[#This Row],[VALOR INICIAL DEL CONTRATO]]+Tabla2023[[#This Row],[VALOR ADICIÓN 1]]+Tabla2023[[#This Row],[VALOR ADICIÓN 2]]+Tabla2023[[#This Row],[VALOR ADICIÓN 3]]</f>
        <v>45000000</v>
      </c>
      <c r="BV32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21" s="33"/>
      <c r="BX321" s="36" t="s">
        <v>2954</v>
      </c>
      <c r="BY321" s="34"/>
      <c r="BZ321" s="34"/>
      <c r="CA321" s="34"/>
      <c r="CB321" s="35"/>
      <c r="CC321" s="35"/>
      <c r="CD321" s="38">
        <v>1696</v>
      </c>
      <c r="CE321" s="34"/>
    </row>
    <row r="322" spans="1:83" ht="51.75" customHeight="1" x14ac:dyDescent="0.2">
      <c r="A322" s="29">
        <v>2023</v>
      </c>
      <c r="B322" s="131">
        <v>328</v>
      </c>
      <c r="C322" s="122" t="s">
        <v>612</v>
      </c>
      <c r="D322" s="122" t="str">
        <f ca="1">IF(Tabla2023[[#This Row],[FECHA DE TERMINACIÓN FINAL]]-TODAY()&gt;=15,"VIGENTE",IF(Tabla2023[[#This Row],[FECHA DE TERMINACIÓN FINAL]]-TODAY()&lt;0,"FINALIZADO",IF(Tabla2023[[#This Row],[FECHA DE TERMINACIÓN FINAL]]-TODAY()&lt;=15,"PROXIMO A VENCER")))</f>
        <v>FINALIZADO</v>
      </c>
      <c r="E322" s="93">
        <v>90522</v>
      </c>
      <c r="F322" s="38" t="s">
        <v>2955</v>
      </c>
      <c r="G322" s="38" t="s">
        <v>2956</v>
      </c>
      <c r="H322" s="37" t="s">
        <v>776</v>
      </c>
      <c r="I322" s="46" t="s">
        <v>2957</v>
      </c>
      <c r="J322" s="38" t="s">
        <v>2677</v>
      </c>
      <c r="K322" s="38">
        <v>916</v>
      </c>
      <c r="L322" s="45">
        <v>45071</v>
      </c>
      <c r="M322" s="38">
        <v>1073</v>
      </c>
      <c r="N322" s="45">
        <v>45077</v>
      </c>
      <c r="O322" s="38" t="s">
        <v>143</v>
      </c>
      <c r="P322" s="37" t="s">
        <v>87</v>
      </c>
      <c r="Q322" s="37" t="s">
        <v>420</v>
      </c>
      <c r="R322" s="38">
        <v>1</v>
      </c>
      <c r="S322" s="151" t="s">
        <v>2958</v>
      </c>
      <c r="T322" s="38"/>
      <c r="U322" s="38" t="s">
        <v>471</v>
      </c>
      <c r="V322" s="38" t="s">
        <v>285</v>
      </c>
      <c r="W322" s="38" t="s">
        <v>423</v>
      </c>
      <c r="X322" s="38" t="s">
        <v>148</v>
      </c>
      <c r="Y322" s="38">
        <v>1007829181</v>
      </c>
      <c r="Z322" s="38">
        <v>0</v>
      </c>
      <c r="AA322" s="129">
        <v>34080</v>
      </c>
      <c r="AB322" s="143" t="s">
        <v>777</v>
      </c>
      <c r="AC322" s="100">
        <v>3214509261</v>
      </c>
      <c r="AD322" s="100" t="s">
        <v>778</v>
      </c>
      <c r="AE322" s="37" t="s">
        <v>2362</v>
      </c>
      <c r="AF322" s="37">
        <v>80255566</v>
      </c>
      <c r="AG322" s="37">
        <v>2</v>
      </c>
      <c r="AH322" s="37" t="s">
        <v>736</v>
      </c>
      <c r="AI322" s="38">
        <v>1019076465</v>
      </c>
      <c r="AJ322" s="37">
        <v>8</v>
      </c>
      <c r="AK322" s="45">
        <v>45200</v>
      </c>
      <c r="AL322" s="38" t="s">
        <v>410</v>
      </c>
      <c r="AM322" s="45">
        <v>45076</v>
      </c>
      <c r="AN322" s="45">
        <v>45076</v>
      </c>
      <c r="AO322" s="80">
        <v>18900000</v>
      </c>
      <c r="AP322" s="45">
        <v>45078</v>
      </c>
      <c r="AQ322" s="45">
        <v>45291</v>
      </c>
      <c r="AR322" s="38">
        <v>210</v>
      </c>
      <c r="AS322" s="38">
        <v>7</v>
      </c>
      <c r="AT322" s="80">
        <v>2700000</v>
      </c>
      <c r="AU322" s="38"/>
      <c r="AV322" s="38"/>
      <c r="AW322" s="38"/>
      <c r="AX322" s="38"/>
      <c r="AY322" s="38"/>
      <c r="AZ322" s="82"/>
      <c r="BA322" s="38"/>
      <c r="BB322" s="38"/>
      <c r="BC322" s="38"/>
      <c r="BD322" s="38"/>
      <c r="BE322" s="38"/>
      <c r="BF322" s="38"/>
      <c r="BG322" s="38"/>
      <c r="BH322" s="38"/>
      <c r="BI322" s="38"/>
      <c r="BJ322" s="38"/>
      <c r="BK322" s="38"/>
      <c r="BL322" s="38"/>
      <c r="BM322" s="38"/>
      <c r="BN322" s="38"/>
      <c r="BO322" s="38"/>
      <c r="BP322" s="38"/>
      <c r="BQ322" s="34">
        <f>Tabla2023[[#This Row],[DÍAS PRORROGA 1]]+Tabla2023[[#This Row],[DÍAS PRORROGA  2]]+Tabla2023[[#This Row],[DÍAS PRORROGA 3]]</f>
        <v>0</v>
      </c>
      <c r="BR322" s="68">
        <f>IF(Tabla2023[[#This Row],[ADICIÓN]]="NO",0,Tabla2023[[#This Row],[VALOR ADICIÓN 1]]+Tabla2023[[#This Row],[VALOR ADICIÓN 2]]+Tabla2023[[#This Row],[VALOR ADICIÓN 3]])</f>
        <v>0</v>
      </c>
      <c r="BS322" s="38"/>
      <c r="BT322" s="45">
        <v>45230</v>
      </c>
      <c r="BU322" s="49">
        <f>Tabla2023[[#This Row],[VALOR INICIAL DEL CONTRATO]]+Tabla2023[[#This Row],[VALOR ADICIÓN 1]]+Tabla2023[[#This Row],[VALOR ADICIÓN 2]]+Tabla2023[[#This Row],[VALOR ADICIÓN 3]]</f>
        <v>18900000</v>
      </c>
      <c r="BV32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2" s="33"/>
      <c r="BX322" s="36" t="s">
        <v>2959</v>
      </c>
      <c r="BY322" s="34"/>
      <c r="BZ322" s="34"/>
      <c r="CA322" s="34"/>
      <c r="CB322" s="35"/>
      <c r="CC322" s="35"/>
      <c r="CD322" s="38">
        <v>1688</v>
      </c>
      <c r="CE322" s="34"/>
    </row>
    <row r="323" spans="1:83" ht="51.75" customHeight="1" x14ac:dyDescent="0.2">
      <c r="A323" s="29">
        <v>2023</v>
      </c>
      <c r="B323" s="131">
        <v>329</v>
      </c>
      <c r="C323" s="122" t="s">
        <v>612</v>
      </c>
      <c r="D323" s="122" t="str">
        <f ca="1">IF(Tabla2023[[#This Row],[FECHA DE TERMINACIÓN FINAL]]-TODAY()&gt;=15,"VIGENTE",IF(Tabla2023[[#This Row],[FECHA DE TERMINACIÓN FINAL]]-TODAY()&lt;0,"FINALIZADO",IF(Tabla2023[[#This Row],[FECHA DE TERMINACIÓN FINAL]]-TODAY()&lt;=15,"PROXIMO A VENCER")))</f>
        <v>FINALIZADO</v>
      </c>
      <c r="E323" s="93">
        <v>90522</v>
      </c>
      <c r="F323" s="38" t="s">
        <v>2955</v>
      </c>
      <c r="G323" s="38" t="s">
        <v>2960</v>
      </c>
      <c r="H323" s="37" t="s">
        <v>766</v>
      </c>
      <c r="I323" s="46" t="s">
        <v>2957</v>
      </c>
      <c r="J323" s="38" t="s">
        <v>2677</v>
      </c>
      <c r="K323" s="38">
        <v>916</v>
      </c>
      <c r="L323" s="45">
        <v>45071</v>
      </c>
      <c r="M323" s="38">
        <v>1074</v>
      </c>
      <c r="N323" s="45">
        <v>45077</v>
      </c>
      <c r="O323" s="38" t="s">
        <v>143</v>
      </c>
      <c r="P323" s="37" t="s">
        <v>87</v>
      </c>
      <c r="Q323" s="37" t="s">
        <v>420</v>
      </c>
      <c r="R323" s="38">
        <v>1</v>
      </c>
      <c r="S323" s="151" t="s">
        <v>2958</v>
      </c>
      <c r="T323" s="38"/>
      <c r="U323" s="38" t="s">
        <v>471</v>
      </c>
      <c r="V323" s="38" t="s">
        <v>285</v>
      </c>
      <c r="W323" s="38" t="s">
        <v>423</v>
      </c>
      <c r="X323" s="38" t="s">
        <v>163</v>
      </c>
      <c r="Y323" s="38">
        <v>1069230738</v>
      </c>
      <c r="Z323" s="38">
        <v>5</v>
      </c>
      <c r="AA323" s="45">
        <v>33533</v>
      </c>
      <c r="AB323" s="44" t="s">
        <v>767</v>
      </c>
      <c r="AC323" s="37">
        <v>7351210</v>
      </c>
      <c r="AD323" s="37" t="s">
        <v>768</v>
      </c>
      <c r="AE323" s="37" t="s">
        <v>2362</v>
      </c>
      <c r="AF323" s="37">
        <v>80255566</v>
      </c>
      <c r="AG323" s="37">
        <v>2</v>
      </c>
      <c r="AH323" s="37" t="s">
        <v>736</v>
      </c>
      <c r="AI323" s="38">
        <v>1019076465</v>
      </c>
      <c r="AJ323" s="37">
        <v>8</v>
      </c>
      <c r="AK323" s="45">
        <v>45200</v>
      </c>
      <c r="AL323" s="38" t="s">
        <v>410</v>
      </c>
      <c r="AM323" s="45">
        <v>45076</v>
      </c>
      <c r="AN323" s="45">
        <v>45076</v>
      </c>
      <c r="AO323" s="80">
        <v>18900000</v>
      </c>
      <c r="AP323" s="45">
        <v>45078</v>
      </c>
      <c r="AQ323" s="45">
        <v>45291</v>
      </c>
      <c r="AR323" s="38">
        <v>210</v>
      </c>
      <c r="AS323" s="38">
        <v>7</v>
      </c>
      <c r="AT323" s="80">
        <v>2700000</v>
      </c>
      <c r="AU323" s="38"/>
      <c r="AV323" s="38"/>
      <c r="AW323" s="38"/>
      <c r="AX323" s="38"/>
      <c r="AY323" s="38"/>
      <c r="AZ323" s="82"/>
      <c r="BA323" s="38"/>
      <c r="BB323" s="38"/>
      <c r="BC323" s="38"/>
      <c r="BD323" s="38"/>
      <c r="BE323" s="38"/>
      <c r="BF323" s="38"/>
      <c r="BG323" s="38"/>
      <c r="BH323" s="38"/>
      <c r="BI323" s="38"/>
      <c r="BJ323" s="38"/>
      <c r="BK323" s="38"/>
      <c r="BL323" s="38"/>
      <c r="BM323" s="38"/>
      <c r="BN323" s="38"/>
      <c r="BO323" s="38"/>
      <c r="BP323" s="38"/>
      <c r="BQ323" s="34">
        <f>Tabla2023[[#This Row],[DÍAS PRORROGA 1]]+Tabla2023[[#This Row],[DÍAS PRORROGA  2]]+Tabla2023[[#This Row],[DÍAS PRORROGA 3]]</f>
        <v>0</v>
      </c>
      <c r="BR323" s="68">
        <f>IF(Tabla2023[[#This Row],[ADICIÓN]]="NO",0,Tabla2023[[#This Row],[VALOR ADICIÓN 1]]+Tabla2023[[#This Row],[VALOR ADICIÓN 2]]+Tabla2023[[#This Row],[VALOR ADICIÓN 3]])</f>
        <v>0</v>
      </c>
      <c r="BS323" s="38"/>
      <c r="BT323" s="45">
        <v>45230</v>
      </c>
      <c r="BU323" s="49">
        <f>Tabla2023[[#This Row],[VALOR INICIAL DEL CONTRATO]]+Tabla2023[[#This Row],[VALOR ADICIÓN 1]]+Tabla2023[[#This Row],[VALOR ADICIÓN 2]]+Tabla2023[[#This Row],[VALOR ADICIÓN 3]]</f>
        <v>18900000</v>
      </c>
      <c r="BV32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3" s="33"/>
      <c r="BX323" s="36" t="s">
        <v>2961</v>
      </c>
      <c r="BY323" s="34"/>
      <c r="BZ323" s="34"/>
      <c r="CA323" s="34"/>
      <c r="CB323" s="35"/>
      <c r="CC323" s="35"/>
      <c r="CD323" s="38">
        <v>1688</v>
      </c>
      <c r="CE323" s="34"/>
    </row>
    <row r="324" spans="1:83" ht="51.75" customHeight="1" x14ac:dyDescent="0.2">
      <c r="A324" s="29">
        <v>2023</v>
      </c>
      <c r="B324" s="131">
        <v>331</v>
      </c>
      <c r="C324" s="122" t="s">
        <v>612</v>
      </c>
      <c r="D324" s="122" t="str">
        <f ca="1">IF(Tabla2023[[#This Row],[FECHA DE TERMINACIÓN FINAL]]-TODAY()&gt;=15,"VIGENTE",IF(Tabla2023[[#This Row],[FECHA DE TERMINACIÓN FINAL]]-TODAY()&lt;0,"FINALIZADO",IF(Tabla2023[[#This Row],[FECHA DE TERMINACIÓN FINAL]]-TODAY()&lt;=15,"PROXIMO A VENCER")))</f>
        <v>FINALIZADO</v>
      </c>
      <c r="E324" s="93">
        <v>90522</v>
      </c>
      <c r="F324" s="38" t="s">
        <v>2955</v>
      </c>
      <c r="G324" s="38" t="s">
        <v>2962</v>
      </c>
      <c r="H324" s="37" t="s">
        <v>751</v>
      </c>
      <c r="I324" s="46" t="s">
        <v>2963</v>
      </c>
      <c r="J324" s="38" t="s">
        <v>2677</v>
      </c>
      <c r="K324" s="38">
        <v>916</v>
      </c>
      <c r="L324" s="45">
        <v>45071</v>
      </c>
      <c r="M324" s="38">
        <v>1075</v>
      </c>
      <c r="N324" s="45">
        <v>45077</v>
      </c>
      <c r="O324" s="38" t="s">
        <v>143</v>
      </c>
      <c r="P324" s="37" t="s">
        <v>87</v>
      </c>
      <c r="Q324" s="37" t="s">
        <v>420</v>
      </c>
      <c r="R324" s="38">
        <v>1</v>
      </c>
      <c r="S324" s="151" t="s">
        <v>2958</v>
      </c>
      <c r="T324" s="38"/>
      <c r="U324" s="38" t="s">
        <v>471</v>
      </c>
      <c r="V324" s="38" t="s">
        <v>285</v>
      </c>
      <c r="W324" s="38" t="s">
        <v>423</v>
      </c>
      <c r="X324" s="38" t="s">
        <v>148</v>
      </c>
      <c r="Y324" s="38">
        <v>1032656045</v>
      </c>
      <c r="Z324" s="38">
        <v>4</v>
      </c>
      <c r="AA324" s="45">
        <v>31730</v>
      </c>
      <c r="AB324" s="44" t="s">
        <v>752</v>
      </c>
      <c r="AC324" s="37">
        <v>3132727451</v>
      </c>
      <c r="AD324" s="37" t="s">
        <v>2964</v>
      </c>
      <c r="AE324" s="37" t="s">
        <v>2362</v>
      </c>
      <c r="AF324" s="37">
        <v>80255566</v>
      </c>
      <c r="AG324" s="37">
        <v>2</v>
      </c>
      <c r="AH324" s="37" t="s">
        <v>736</v>
      </c>
      <c r="AI324" s="38">
        <v>1019076465</v>
      </c>
      <c r="AJ324" s="37">
        <v>8</v>
      </c>
      <c r="AK324" s="45">
        <v>45200</v>
      </c>
      <c r="AL324" s="38" t="s">
        <v>410</v>
      </c>
      <c r="AM324" s="45">
        <v>45076</v>
      </c>
      <c r="AN324" s="45">
        <v>45076</v>
      </c>
      <c r="AO324" s="80">
        <v>18900000</v>
      </c>
      <c r="AP324" s="45">
        <v>45078</v>
      </c>
      <c r="AQ324" s="45">
        <v>45291</v>
      </c>
      <c r="AR324" s="38">
        <v>210</v>
      </c>
      <c r="AS324" s="38">
        <v>7</v>
      </c>
      <c r="AT324" s="80">
        <v>2700000</v>
      </c>
      <c r="AU324" s="38"/>
      <c r="AV324" s="38"/>
      <c r="AW324" s="38"/>
      <c r="AX324" s="38"/>
      <c r="AY324" s="38"/>
      <c r="AZ324" s="82"/>
      <c r="BA324" s="38"/>
      <c r="BB324" s="38"/>
      <c r="BC324" s="38"/>
      <c r="BD324" s="38"/>
      <c r="BE324" s="38"/>
      <c r="BF324" s="38"/>
      <c r="BG324" s="38"/>
      <c r="BH324" s="38"/>
      <c r="BI324" s="38"/>
      <c r="BJ324" s="38"/>
      <c r="BK324" s="38"/>
      <c r="BL324" s="38"/>
      <c r="BM324" s="38"/>
      <c r="BN324" s="38"/>
      <c r="BO324" s="38"/>
      <c r="BP324" s="38"/>
      <c r="BQ324" s="34">
        <f>Tabla2023[[#This Row],[DÍAS PRORROGA 1]]+Tabla2023[[#This Row],[DÍAS PRORROGA  2]]+Tabla2023[[#This Row],[DÍAS PRORROGA 3]]</f>
        <v>0</v>
      </c>
      <c r="BR324" s="68">
        <f>IF(Tabla2023[[#This Row],[ADICIÓN]]="NO",0,Tabla2023[[#This Row],[VALOR ADICIÓN 1]]+Tabla2023[[#This Row],[VALOR ADICIÓN 2]]+Tabla2023[[#This Row],[VALOR ADICIÓN 3]])</f>
        <v>0</v>
      </c>
      <c r="BS324" s="38"/>
      <c r="BT324" s="45">
        <v>45230</v>
      </c>
      <c r="BU324" s="49">
        <f>Tabla2023[[#This Row],[VALOR INICIAL DEL CONTRATO]]+Tabla2023[[#This Row],[VALOR ADICIÓN 1]]+Tabla2023[[#This Row],[VALOR ADICIÓN 2]]+Tabla2023[[#This Row],[VALOR ADICIÓN 3]]</f>
        <v>18900000</v>
      </c>
      <c r="BV32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4" s="33"/>
      <c r="BX324" s="36" t="s">
        <v>2965</v>
      </c>
      <c r="BY324" s="34"/>
      <c r="BZ324" s="34"/>
      <c r="CA324" s="34"/>
      <c r="CB324" s="35"/>
      <c r="CC324" s="35"/>
      <c r="CD324" s="38">
        <v>1688</v>
      </c>
      <c r="CE324" s="34"/>
    </row>
    <row r="325" spans="1:83" ht="51.75" customHeight="1" x14ac:dyDescent="0.2">
      <c r="A325" s="29">
        <v>2023</v>
      </c>
      <c r="B325" s="131">
        <v>332</v>
      </c>
      <c r="C325" s="122" t="s">
        <v>612</v>
      </c>
      <c r="D325" s="122" t="str">
        <f ca="1">IF(Tabla2023[[#This Row],[FECHA DE TERMINACIÓN FINAL]]-TODAY()&gt;=15,"VIGENTE",IF(Tabla2023[[#This Row],[FECHA DE TERMINACIÓN FINAL]]-TODAY()&lt;0,"FINALIZADO",IF(Tabla2023[[#This Row],[FECHA DE TERMINACIÓN FINAL]]-TODAY()&lt;=15,"PROXIMO A VENCER")))</f>
        <v>FINALIZADO</v>
      </c>
      <c r="E325" s="93">
        <v>90522</v>
      </c>
      <c r="F325" s="38" t="s">
        <v>2955</v>
      </c>
      <c r="G325" s="38" t="s">
        <v>2966</v>
      </c>
      <c r="H325" s="37" t="s">
        <v>731</v>
      </c>
      <c r="I325" s="46" t="s">
        <v>2957</v>
      </c>
      <c r="J325" s="38" t="s">
        <v>2677</v>
      </c>
      <c r="K325" s="38">
        <v>916</v>
      </c>
      <c r="L325" s="45">
        <v>45071</v>
      </c>
      <c r="M325" s="38">
        <v>1077</v>
      </c>
      <c r="N325" s="45">
        <v>45077</v>
      </c>
      <c r="O325" s="38" t="s">
        <v>143</v>
      </c>
      <c r="P325" s="37" t="s">
        <v>87</v>
      </c>
      <c r="Q325" s="37" t="s">
        <v>420</v>
      </c>
      <c r="R325" s="38">
        <v>1</v>
      </c>
      <c r="S325" s="151" t="s">
        <v>2958</v>
      </c>
      <c r="T325" s="38"/>
      <c r="U325" s="38" t="s">
        <v>471</v>
      </c>
      <c r="V325" s="38" t="s">
        <v>285</v>
      </c>
      <c r="W325" s="38" t="s">
        <v>423</v>
      </c>
      <c r="X325" s="38" t="s">
        <v>148</v>
      </c>
      <c r="Y325" s="38">
        <v>1022924525</v>
      </c>
      <c r="Z325" s="38">
        <v>1</v>
      </c>
      <c r="AA325" s="45">
        <v>45058</v>
      </c>
      <c r="AB325" s="44" t="s">
        <v>734</v>
      </c>
      <c r="AC325" s="37">
        <v>7359113</v>
      </c>
      <c r="AD325" s="37" t="s">
        <v>735</v>
      </c>
      <c r="AE325" s="37" t="s">
        <v>2362</v>
      </c>
      <c r="AF325" s="37">
        <v>80255566</v>
      </c>
      <c r="AG325" s="37">
        <v>2</v>
      </c>
      <c r="AH325" s="37" t="s">
        <v>736</v>
      </c>
      <c r="AI325" s="38">
        <v>1019076465</v>
      </c>
      <c r="AJ325" s="37">
        <v>8</v>
      </c>
      <c r="AK325" s="45">
        <v>45200</v>
      </c>
      <c r="AL325" s="38" t="s">
        <v>410</v>
      </c>
      <c r="AM325" s="45">
        <v>45077</v>
      </c>
      <c r="AN325" s="45">
        <v>45076</v>
      </c>
      <c r="AO325" s="80">
        <v>18900000</v>
      </c>
      <c r="AP325" s="45">
        <v>45078</v>
      </c>
      <c r="AQ325" s="45">
        <v>45291</v>
      </c>
      <c r="AR325" s="38">
        <v>210</v>
      </c>
      <c r="AS325" s="38">
        <v>7</v>
      </c>
      <c r="AT325" s="80">
        <v>2700000</v>
      </c>
      <c r="AU325" s="38"/>
      <c r="AV325" s="38"/>
      <c r="AW325" s="38"/>
      <c r="AX325" s="38"/>
      <c r="AY325" s="38"/>
      <c r="AZ325" s="82"/>
      <c r="BA325" s="38"/>
      <c r="BB325" s="38"/>
      <c r="BC325" s="38"/>
      <c r="BD325" s="38"/>
      <c r="BE325" s="38"/>
      <c r="BF325" s="38"/>
      <c r="BG325" s="38"/>
      <c r="BH325" s="38"/>
      <c r="BI325" s="38"/>
      <c r="BJ325" s="38"/>
      <c r="BK325" s="38"/>
      <c r="BL325" s="38"/>
      <c r="BM325" s="38"/>
      <c r="BN325" s="38"/>
      <c r="BO325" s="38"/>
      <c r="BP325" s="38"/>
      <c r="BQ325" s="34">
        <f>Tabla2023[[#This Row],[DÍAS PRORROGA 1]]+Tabla2023[[#This Row],[DÍAS PRORROGA  2]]+Tabla2023[[#This Row],[DÍAS PRORROGA 3]]</f>
        <v>0</v>
      </c>
      <c r="BR325" s="68">
        <f>IF(Tabla2023[[#This Row],[ADICIÓN]]="NO",0,Tabla2023[[#This Row],[VALOR ADICIÓN 1]]+Tabla2023[[#This Row],[VALOR ADICIÓN 2]]+Tabla2023[[#This Row],[VALOR ADICIÓN 3]])</f>
        <v>0</v>
      </c>
      <c r="BS325" s="38"/>
      <c r="BT325" s="45">
        <v>45230</v>
      </c>
      <c r="BU325" s="49">
        <f>Tabla2023[[#This Row],[VALOR INICIAL DEL CONTRATO]]+Tabla2023[[#This Row],[VALOR ADICIÓN 1]]+Tabla2023[[#This Row],[VALOR ADICIÓN 2]]+Tabla2023[[#This Row],[VALOR ADICIÓN 3]]</f>
        <v>18900000</v>
      </c>
      <c r="BV32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5" s="33"/>
      <c r="BX325" s="36" t="s">
        <v>2967</v>
      </c>
      <c r="BY325" s="34"/>
      <c r="BZ325" s="34"/>
      <c r="CA325" s="34"/>
      <c r="CB325" s="35"/>
      <c r="CC325" s="35"/>
      <c r="CD325" s="38">
        <v>1688</v>
      </c>
      <c r="CE325" s="34"/>
    </row>
    <row r="326" spans="1:83" ht="51.75" customHeight="1" x14ac:dyDescent="0.2">
      <c r="A326" s="29">
        <v>2023</v>
      </c>
      <c r="B326" s="131">
        <v>333</v>
      </c>
      <c r="C326" s="122" t="s">
        <v>612</v>
      </c>
      <c r="D326" s="122" t="str">
        <f ca="1">IF(Tabla2023[[#This Row],[FECHA DE TERMINACIÓN FINAL]]-TODAY()&gt;=15,"VIGENTE",IF(Tabla2023[[#This Row],[FECHA DE TERMINACIÓN FINAL]]-TODAY()&lt;0,"FINALIZADO",IF(Tabla2023[[#This Row],[FECHA DE TERMINACIÓN FINAL]]-TODAY()&lt;=15,"PROXIMO A VENCER")))</f>
        <v>FINALIZADO</v>
      </c>
      <c r="E326" s="93">
        <v>90522</v>
      </c>
      <c r="F326" s="38" t="s">
        <v>2955</v>
      </c>
      <c r="G326" s="38" t="s">
        <v>2968</v>
      </c>
      <c r="H326" s="37" t="s">
        <v>771</v>
      </c>
      <c r="I326" s="46" t="s">
        <v>2957</v>
      </c>
      <c r="J326" s="38" t="s">
        <v>2677</v>
      </c>
      <c r="K326" s="38">
        <v>916</v>
      </c>
      <c r="L326" s="45">
        <v>45071</v>
      </c>
      <c r="M326" s="38">
        <v>1076</v>
      </c>
      <c r="N326" s="45">
        <v>45077</v>
      </c>
      <c r="O326" s="38" t="s">
        <v>143</v>
      </c>
      <c r="P326" s="37" t="s">
        <v>87</v>
      </c>
      <c r="Q326" s="37" t="s">
        <v>420</v>
      </c>
      <c r="R326" s="38">
        <v>1</v>
      </c>
      <c r="S326" s="151" t="s">
        <v>2958</v>
      </c>
      <c r="T326" s="38"/>
      <c r="U326" s="38" t="s">
        <v>471</v>
      </c>
      <c r="V326" s="38" t="s">
        <v>285</v>
      </c>
      <c r="W326" s="38" t="s">
        <v>423</v>
      </c>
      <c r="X326" s="38" t="s">
        <v>163</v>
      </c>
      <c r="Y326" s="38">
        <v>80877733</v>
      </c>
      <c r="Z326" s="38">
        <v>5</v>
      </c>
      <c r="AA326" s="45">
        <v>30465</v>
      </c>
      <c r="AB326" s="44" t="s">
        <v>772</v>
      </c>
      <c r="AC326" s="37">
        <v>3103216319</v>
      </c>
      <c r="AD326" s="37" t="s">
        <v>2969</v>
      </c>
      <c r="AE326" s="37" t="s">
        <v>2362</v>
      </c>
      <c r="AF326" s="37">
        <v>80255566</v>
      </c>
      <c r="AG326" s="37">
        <v>2</v>
      </c>
      <c r="AH326" s="37" t="s">
        <v>736</v>
      </c>
      <c r="AI326" s="38">
        <v>1019076465</v>
      </c>
      <c r="AJ326" s="37">
        <v>8</v>
      </c>
      <c r="AK326" s="45">
        <v>45200</v>
      </c>
      <c r="AL326" s="38" t="s">
        <v>410</v>
      </c>
      <c r="AM326" s="45">
        <v>45077</v>
      </c>
      <c r="AN326" s="45">
        <v>45076</v>
      </c>
      <c r="AO326" s="80">
        <v>18900000</v>
      </c>
      <c r="AP326" s="45">
        <v>45078</v>
      </c>
      <c r="AQ326" s="45">
        <v>45291</v>
      </c>
      <c r="AR326" s="38">
        <v>210</v>
      </c>
      <c r="AS326" s="38">
        <v>7</v>
      </c>
      <c r="AT326" s="80">
        <v>2700000</v>
      </c>
      <c r="AU326" s="38"/>
      <c r="AV326" s="38"/>
      <c r="AW326" s="38"/>
      <c r="AX326" s="38"/>
      <c r="AY326" s="38"/>
      <c r="AZ326" s="82"/>
      <c r="BA326" s="38"/>
      <c r="BB326" s="38"/>
      <c r="BC326" s="38"/>
      <c r="BD326" s="38"/>
      <c r="BE326" s="38"/>
      <c r="BF326" s="38"/>
      <c r="BG326" s="38"/>
      <c r="BH326" s="38"/>
      <c r="BI326" s="38"/>
      <c r="BJ326" s="38"/>
      <c r="BK326" s="38"/>
      <c r="BL326" s="38"/>
      <c r="BM326" s="38"/>
      <c r="BN326" s="38"/>
      <c r="BO326" s="38"/>
      <c r="BP326" s="38"/>
      <c r="BQ326" s="34">
        <f>Tabla2023[[#This Row],[DÍAS PRORROGA 1]]+Tabla2023[[#This Row],[DÍAS PRORROGA  2]]+Tabla2023[[#This Row],[DÍAS PRORROGA 3]]</f>
        <v>0</v>
      </c>
      <c r="BR326" s="68">
        <f>IF(Tabla2023[[#This Row],[ADICIÓN]]="NO",0,Tabla2023[[#This Row],[VALOR ADICIÓN 1]]+Tabla2023[[#This Row],[VALOR ADICIÓN 2]]+Tabla2023[[#This Row],[VALOR ADICIÓN 3]])</f>
        <v>0</v>
      </c>
      <c r="BS326" s="38"/>
      <c r="BT326" s="45">
        <v>45230</v>
      </c>
      <c r="BU326" s="49">
        <f>Tabla2023[[#This Row],[VALOR INICIAL DEL CONTRATO]]+Tabla2023[[#This Row],[VALOR ADICIÓN 1]]+Tabla2023[[#This Row],[VALOR ADICIÓN 2]]+Tabla2023[[#This Row],[VALOR ADICIÓN 3]]</f>
        <v>18900000</v>
      </c>
      <c r="BV32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6" s="33"/>
      <c r="BX326" s="36" t="s">
        <v>2970</v>
      </c>
      <c r="BY326" s="34"/>
      <c r="BZ326" s="34"/>
      <c r="CA326" s="34"/>
      <c r="CB326" s="35"/>
      <c r="CC326" s="35"/>
      <c r="CD326" s="38">
        <v>1688</v>
      </c>
      <c r="CE326" s="34"/>
    </row>
    <row r="327" spans="1:83" ht="51.75" customHeight="1" x14ac:dyDescent="0.2">
      <c r="A327" s="29">
        <v>2023</v>
      </c>
      <c r="B327" s="131">
        <v>335</v>
      </c>
      <c r="C327" s="122" t="s">
        <v>612</v>
      </c>
      <c r="D327" s="122" t="str">
        <f ca="1">IF(Tabla2023[[#This Row],[FECHA DE TERMINACIÓN FINAL]]-TODAY()&gt;=15,"VIGENTE",IF(Tabla2023[[#This Row],[FECHA DE TERMINACIÓN FINAL]]-TODAY()&lt;0,"FINALIZADO",IF(Tabla2023[[#This Row],[FECHA DE TERMINACIÓN FINAL]]-TODAY()&lt;=15,"PROXIMO A VENCER")))</f>
        <v>FINALIZADO</v>
      </c>
      <c r="E327" s="93">
        <v>90522</v>
      </c>
      <c r="F327" s="38" t="s">
        <v>2955</v>
      </c>
      <c r="G327" s="38" t="s">
        <v>2971</v>
      </c>
      <c r="H327" s="37" t="s">
        <v>756</v>
      </c>
      <c r="I327" s="44" t="s">
        <v>2957</v>
      </c>
      <c r="J327" s="38" t="s">
        <v>2677</v>
      </c>
      <c r="K327" s="38">
        <v>916</v>
      </c>
      <c r="L327" s="45">
        <v>45071</v>
      </c>
      <c r="M327" s="38">
        <v>1081</v>
      </c>
      <c r="N327" s="45">
        <v>45078</v>
      </c>
      <c r="O327" s="38" t="s">
        <v>143</v>
      </c>
      <c r="P327" s="37" t="s">
        <v>87</v>
      </c>
      <c r="Q327" s="37" t="s">
        <v>420</v>
      </c>
      <c r="R327" s="38">
        <v>1</v>
      </c>
      <c r="S327" s="151" t="s">
        <v>2958</v>
      </c>
      <c r="T327" s="38"/>
      <c r="U327" s="38" t="s">
        <v>471</v>
      </c>
      <c r="V327" s="38" t="s">
        <v>285</v>
      </c>
      <c r="W327" s="38" t="s">
        <v>423</v>
      </c>
      <c r="X327" s="38" t="s">
        <v>163</v>
      </c>
      <c r="Y327" s="38">
        <v>80747512</v>
      </c>
      <c r="Z327" s="38">
        <v>7</v>
      </c>
      <c r="AA327" s="45">
        <v>30760</v>
      </c>
      <c r="AB327" s="44" t="s">
        <v>757</v>
      </c>
      <c r="AC327" s="37">
        <v>9105856</v>
      </c>
      <c r="AD327" s="37" t="s">
        <v>2972</v>
      </c>
      <c r="AE327" s="37" t="s">
        <v>2362</v>
      </c>
      <c r="AF327" s="37">
        <v>80255566</v>
      </c>
      <c r="AG327" s="37">
        <v>2</v>
      </c>
      <c r="AH327" s="37" t="s">
        <v>736</v>
      </c>
      <c r="AI327" s="38">
        <v>1019076465</v>
      </c>
      <c r="AJ327" s="37">
        <v>8</v>
      </c>
      <c r="AK327" s="45">
        <v>45200</v>
      </c>
      <c r="AL327" s="38" t="s">
        <v>410</v>
      </c>
      <c r="AM327" s="45">
        <v>45078</v>
      </c>
      <c r="AN327" s="45">
        <v>45078</v>
      </c>
      <c r="AO327" s="80">
        <v>18900000</v>
      </c>
      <c r="AP327" s="45">
        <v>45079</v>
      </c>
      <c r="AQ327" s="45">
        <v>45292</v>
      </c>
      <c r="AR327" s="38">
        <v>210</v>
      </c>
      <c r="AS327" s="38">
        <v>7</v>
      </c>
      <c r="AT327" s="80">
        <v>2700000</v>
      </c>
      <c r="AU327" s="38"/>
      <c r="AV327" s="38"/>
      <c r="AW327" s="38"/>
      <c r="AX327" s="38"/>
      <c r="AY327" s="38"/>
      <c r="AZ327" s="82"/>
      <c r="BA327" s="38"/>
      <c r="BB327" s="38"/>
      <c r="BC327" s="38"/>
      <c r="BD327" s="38"/>
      <c r="BE327" s="38"/>
      <c r="BF327" s="38"/>
      <c r="BG327" s="38"/>
      <c r="BH327" s="38"/>
      <c r="BI327" s="38"/>
      <c r="BJ327" s="38"/>
      <c r="BK327" s="38"/>
      <c r="BL327" s="38"/>
      <c r="BM327" s="38"/>
      <c r="BN327" s="38"/>
      <c r="BO327" s="38"/>
      <c r="BP327" s="38"/>
      <c r="BQ327" s="34">
        <f>Tabla2023[[#This Row],[DÍAS PRORROGA 1]]+Tabla2023[[#This Row],[DÍAS PRORROGA  2]]+Tabla2023[[#This Row],[DÍAS PRORROGA 3]]</f>
        <v>0</v>
      </c>
      <c r="BR327" s="68">
        <f>IF(Tabla2023[[#This Row],[ADICIÓN]]="NO",0,Tabla2023[[#This Row],[VALOR ADICIÓN 1]]+Tabla2023[[#This Row],[VALOR ADICIÓN 2]]+Tabla2023[[#This Row],[VALOR ADICIÓN 3]])</f>
        <v>0</v>
      </c>
      <c r="BS327" s="38"/>
      <c r="BT327" s="45">
        <v>45230</v>
      </c>
      <c r="BU327" s="49">
        <f>Tabla2023[[#This Row],[VALOR INICIAL DEL CONTRATO]]+Tabla2023[[#This Row],[VALOR ADICIÓN 1]]+Tabla2023[[#This Row],[VALOR ADICIÓN 2]]+Tabla2023[[#This Row],[VALOR ADICIÓN 3]]</f>
        <v>18900000</v>
      </c>
      <c r="BV32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7" s="33"/>
      <c r="BX327" s="36" t="s">
        <v>2973</v>
      </c>
      <c r="BY327" s="34"/>
      <c r="BZ327" s="34"/>
      <c r="CA327" s="34"/>
      <c r="CB327" s="35"/>
      <c r="CC327" s="35"/>
      <c r="CD327" s="38">
        <v>1688</v>
      </c>
      <c r="CE327" s="34"/>
    </row>
    <row r="328" spans="1:83" ht="51.75" customHeight="1" x14ac:dyDescent="0.2">
      <c r="A328" s="29">
        <v>2023</v>
      </c>
      <c r="B328" s="131">
        <v>336</v>
      </c>
      <c r="C328" s="122" t="s">
        <v>612</v>
      </c>
      <c r="D328" s="122" t="str">
        <f ca="1">IF(Tabla2023[[#This Row],[FECHA DE TERMINACIÓN FINAL]]-TODAY()&gt;=15,"VIGENTE",IF(Tabla2023[[#This Row],[FECHA DE TERMINACIÓN FINAL]]-TODAY()&lt;0,"FINALIZADO",IF(Tabla2023[[#This Row],[FECHA DE TERMINACIÓN FINAL]]-TODAY()&lt;=15,"PROXIMO A VENCER")))</f>
        <v>FINALIZADO</v>
      </c>
      <c r="E328" s="93">
        <v>90522</v>
      </c>
      <c r="F328" s="38" t="s">
        <v>2955</v>
      </c>
      <c r="G328" s="38" t="s">
        <v>2974</v>
      </c>
      <c r="H328" s="37" t="s">
        <v>2975</v>
      </c>
      <c r="I328" s="46" t="s">
        <v>2957</v>
      </c>
      <c r="J328" s="38" t="s">
        <v>2677</v>
      </c>
      <c r="K328" s="38">
        <v>916</v>
      </c>
      <c r="L328" s="45">
        <v>45071</v>
      </c>
      <c r="M328" s="38">
        <v>1093</v>
      </c>
      <c r="N328" s="45">
        <v>45079</v>
      </c>
      <c r="O328" s="38" t="s">
        <v>143</v>
      </c>
      <c r="P328" s="37" t="s">
        <v>87</v>
      </c>
      <c r="Q328" s="37" t="s">
        <v>420</v>
      </c>
      <c r="R328" s="38">
        <v>1</v>
      </c>
      <c r="S328" s="151" t="s">
        <v>2958</v>
      </c>
      <c r="T328" s="38"/>
      <c r="U328" s="38" t="s">
        <v>471</v>
      </c>
      <c r="V328" s="38" t="s">
        <v>285</v>
      </c>
      <c r="W328" s="38" t="s">
        <v>423</v>
      </c>
      <c r="X328" s="38" t="s">
        <v>148</v>
      </c>
      <c r="Y328" s="38">
        <v>11448287</v>
      </c>
      <c r="Z328" s="38">
        <v>0</v>
      </c>
      <c r="AA328" s="45">
        <v>30513</v>
      </c>
      <c r="AB328" s="44" t="s">
        <v>762</v>
      </c>
      <c r="AC328" s="37">
        <v>3204485946</v>
      </c>
      <c r="AD328" s="37" t="s">
        <v>763</v>
      </c>
      <c r="AE328" s="37" t="s">
        <v>2362</v>
      </c>
      <c r="AF328" s="37">
        <v>80255566</v>
      </c>
      <c r="AG328" s="37">
        <v>2</v>
      </c>
      <c r="AH328" s="37" t="s">
        <v>736</v>
      </c>
      <c r="AI328" s="38">
        <v>1019076465</v>
      </c>
      <c r="AJ328" s="37">
        <v>8</v>
      </c>
      <c r="AK328" s="45">
        <v>45200</v>
      </c>
      <c r="AL328" s="38" t="s">
        <v>410</v>
      </c>
      <c r="AM328" s="45">
        <v>45078</v>
      </c>
      <c r="AN328" s="45">
        <v>45078</v>
      </c>
      <c r="AO328" s="80">
        <v>18900000</v>
      </c>
      <c r="AP328" s="45">
        <v>45082</v>
      </c>
      <c r="AQ328" s="45">
        <v>45296</v>
      </c>
      <c r="AR328" s="38">
        <v>210</v>
      </c>
      <c r="AS328" s="38">
        <v>7</v>
      </c>
      <c r="AT328" s="80">
        <v>2700000</v>
      </c>
      <c r="AU328" s="38"/>
      <c r="AV328" s="38"/>
      <c r="AW328" s="38"/>
      <c r="AX328" s="38"/>
      <c r="AY328" s="38"/>
      <c r="AZ328" s="82"/>
      <c r="BA328" s="38"/>
      <c r="BB328" s="38"/>
      <c r="BC328" s="38"/>
      <c r="BD328" s="38"/>
      <c r="BE328" s="38"/>
      <c r="BF328" s="38"/>
      <c r="BG328" s="38"/>
      <c r="BH328" s="38"/>
      <c r="BI328" s="38"/>
      <c r="BJ328" s="38"/>
      <c r="BK328" s="38"/>
      <c r="BL328" s="38"/>
      <c r="BM328" s="38"/>
      <c r="BN328" s="38"/>
      <c r="BO328" s="38"/>
      <c r="BP328" s="38"/>
      <c r="BQ328" s="34">
        <f>Tabla2023[[#This Row],[DÍAS PRORROGA 1]]+Tabla2023[[#This Row],[DÍAS PRORROGA  2]]+Tabla2023[[#This Row],[DÍAS PRORROGA 3]]</f>
        <v>0</v>
      </c>
      <c r="BR328" s="68">
        <f>IF(Tabla2023[[#This Row],[ADICIÓN]]="NO",0,Tabla2023[[#This Row],[VALOR ADICIÓN 1]]+Tabla2023[[#This Row],[VALOR ADICIÓN 2]]+Tabla2023[[#This Row],[VALOR ADICIÓN 3]])</f>
        <v>0</v>
      </c>
      <c r="BS328" s="38"/>
      <c r="BT328" s="45">
        <v>45230</v>
      </c>
      <c r="BU328" s="49">
        <f>Tabla2023[[#This Row],[VALOR INICIAL DEL CONTRATO]]+Tabla2023[[#This Row],[VALOR ADICIÓN 1]]+Tabla2023[[#This Row],[VALOR ADICIÓN 2]]+Tabla2023[[#This Row],[VALOR ADICIÓN 3]]</f>
        <v>18900000</v>
      </c>
      <c r="BV32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8" s="33"/>
      <c r="BX328" s="36" t="s">
        <v>2976</v>
      </c>
      <c r="BY328" s="34"/>
      <c r="BZ328" s="34"/>
      <c r="CA328" s="34"/>
      <c r="CB328" s="35"/>
      <c r="CC328" s="35"/>
      <c r="CD328" s="38">
        <v>1688</v>
      </c>
      <c r="CE328" s="34"/>
    </row>
    <row r="329" spans="1:83" ht="51.75" customHeight="1" x14ac:dyDescent="0.2">
      <c r="A329" s="29">
        <v>2023</v>
      </c>
      <c r="B329" s="131">
        <v>338</v>
      </c>
      <c r="C329" s="122" t="s">
        <v>612</v>
      </c>
      <c r="D329" s="122" t="str">
        <f ca="1">IF(Tabla2023[[#This Row],[FECHA DE TERMINACIÓN FINAL]]-TODAY()&gt;=15,"VIGENTE",IF(Tabla2023[[#This Row],[FECHA DE TERMINACIÓN FINAL]]-TODAY()&lt;0,"FINALIZADO",IF(Tabla2023[[#This Row],[FECHA DE TERMINACIÓN FINAL]]-TODAY()&lt;=15,"PROXIMO A VENCER")))</f>
        <v>FINALIZADO</v>
      </c>
      <c r="E329" s="93">
        <v>90522</v>
      </c>
      <c r="F329" s="38" t="s">
        <v>2955</v>
      </c>
      <c r="G329" s="38" t="s">
        <v>2977</v>
      </c>
      <c r="H329" s="37" t="s">
        <v>741</v>
      </c>
      <c r="I329" s="46" t="s">
        <v>2957</v>
      </c>
      <c r="J329" s="38" t="s">
        <v>2677</v>
      </c>
      <c r="K329" s="38">
        <v>916</v>
      </c>
      <c r="L329" s="45">
        <v>45071</v>
      </c>
      <c r="M329" s="38">
        <v>1096</v>
      </c>
      <c r="N329" s="45">
        <v>45083</v>
      </c>
      <c r="O329" s="38" t="s">
        <v>143</v>
      </c>
      <c r="P329" s="37" t="s">
        <v>87</v>
      </c>
      <c r="Q329" s="37" t="s">
        <v>420</v>
      </c>
      <c r="R329" s="38">
        <v>1</v>
      </c>
      <c r="S329" s="151" t="s">
        <v>2958</v>
      </c>
      <c r="T329" s="38"/>
      <c r="U329" s="38" t="s">
        <v>471</v>
      </c>
      <c r="V329" s="38" t="s">
        <v>285</v>
      </c>
      <c r="W329" s="38" t="s">
        <v>423</v>
      </c>
      <c r="X329" s="38" t="s">
        <v>148</v>
      </c>
      <c r="Y329" s="38">
        <v>79632409</v>
      </c>
      <c r="Z329" s="38">
        <v>8</v>
      </c>
      <c r="AA329" s="45">
        <v>27859</v>
      </c>
      <c r="AB329" s="44" t="s">
        <v>742</v>
      </c>
      <c r="AC329" s="37">
        <v>3223037819</v>
      </c>
      <c r="AD329" s="37" t="s">
        <v>743</v>
      </c>
      <c r="AE329" s="37" t="s">
        <v>2362</v>
      </c>
      <c r="AF329" s="37">
        <v>80255566</v>
      </c>
      <c r="AG329" s="37">
        <v>2</v>
      </c>
      <c r="AH329" s="37" t="s">
        <v>736</v>
      </c>
      <c r="AI329" s="38">
        <v>1019076465</v>
      </c>
      <c r="AJ329" s="37">
        <v>8</v>
      </c>
      <c r="AK329" s="45">
        <v>45200</v>
      </c>
      <c r="AL329" s="38" t="s">
        <v>410</v>
      </c>
      <c r="AM329" s="45">
        <v>45079</v>
      </c>
      <c r="AN329" s="45">
        <v>45079</v>
      </c>
      <c r="AO329" s="80">
        <v>18900000</v>
      </c>
      <c r="AP329" s="45">
        <v>45084</v>
      </c>
      <c r="AQ329" s="45">
        <v>45297</v>
      </c>
      <c r="AR329" s="38">
        <v>210</v>
      </c>
      <c r="AS329" s="38">
        <v>7</v>
      </c>
      <c r="AT329" s="80">
        <v>2700000</v>
      </c>
      <c r="AU329" s="38"/>
      <c r="AV329" s="38"/>
      <c r="AW329" s="38"/>
      <c r="AX329" s="38"/>
      <c r="AY329" s="38"/>
      <c r="AZ329" s="82"/>
      <c r="BA329" s="38"/>
      <c r="BB329" s="38"/>
      <c r="BC329" s="38"/>
      <c r="BD329" s="38"/>
      <c r="BE329" s="38"/>
      <c r="BF329" s="38"/>
      <c r="BG329" s="38"/>
      <c r="BH329" s="38"/>
      <c r="BI329" s="38"/>
      <c r="BJ329" s="38"/>
      <c r="BK329" s="38"/>
      <c r="BL329" s="38"/>
      <c r="BM329" s="38"/>
      <c r="BN329" s="38"/>
      <c r="BO329" s="38"/>
      <c r="BP329" s="38"/>
      <c r="BQ329" s="34">
        <f>Tabla2023[[#This Row],[DÍAS PRORROGA 1]]+Tabla2023[[#This Row],[DÍAS PRORROGA  2]]+Tabla2023[[#This Row],[DÍAS PRORROGA 3]]</f>
        <v>0</v>
      </c>
      <c r="BR329" s="68">
        <f>IF(Tabla2023[[#This Row],[ADICIÓN]]="NO",0,Tabla2023[[#This Row],[VALOR ADICIÓN 1]]+Tabla2023[[#This Row],[VALOR ADICIÓN 2]]+Tabla2023[[#This Row],[VALOR ADICIÓN 3]])</f>
        <v>0</v>
      </c>
      <c r="BS329" s="38"/>
      <c r="BT329" s="45">
        <v>45230</v>
      </c>
      <c r="BU329" s="49">
        <f>Tabla2023[[#This Row],[VALOR INICIAL DEL CONTRATO]]+Tabla2023[[#This Row],[VALOR ADICIÓN 1]]+Tabla2023[[#This Row],[VALOR ADICIÓN 2]]+Tabla2023[[#This Row],[VALOR ADICIÓN 3]]</f>
        <v>18900000</v>
      </c>
      <c r="BV32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29" s="33"/>
      <c r="BX329" s="36" t="s">
        <v>2978</v>
      </c>
      <c r="BY329" s="34"/>
      <c r="BZ329" s="34"/>
      <c r="CA329" s="34"/>
      <c r="CB329" s="35"/>
      <c r="CC329" s="35"/>
      <c r="CD329" s="38">
        <v>1688</v>
      </c>
      <c r="CE329" s="34"/>
    </row>
    <row r="330" spans="1:83" ht="51.75" customHeight="1" x14ac:dyDescent="0.2">
      <c r="A330" s="29">
        <v>2023</v>
      </c>
      <c r="B330" s="131">
        <v>365</v>
      </c>
      <c r="C330" s="122" t="s">
        <v>612</v>
      </c>
      <c r="D330" s="122" t="str">
        <f ca="1">IF(Tabla2023[[#This Row],[FECHA DE TERMINACIÓN FINAL]]-TODAY()&gt;=15,"VIGENTE",IF(Tabla2023[[#This Row],[FECHA DE TERMINACIÓN FINAL]]-TODAY()&lt;0,"FINALIZADO",IF(Tabla2023[[#This Row],[FECHA DE TERMINACIÓN FINAL]]-TODAY()&lt;=15,"PROXIMO A VENCER")))</f>
        <v>FINALIZADO</v>
      </c>
      <c r="E330" s="93">
        <v>90522</v>
      </c>
      <c r="F330" s="38" t="s">
        <v>2955</v>
      </c>
      <c r="G330" s="38" t="s">
        <v>2979</v>
      </c>
      <c r="H330" s="37" t="s">
        <v>2980</v>
      </c>
      <c r="I330" s="46" t="s">
        <v>2957</v>
      </c>
      <c r="J330" s="37" t="s">
        <v>2677</v>
      </c>
      <c r="K330" s="38">
        <v>916</v>
      </c>
      <c r="L330" s="45">
        <v>45071</v>
      </c>
      <c r="M330" s="38">
        <v>1116</v>
      </c>
      <c r="N330" s="45">
        <v>45097</v>
      </c>
      <c r="O330" s="38" t="s">
        <v>143</v>
      </c>
      <c r="P330" s="37" t="s">
        <v>87</v>
      </c>
      <c r="Q330" s="37" t="s">
        <v>420</v>
      </c>
      <c r="R330" s="38">
        <v>1</v>
      </c>
      <c r="S330" s="151" t="s">
        <v>2958</v>
      </c>
      <c r="T330" s="38"/>
      <c r="U330" s="38" t="s">
        <v>471</v>
      </c>
      <c r="V330" s="38" t="s">
        <v>285</v>
      </c>
      <c r="W330" s="38" t="s">
        <v>423</v>
      </c>
      <c r="X330" s="38" t="s">
        <v>148</v>
      </c>
      <c r="Y330" s="54">
        <v>1024559011</v>
      </c>
      <c r="Z330" s="38">
        <v>1</v>
      </c>
      <c r="AA330" s="45">
        <v>34602</v>
      </c>
      <c r="AB330" s="44" t="s">
        <v>1812</v>
      </c>
      <c r="AC330" s="38">
        <v>6353826</v>
      </c>
      <c r="AD330" s="37" t="s">
        <v>1813</v>
      </c>
      <c r="AE330" s="37" t="s">
        <v>2362</v>
      </c>
      <c r="AF330" s="37">
        <v>80255566</v>
      </c>
      <c r="AG330" s="37">
        <v>2</v>
      </c>
      <c r="AH330" s="37" t="s">
        <v>736</v>
      </c>
      <c r="AI330" s="38">
        <v>1019076465</v>
      </c>
      <c r="AJ330" s="37">
        <v>8</v>
      </c>
      <c r="AK330" s="45">
        <v>45200</v>
      </c>
      <c r="AL330" s="38" t="s">
        <v>410</v>
      </c>
      <c r="AM330" s="45">
        <v>45091</v>
      </c>
      <c r="AN330" s="45">
        <v>45091</v>
      </c>
      <c r="AO330" s="80">
        <v>18900000</v>
      </c>
      <c r="AP330" s="45">
        <v>45098</v>
      </c>
      <c r="AQ330" s="45">
        <v>45311</v>
      </c>
      <c r="AR330" s="38">
        <v>210</v>
      </c>
      <c r="AS330" s="38">
        <v>7</v>
      </c>
      <c r="AT330" s="80">
        <v>2700000</v>
      </c>
      <c r="AU330" s="38"/>
      <c r="AV330" s="38"/>
      <c r="AW330" s="38"/>
      <c r="AX330" s="38"/>
      <c r="AY330" s="38"/>
      <c r="AZ330" s="82"/>
      <c r="BA330" s="38"/>
      <c r="BB330" s="38"/>
      <c r="BC330" s="38"/>
      <c r="BD330" s="38"/>
      <c r="BE330" s="38"/>
      <c r="BF330" s="38"/>
      <c r="BG330" s="38"/>
      <c r="BH330" s="38"/>
      <c r="BI330" s="38"/>
      <c r="BJ330" s="38"/>
      <c r="BK330" s="38"/>
      <c r="BL330" s="38"/>
      <c r="BM330" s="38"/>
      <c r="BN330" s="38"/>
      <c r="BO330" s="38"/>
      <c r="BP330" s="38"/>
      <c r="BQ330" s="34">
        <f>Tabla2023[[#This Row],[DÍAS PRORROGA 1]]+Tabla2023[[#This Row],[DÍAS PRORROGA  2]]+Tabla2023[[#This Row],[DÍAS PRORROGA 3]]</f>
        <v>0</v>
      </c>
      <c r="BR330" s="68">
        <f>IF(Tabla2023[[#This Row],[ADICIÓN]]="NO",0,Tabla2023[[#This Row],[VALOR ADICIÓN 1]]+Tabla2023[[#This Row],[VALOR ADICIÓN 2]]+Tabla2023[[#This Row],[VALOR ADICIÓN 3]])</f>
        <v>0</v>
      </c>
      <c r="BS330" s="38"/>
      <c r="BT330" s="45">
        <v>45230</v>
      </c>
      <c r="BU330" s="49">
        <f>Tabla2023[[#This Row],[VALOR INICIAL DEL CONTRATO]]+Tabla2023[[#This Row],[VALOR ADICIÓN 1]]+Tabla2023[[#This Row],[VALOR ADICIÓN 2]]+Tabla2023[[#This Row],[VALOR ADICIÓN 3]]</f>
        <v>18900000</v>
      </c>
      <c r="BV33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0" s="33"/>
      <c r="BX330" s="36" t="s">
        <v>2981</v>
      </c>
      <c r="BY330" s="34"/>
      <c r="BZ330" s="34"/>
      <c r="CA330" s="34"/>
      <c r="CB330" s="35"/>
      <c r="CC330" s="35"/>
      <c r="CD330" s="38">
        <v>1688</v>
      </c>
      <c r="CE330" s="34"/>
    </row>
    <row r="331" spans="1:83" ht="51.75" customHeight="1" x14ac:dyDescent="0.2">
      <c r="A331" s="29">
        <v>2023</v>
      </c>
      <c r="B331" s="131">
        <v>370</v>
      </c>
      <c r="C331" s="122" t="s">
        <v>612</v>
      </c>
      <c r="D331" s="122" t="str">
        <f ca="1">IF(Tabla2023[[#This Row],[FECHA DE TERMINACIÓN FINAL]]-TODAY()&gt;=15,"VIGENTE",IF(Tabla2023[[#This Row],[FECHA DE TERMINACIÓN FINAL]]-TODAY()&lt;0,"FINALIZADO",IF(Tabla2023[[#This Row],[FECHA DE TERMINACIÓN FINAL]]-TODAY()&lt;=15,"PROXIMO A VENCER")))</f>
        <v>FINALIZADO</v>
      </c>
      <c r="E331" s="93">
        <v>90522</v>
      </c>
      <c r="F331" s="38" t="s">
        <v>2955</v>
      </c>
      <c r="G331" s="38" t="s">
        <v>2982</v>
      </c>
      <c r="H331" s="37" t="s">
        <v>2396</v>
      </c>
      <c r="I331" s="46" t="s">
        <v>2957</v>
      </c>
      <c r="J331" s="37" t="s">
        <v>2677</v>
      </c>
      <c r="K331" s="38">
        <v>916</v>
      </c>
      <c r="L331" s="45">
        <v>45071</v>
      </c>
      <c r="M331" s="38">
        <v>1141</v>
      </c>
      <c r="N331" s="45">
        <v>45099</v>
      </c>
      <c r="O331" s="38" t="s">
        <v>143</v>
      </c>
      <c r="P331" s="37" t="s">
        <v>87</v>
      </c>
      <c r="Q331" s="37" t="s">
        <v>420</v>
      </c>
      <c r="R331" s="38">
        <v>1</v>
      </c>
      <c r="S331" s="151" t="s">
        <v>2958</v>
      </c>
      <c r="T331" s="38"/>
      <c r="U331" s="38" t="s">
        <v>471</v>
      </c>
      <c r="V331" s="38" t="s">
        <v>285</v>
      </c>
      <c r="W331" s="38" t="s">
        <v>423</v>
      </c>
      <c r="X331" s="38" t="s">
        <v>163</v>
      </c>
      <c r="Y331" s="54">
        <v>79632420</v>
      </c>
      <c r="Z331" s="38">
        <v>1</v>
      </c>
      <c r="AA331" s="45">
        <v>28440</v>
      </c>
      <c r="AB331" s="44" t="s">
        <v>2399</v>
      </c>
      <c r="AC331" s="38">
        <v>2003195</v>
      </c>
      <c r="AD331" s="37" t="s">
        <v>2400</v>
      </c>
      <c r="AE331" s="37" t="s">
        <v>2362</v>
      </c>
      <c r="AF331" s="37">
        <v>80255566</v>
      </c>
      <c r="AG331" s="37">
        <v>2</v>
      </c>
      <c r="AH331" s="37" t="s">
        <v>736</v>
      </c>
      <c r="AI331" s="38">
        <v>1019076465</v>
      </c>
      <c r="AJ331" s="37">
        <v>8</v>
      </c>
      <c r="AK331" s="45">
        <v>45200</v>
      </c>
      <c r="AL331" s="38" t="s">
        <v>410</v>
      </c>
      <c r="AM331" s="45">
        <v>45093</v>
      </c>
      <c r="AN331" s="45">
        <v>45093</v>
      </c>
      <c r="AO331" s="80">
        <v>18900000</v>
      </c>
      <c r="AP331" s="45">
        <v>45100</v>
      </c>
      <c r="AQ331" s="45">
        <v>45313</v>
      </c>
      <c r="AR331" s="38">
        <v>210</v>
      </c>
      <c r="AS331" s="38">
        <v>7</v>
      </c>
      <c r="AT331" s="80">
        <v>2700000</v>
      </c>
      <c r="AU331" s="38"/>
      <c r="AV331" s="38"/>
      <c r="AW331" s="38"/>
      <c r="AX331" s="38"/>
      <c r="AY331" s="38"/>
      <c r="AZ331" s="82"/>
      <c r="BA331" s="38"/>
      <c r="BB331" s="38"/>
      <c r="BC331" s="38"/>
      <c r="BD331" s="38"/>
      <c r="BE331" s="38"/>
      <c r="BF331" s="38"/>
      <c r="BG331" s="38"/>
      <c r="BH331" s="38"/>
      <c r="BI331" s="38"/>
      <c r="BJ331" s="38"/>
      <c r="BK331" s="38"/>
      <c r="BL331" s="38"/>
      <c r="BM331" s="38"/>
      <c r="BN331" s="38"/>
      <c r="BO331" s="38"/>
      <c r="BP331" s="38"/>
      <c r="BQ331" s="34">
        <f>Tabla2023[[#This Row],[DÍAS PRORROGA 1]]+Tabla2023[[#This Row],[DÍAS PRORROGA  2]]+Tabla2023[[#This Row],[DÍAS PRORROGA 3]]</f>
        <v>0</v>
      </c>
      <c r="BR331" s="68">
        <f>IF(Tabla2023[[#This Row],[ADICIÓN]]="NO",0,Tabla2023[[#This Row],[VALOR ADICIÓN 1]]+Tabla2023[[#This Row],[VALOR ADICIÓN 2]]+Tabla2023[[#This Row],[VALOR ADICIÓN 3]])</f>
        <v>0</v>
      </c>
      <c r="BS331" s="38"/>
      <c r="BT331" s="45">
        <v>45230</v>
      </c>
      <c r="BU331" s="49">
        <f>Tabla2023[[#This Row],[VALOR INICIAL DEL CONTRATO]]+Tabla2023[[#This Row],[VALOR ADICIÓN 1]]+Tabla2023[[#This Row],[VALOR ADICIÓN 2]]+Tabla2023[[#This Row],[VALOR ADICIÓN 3]]</f>
        <v>18900000</v>
      </c>
      <c r="BV33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1" s="33"/>
      <c r="BX331" s="36" t="s">
        <v>2983</v>
      </c>
      <c r="BY331" s="34"/>
      <c r="BZ331" s="34"/>
      <c r="CA331" s="34"/>
      <c r="CB331" s="35"/>
      <c r="CC331" s="35"/>
      <c r="CD331" s="38">
        <v>1688</v>
      </c>
      <c r="CE331" s="34"/>
    </row>
    <row r="332" spans="1:83" ht="51.75" customHeight="1" x14ac:dyDescent="0.2">
      <c r="A332" s="29">
        <v>2023</v>
      </c>
      <c r="B332" s="131">
        <v>330</v>
      </c>
      <c r="C332" s="122" t="s">
        <v>435</v>
      </c>
      <c r="D332" s="122" t="str">
        <f ca="1">IF(Tabla2023[[#This Row],[FECHA DE TERMINACIÓN FINAL]]-TODAY()&gt;=15,"VIGENTE",IF(Tabla2023[[#This Row],[FECHA DE TERMINACIÓN FINAL]]-TODAY()&lt;0,"FINALIZADO",IF(Tabla2023[[#This Row],[FECHA DE TERMINACIÓN FINAL]]-TODAY()&lt;=15,"PROXIMO A VENCER")))</f>
        <v>FINALIZADO</v>
      </c>
      <c r="E332" s="93">
        <v>90387</v>
      </c>
      <c r="F332" s="38" t="s">
        <v>2984</v>
      </c>
      <c r="G332" s="38" t="s">
        <v>2985</v>
      </c>
      <c r="H332" s="37" t="s">
        <v>2986</v>
      </c>
      <c r="I332" s="44" t="s">
        <v>2987</v>
      </c>
      <c r="J332" s="38" t="s">
        <v>784</v>
      </c>
      <c r="K332" s="38">
        <v>905</v>
      </c>
      <c r="L332" s="45">
        <v>45063</v>
      </c>
      <c r="M332" s="38">
        <v>1078</v>
      </c>
      <c r="N332" s="45">
        <v>45078</v>
      </c>
      <c r="O332" s="38" t="s">
        <v>143</v>
      </c>
      <c r="P332" s="37" t="s">
        <v>87</v>
      </c>
      <c r="Q332" s="37" t="s">
        <v>420</v>
      </c>
      <c r="R332" s="38">
        <v>1</v>
      </c>
      <c r="S332" s="151" t="s">
        <v>2988</v>
      </c>
      <c r="T332" s="38"/>
      <c r="U332" s="38" t="s">
        <v>906</v>
      </c>
      <c r="V332" s="38" t="s">
        <v>442</v>
      </c>
      <c r="W332" s="38" t="s">
        <v>213</v>
      </c>
      <c r="X332" s="38" t="s">
        <v>148</v>
      </c>
      <c r="Y332" s="38">
        <v>26421659</v>
      </c>
      <c r="Z332" s="38">
        <v>4</v>
      </c>
      <c r="AA332" s="45">
        <v>30745</v>
      </c>
      <c r="AB332" s="44" t="s">
        <v>2989</v>
      </c>
      <c r="AC332" s="37">
        <v>7322173</v>
      </c>
      <c r="AD332" s="37" t="s">
        <v>2990</v>
      </c>
      <c r="AE332" s="37" t="s">
        <v>519</v>
      </c>
      <c r="AF332" s="37">
        <v>1077860558</v>
      </c>
      <c r="AG332" s="37">
        <v>8</v>
      </c>
      <c r="AH332" s="38"/>
      <c r="AI332" s="38"/>
      <c r="AJ332" s="38"/>
      <c r="AK332" s="38"/>
      <c r="AL332" s="38" t="s">
        <v>410</v>
      </c>
      <c r="AM332" s="45">
        <v>45076</v>
      </c>
      <c r="AN332" s="45">
        <v>45076</v>
      </c>
      <c r="AO332" s="80">
        <v>45500000</v>
      </c>
      <c r="AP332" s="45">
        <v>45078</v>
      </c>
      <c r="AQ332" s="45">
        <v>45291</v>
      </c>
      <c r="AR332" s="38">
        <v>210</v>
      </c>
      <c r="AS332" s="38">
        <v>7</v>
      </c>
      <c r="AT332" s="80">
        <v>6500000</v>
      </c>
      <c r="AU332" s="38"/>
      <c r="AV332" s="38"/>
      <c r="AW332" s="38">
        <v>1</v>
      </c>
      <c r="AX332" s="38">
        <v>1</v>
      </c>
      <c r="AY332" s="38"/>
      <c r="AZ332" s="82">
        <v>13000000</v>
      </c>
      <c r="BA332" s="38">
        <v>60</v>
      </c>
      <c r="BB332" s="38">
        <v>1186</v>
      </c>
      <c r="BC332" s="45">
        <v>45278</v>
      </c>
      <c r="BD332" s="38"/>
      <c r="BE332" s="38"/>
      <c r="BF332" s="38"/>
      <c r="BG332" s="38"/>
      <c r="BH332" s="38"/>
      <c r="BI332" s="38"/>
      <c r="BJ332" s="38"/>
      <c r="BK332" s="38"/>
      <c r="BL332" s="38"/>
      <c r="BM332" s="38"/>
      <c r="BN332" s="38"/>
      <c r="BO332" s="38"/>
      <c r="BP332" s="38"/>
      <c r="BQ332" s="34">
        <f>Tabla2023[[#This Row],[DÍAS PRORROGA 1]]+Tabla2023[[#This Row],[DÍAS PRORROGA  2]]+Tabla2023[[#This Row],[DÍAS PRORROGA 3]]</f>
        <v>60</v>
      </c>
      <c r="BR332" s="68">
        <f>IF(Tabla2023[[#This Row],[ADICIÓN]]="NO",0,Tabla2023[[#This Row],[VALOR ADICIÓN 1]]+Tabla2023[[#This Row],[VALOR ADICIÓN 2]]+Tabla2023[[#This Row],[VALOR ADICIÓN 3]])</f>
        <v>13000000</v>
      </c>
      <c r="BS332" s="38"/>
      <c r="BT332" s="45">
        <v>45351</v>
      </c>
      <c r="BU332" s="49">
        <f>Tabla2023[[#This Row],[VALOR INICIAL DEL CONTRATO]]+Tabla2023[[#This Row],[VALOR ADICIÓN 1]]+Tabla2023[[#This Row],[VALOR ADICIÓN 2]]+Tabla2023[[#This Row],[VALOR ADICIÓN 3]]</f>
        <v>58500000</v>
      </c>
      <c r="BV33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32" s="33"/>
      <c r="BX332" s="36" t="s">
        <v>2991</v>
      </c>
      <c r="BY332" s="34"/>
      <c r="BZ332" s="34"/>
      <c r="CA332" s="34"/>
      <c r="CB332" s="35"/>
      <c r="CC332" s="35"/>
      <c r="CD332" s="38">
        <v>1688</v>
      </c>
      <c r="CE332" s="34"/>
    </row>
    <row r="333" spans="1:83" ht="51.75" customHeight="1" x14ac:dyDescent="0.2">
      <c r="A333" s="29">
        <v>2023</v>
      </c>
      <c r="B333" s="131">
        <v>334</v>
      </c>
      <c r="C333" s="122" t="s">
        <v>612</v>
      </c>
      <c r="D333" s="122" t="str">
        <f ca="1">IF(Tabla2023[[#This Row],[FECHA DE TERMINACIÓN FINAL]]-TODAY()&gt;=15,"VIGENTE",IF(Tabla2023[[#This Row],[FECHA DE TERMINACIÓN FINAL]]-TODAY()&lt;0,"FINALIZADO",IF(Tabla2023[[#This Row],[FECHA DE TERMINACIÓN FINAL]]-TODAY()&lt;=15,"PROXIMO A VENCER")))</f>
        <v>FINALIZADO</v>
      </c>
      <c r="E333" s="93">
        <v>90523</v>
      </c>
      <c r="F333" s="38" t="s">
        <v>2992</v>
      </c>
      <c r="G333" s="38" t="s">
        <v>2993</v>
      </c>
      <c r="H333" s="37" t="s">
        <v>746</v>
      </c>
      <c r="I333" s="46" t="s">
        <v>2994</v>
      </c>
      <c r="J333" s="38" t="s">
        <v>1711</v>
      </c>
      <c r="K333" s="38">
        <v>917</v>
      </c>
      <c r="L333" s="45">
        <v>45071</v>
      </c>
      <c r="M333" s="38">
        <v>1080</v>
      </c>
      <c r="N333" s="45">
        <v>45078</v>
      </c>
      <c r="O333" s="38" t="s">
        <v>143</v>
      </c>
      <c r="P333" s="37" t="s">
        <v>87</v>
      </c>
      <c r="Q333" s="37" t="s">
        <v>420</v>
      </c>
      <c r="R333" s="38">
        <v>1</v>
      </c>
      <c r="S333" s="151" t="s">
        <v>1780</v>
      </c>
      <c r="T333" s="38"/>
      <c r="U333" s="38" t="s">
        <v>471</v>
      </c>
      <c r="V333" s="38" t="s">
        <v>285</v>
      </c>
      <c r="W333" s="38" t="s">
        <v>423</v>
      </c>
      <c r="X333" s="38" t="s">
        <v>148</v>
      </c>
      <c r="Y333" s="38">
        <v>80452901</v>
      </c>
      <c r="Z333" s="38">
        <v>1</v>
      </c>
      <c r="AA333" s="45">
        <v>26545</v>
      </c>
      <c r="AB333" s="44" t="s">
        <v>2995</v>
      </c>
      <c r="AC333" s="37">
        <v>7625174</v>
      </c>
      <c r="AD333" s="37" t="s">
        <v>2996</v>
      </c>
      <c r="AE333" s="37" t="s">
        <v>2362</v>
      </c>
      <c r="AF333" s="37">
        <v>80255566</v>
      </c>
      <c r="AG333" s="37">
        <v>2</v>
      </c>
      <c r="AH333" s="37" t="s">
        <v>736</v>
      </c>
      <c r="AI333" s="38">
        <v>1019076465</v>
      </c>
      <c r="AJ333" s="37">
        <v>8</v>
      </c>
      <c r="AK333" s="45">
        <v>45200</v>
      </c>
      <c r="AL333" s="38" t="s">
        <v>410</v>
      </c>
      <c r="AM333" s="45">
        <v>45077</v>
      </c>
      <c r="AN333" s="45">
        <v>45077</v>
      </c>
      <c r="AO333" s="80">
        <v>18200000</v>
      </c>
      <c r="AP333" s="45">
        <v>45079</v>
      </c>
      <c r="AQ333" s="45">
        <v>45292</v>
      </c>
      <c r="AR333" s="38">
        <v>210</v>
      </c>
      <c r="AS333" s="38">
        <v>7</v>
      </c>
      <c r="AT333" s="80">
        <v>2600000</v>
      </c>
      <c r="AU333" s="38"/>
      <c r="AV333" s="38"/>
      <c r="AW333" s="38"/>
      <c r="AX333" s="38"/>
      <c r="AY333" s="38"/>
      <c r="AZ333" s="82"/>
      <c r="BA333" s="38"/>
      <c r="BB333" s="38"/>
      <c r="BC333" s="38"/>
      <c r="BD333" s="38"/>
      <c r="BE333" s="38"/>
      <c r="BF333" s="38"/>
      <c r="BG333" s="38"/>
      <c r="BH333" s="38"/>
      <c r="BI333" s="38"/>
      <c r="BJ333" s="38"/>
      <c r="BK333" s="38"/>
      <c r="BL333" s="38"/>
      <c r="BM333" s="38"/>
      <c r="BN333" s="38"/>
      <c r="BO333" s="38"/>
      <c r="BP333" s="38"/>
      <c r="BQ333" s="34">
        <f>Tabla2023[[#This Row],[DÍAS PRORROGA 1]]+Tabla2023[[#This Row],[DÍAS PRORROGA  2]]+Tabla2023[[#This Row],[DÍAS PRORROGA 3]]</f>
        <v>0</v>
      </c>
      <c r="BR333" s="68">
        <f>IF(Tabla2023[[#This Row],[ADICIÓN]]="NO",0,Tabla2023[[#This Row],[VALOR ADICIÓN 1]]+Tabla2023[[#This Row],[VALOR ADICIÓN 2]]+Tabla2023[[#This Row],[VALOR ADICIÓN 3]])</f>
        <v>0</v>
      </c>
      <c r="BS333" s="38"/>
      <c r="BT333" s="45">
        <v>45230</v>
      </c>
      <c r="BU333" s="49">
        <f>Tabla2023[[#This Row],[VALOR INICIAL DEL CONTRATO]]+Tabla2023[[#This Row],[VALOR ADICIÓN 1]]+Tabla2023[[#This Row],[VALOR ADICIÓN 2]]+Tabla2023[[#This Row],[VALOR ADICIÓN 3]]</f>
        <v>18200000</v>
      </c>
      <c r="BV33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3" s="33"/>
      <c r="BX333" s="36" t="s">
        <v>2997</v>
      </c>
      <c r="BY333" s="34"/>
      <c r="BZ333" s="34"/>
      <c r="CA333" s="34"/>
      <c r="CB333" s="35"/>
      <c r="CC333" s="35"/>
      <c r="CD333" s="38">
        <v>1688</v>
      </c>
      <c r="CE333" s="34"/>
    </row>
    <row r="334" spans="1:83" ht="51.75" customHeight="1" x14ac:dyDescent="0.2">
      <c r="A334" s="29">
        <v>2023</v>
      </c>
      <c r="B334" s="131">
        <v>357</v>
      </c>
      <c r="C334" s="122" t="s">
        <v>612</v>
      </c>
      <c r="D334" s="122" t="str">
        <f ca="1">IF(Tabla2023[[#This Row],[FECHA DE TERMINACIÓN FINAL]]-TODAY()&gt;=15,"VIGENTE",IF(Tabla2023[[#This Row],[FECHA DE TERMINACIÓN FINAL]]-TODAY()&lt;0,"FINALIZADO",IF(Tabla2023[[#This Row],[FECHA DE TERMINACIÓN FINAL]]-TODAY()&lt;=15,"PROXIMO A VENCER")))</f>
        <v>FINALIZADO</v>
      </c>
      <c r="E334" s="93">
        <v>90523</v>
      </c>
      <c r="F334" s="38" t="s">
        <v>2992</v>
      </c>
      <c r="G334" s="38" t="s">
        <v>2998</v>
      </c>
      <c r="H334" s="37" t="s">
        <v>1789</v>
      </c>
      <c r="I334" s="46" t="s">
        <v>2994</v>
      </c>
      <c r="J334" s="37" t="s">
        <v>1711</v>
      </c>
      <c r="K334" s="38">
        <v>917</v>
      </c>
      <c r="L334" s="45">
        <v>45071</v>
      </c>
      <c r="M334" s="38">
        <v>1118</v>
      </c>
      <c r="N334" s="45">
        <v>45097</v>
      </c>
      <c r="O334" s="38" t="s">
        <v>143</v>
      </c>
      <c r="P334" s="37" t="s">
        <v>87</v>
      </c>
      <c r="Q334" s="37" t="s">
        <v>420</v>
      </c>
      <c r="R334" s="38">
        <v>1</v>
      </c>
      <c r="S334" s="151" t="s">
        <v>2999</v>
      </c>
      <c r="T334" s="38"/>
      <c r="U334" s="38" t="s">
        <v>471</v>
      </c>
      <c r="V334" s="38" t="s">
        <v>285</v>
      </c>
      <c r="W334" s="38" t="s">
        <v>423</v>
      </c>
      <c r="X334" s="38" t="s">
        <v>148</v>
      </c>
      <c r="Y334" s="54">
        <v>1055314053</v>
      </c>
      <c r="Z334" s="38">
        <v>1</v>
      </c>
      <c r="AA334" s="45">
        <v>34057</v>
      </c>
      <c r="AB334" s="44" t="s">
        <v>1790</v>
      </c>
      <c r="AC334" s="38">
        <v>3222110636</v>
      </c>
      <c r="AD334" s="37" t="s">
        <v>1791</v>
      </c>
      <c r="AE334" s="37" t="s">
        <v>2362</v>
      </c>
      <c r="AF334" s="37">
        <v>80255566</v>
      </c>
      <c r="AG334" s="37">
        <v>2</v>
      </c>
      <c r="AH334" s="37" t="s">
        <v>736</v>
      </c>
      <c r="AI334" s="38">
        <v>1019076465</v>
      </c>
      <c r="AJ334" s="37">
        <v>8</v>
      </c>
      <c r="AK334" s="45">
        <v>45200</v>
      </c>
      <c r="AL334" s="38" t="s">
        <v>410</v>
      </c>
      <c r="AM334" s="45">
        <v>45093</v>
      </c>
      <c r="AN334" s="45">
        <v>45093</v>
      </c>
      <c r="AO334" s="80">
        <v>18200000</v>
      </c>
      <c r="AP334" s="45">
        <v>45098</v>
      </c>
      <c r="AQ334" s="45">
        <v>45311</v>
      </c>
      <c r="AR334" s="38">
        <v>210</v>
      </c>
      <c r="AS334" s="38">
        <v>7</v>
      </c>
      <c r="AT334" s="80">
        <v>2600000</v>
      </c>
      <c r="AU334" s="38"/>
      <c r="AV334" s="38"/>
      <c r="AW334" s="38"/>
      <c r="AX334" s="38"/>
      <c r="AY334" s="38"/>
      <c r="AZ334" s="82"/>
      <c r="BA334" s="38"/>
      <c r="BB334" s="38"/>
      <c r="BC334" s="38"/>
      <c r="BD334" s="38"/>
      <c r="BE334" s="38"/>
      <c r="BF334" s="38"/>
      <c r="BG334" s="38"/>
      <c r="BH334" s="38"/>
      <c r="BI334" s="38"/>
      <c r="BJ334" s="38"/>
      <c r="BK334" s="38"/>
      <c r="BL334" s="38"/>
      <c r="BM334" s="38"/>
      <c r="BN334" s="38"/>
      <c r="BO334" s="38"/>
      <c r="BP334" s="38"/>
      <c r="BQ334" s="34">
        <f>Tabla2023[[#This Row],[DÍAS PRORROGA 1]]+Tabla2023[[#This Row],[DÍAS PRORROGA  2]]+Tabla2023[[#This Row],[DÍAS PRORROGA 3]]</f>
        <v>0</v>
      </c>
      <c r="BR334" s="68">
        <f>IF(Tabla2023[[#This Row],[ADICIÓN]]="NO",0,Tabla2023[[#This Row],[VALOR ADICIÓN 1]]+Tabla2023[[#This Row],[VALOR ADICIÓN 2]]+Tabla2023[[#This Row],[VALOR ADICIÓN 3]])</f>
        <v>0</v>
      </c>
      <c r="BS334" s="38"/>
      <c r="BT334" s="45">
        <v>45230</v>
      </c>
      <c r="BU334" s="49">
        <f>Tabla2023[[#This Row],[VALOR INICIAL DEL CONTRATO]]+Tabla2023[[#This Row],[VALOR ADICIÓN 1]]+Tabla2023[[#This Row],[VALOR ADICIÓN 2]]+Tabla2023[[#This Row],[VALOR ADICIÓN 3]]</f>
        <v>18200000</v>
      </c>
      <c r="BV33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4" s="33"/>
      <c r="BX334" s="36" t="s">
        <v>3000</v>
      </c>
      <c r="BY334" s="34"/>
      <c r="BZ334" s="34"/>
      <c r="CA334" s="34"/>
      <c r="CB334" s="35"/>
      <c r="CC334" s="35"/>
      <c r="CD334" s="38">
        <v>1688</v>
      </c>
      <c r="CE334" s="34"/>
    </row>
    <row r="335" spans="1:83" ht="51.75" customHeight="1" x14ac:dyDescent="0.2">
      <c r="A335" s="29">
        <v>2023</v>
      </c>
      <c r="B335" s="131">
        <v>358</v>
      </c>
      <c r="C335" s="122" t="s">
        <v>612</v>
      </c>
      <c r="D335" s="122" t="str">
        <f ca="1">IF(Tabla2023[[#This Row],[FECHA DE TERMINACIÓN FINAL]]-TODAY()&gt;=15,"VIGENTE",IF(Tabla2023[[#This Row],[FECHA DE TERMINACIÓN FINAL]]-TODAY()&lt;0,"FINALIZADO",IF(Tabla2023[[#This Row],[FECHA DE TERMINACIÓN FINAL]]-TODAY()&lt;=15,"PROXIMO A VENCER")))</f>
        <v>FINALIZADO</v>
      </c>
      <c r="E335" s="93">
        <v>90523</v>
      </c>
      <c r="F335" s="38" t="s">
        <v>2992</v>
      </c>
      <c r="G335" s="38" t="s">
        <v>3001</v>
      </c>
      <c r="H335" s="37" t="s">
        <v>1778</v>
      </c>
      <c r="I335" s="46" t="s">
        <v>2994</v>
      </c>
      <c r="J335" s="37" t="s">
        <v>1711</v>
      </c>
      <c r="K335" s="38">
        <v>917</v>
      </c>
      <c r="L335" s="45">
        <v>45071</v>
      </c>
      <c r="M335" s="38">
        <v>1119</v>
      </c>
      <c r="N335" s="45">
        <v>45097</v>
      </c>
      <c r="O335" s="38" t="s">
        <v>143</v>
      </c>
      <c r="P335" s="37" t="s">
        <v>87</v>
      </c>
      <c r="Q335" s="37" t="s">
        <v>420</v>
      </c>
      <c r="R335" s="38">
        <v>1</v>
      </c>
      <c r="S335" s="151" t="s">
        <v>2999</v>
      </c>
      <c r="T335" s="38"/>
      <c r="U335" s="38" t="s">
        <v>471</v>
      </c>
      <c r="V335" s="38" t="s">
        <v>285</v>
      </c>
      <c r="W335" s="38" t="s">
        <v>423</v>
      </c>
      <c r="X335" s="38" t="s">
        <v>163</v>
      </c>
      <c r="Y335" s="54">
        <v>1069749786</v>
      </c>
      <c r="Z335" s="38">
        <v>8</v>
      </c>
      <c r="AA335" s="45">
        <v>34643</v>
      </c>
      <c r="AB335" s="44" t="s">
        <v>1781</v>
      </c>
      <c r="AC335" s="38">
        <v>3213748866</v>
      </c>
      <c r="AD335" s="37" t="s">
        <v>1782</v>
      </c>
      <c r="AE335" s="37" t="s">
        <v>2362</v>
      </c>
      <c r="AF335" s="37">
        <v>80255566</v>
      </c>
      <c r="AG335" s="37">
        <v>2</v>
      </c>
      <c r="AH335" s="37" t="s">
        <v>736</v>
      </c>
      <c r="AI335" s="38">
        <v>1019076465</v>
      </c>
      <c r="AJ335" s="37">
        <v>8</v>
      </c>
      <c r="AK335" s="45">
        <v>45200</v>
      </c>
      <c r="AL335" s="38" t="s">
        <v>410</v>
      </c>
      <c r="AM335" s="45">
        <v>45093</v>
      </c>
      <c r="AN335" s="45">
        <v>45093</v>
      </c>
      <c r="AO335" s="80">
        <v>18200000</v>
      </c>
      <c r="AP335" s="45">
        <v>45098</v>
      </c>
      <c r="AQ335" s="45">
        <v>45311</v>
      </c>
      <c r="AR335" s="38">
        <v>210</v>
      </c>
      <c r="AS335" s="38">
        <v>7</v>
      </c>
      <c r="AT335" s="80">
        <v>2600000</v>
      </c>
      <c r="AU335" s="38"/>
      <c r="AV335" s="38"/>
      <c r="AW335" s="38"/>
      <c r="AX335" s="38"/>
      <c r="AY335" s="38"/>
      <c r="AZ335" s="82"/>
      <c r="BA335" s="38"/>
      <c r="BB335" s="38"/>
      <c r="BC335" s="38"/>
      <c r="BD335" s="38"/>
      <c r="BE335" s="38"/>
      <c r="BF335" s="38"/>
      <c r="BG335" s="38"/>
      <c r="BH335" s="38"/>
      <c r="BI335" s="38"/>
      <c r="BJ335" s="38"/>
      <c r="BK335" s="38"/>
      <c r="BL335" s="38"/>
      <c r="BM335" s="38"/>
      <c r="BN335" s="38"/>
      <c r="BO335" s="38"/>
      <c r="BP335" s="38"/>
      <c r="BQ335" s="34">
        <f>Tabla2023[[#This Row],[DÍAS PRORROGA 1]]+Tabla2023[[#This Row],[DÍAS PRORROGA  2]]+Tabla2023[[#This Row],[DÍAS PRORROGA 3]]</f>
        <v>0</v>
      </c>
      <c r="BR335" s="68">
        <f>IF(Tabla2023[[#This Row],[ADICIÓN]]="NO",0,Tabla2023[[#This Row],[VALOR ADICIÓN 1]]+Tabla2023[[#This Row],[VALOR ADICIÓN 2]]+Tabla2023[[#This Row],[VALOR ADICIÓN 3]])</f>
        <v>0</v>
      </c>
      <c r="BS335" s="38"/>
      <c r="BT335" s="45">
        <v>45230</v>
      </c>
      <c r="BU335" s="49">
        <f>Tabla2023[[#This Row],[VALOR INICIAL DEL CONTRATO]]+Tabla2023[[#This Row],[VALOR ADICIÓN 1]]+Tabla2023[[#This Row],[VALOR ADICIÓN 2]]+Tabla2023[[#This Row],[VALOR ADICIÓN 3]]</f>
        <v>18200000</v>
      </c>
      <c r="BV33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5" s="33"/>
      <c r="BX335" s="36" t="s">
        <v>3002</v>
      </c>
      <c r="BY335" s="34"/>
      <c r="BZ335" s="34"/>
      <c r="CA335" s="34"/>
      <c r="CB335" s="35"/>
      <c r="CC335" s="35"/>
      <c r="CD335" s="38">
        <v>1688</v>
      </c>
      <c r="CE335" s="34"/>
    </row>
    <row r="336" spans="1:83" ht="51.75" customHeight="1" x14ac:dyDescent="0.2">
      <c r="A336" s="29">
        <v>2023</v>
      </c>
      <c r="B336" s="131">
        <v>359</v>
      </c>
      <c r="C336" s="122" t="s">
        <v>612</v>
      </c>
      <c r="D336" s="122" t="str">
        <f ca="1">IF(Tabla2023[[#This Row],[FECHA DE TERMINACIÓN FINAL]]-TODAY()&gt;=15,"VIGENTE",IF(Tabla2023[[#This Row],[FECHA DE TERMINACIÓN FINAL]]-TODAY()&lt;0,"FINALIZADO",IF(Tabla2023[[#This Row],[FECHA DE TERMINACIÓN FINAL]]-TODAY()&lt;=15,"PROXIMO A VENCER")))</f>
        <v>FINALIZADO</v>
      </c>
      <c r="E336" s="93">
        <v>90523</v>
      </c>
      <c r="F336" s="38" t="s">
        <v>2992</v>
      </c>
      <c r="G336" s="38" t="s">
        <v>3003</v>
      </c>
      <c r="H336" s="37" t="s">
        <v>1821</v>
      </c>
      <c r="I336" s="46" t="s">
        <v>2994</v>
      </c>
      <c r="J336" s="37" t="s">
        <v>1711</v>
      </c>
      <c r="K336" s="38">
        <v>917</v>
      </c>
      <c r="L336" s="45">
        <v>45071</v>
      </c>
      <c r="M336" s="38">
        <v>1124</v>
      </c>
      <c r="N336" s="45">
        <v>45097</v>
      </c>
      <c r="O336" s="38" t="s">
        <v>143</v>
      </c>
      <c r="P336" s="37" t="s">
        <v>87</v>
      </c>
      <c r="Q336" s="37" t="s">
        <v>420</v>
      </c>
      <c r="R336" s="38">
        <v>1</v>
      </c>
      <c r="S336" s="151" t="s">
        <v>2999</v>
      </c>
      <c r="T336" s="38"/>
      <c r="U336" s="38" t="s">
        <v>471</v>
      </c>
      <c r="V336" s="38" t="s">
        <v>285</v>
      </c>
      <c r="W336" s="38" t="s">
        <v>423</v>
      </c>
      <c r="X336" s="38" t="s">
        <v>148</v>
      </c>
      <c r="Y336" s="54">
        <v>1072895770</v>
      </c>
      <c r="Z336" s="38">
        <v>6</v>
      </c>
      <c r="AA336" s="45">
        <v>34494</v>
      </c>
      <c r="AB336" s="44" t="s">
        <v>1822</v>
      </c>
      <c r="AC336" s="38">
        <v>3209073729</v>
      </c>
      <c r="AD336" s="37" t="s">
        <v>1823</v>
      </c>
      <c r="AE336" s="37" t="s">
        <v>2362</v>
      </c>
      <c r="AF336" s="37">
        <v>80255566</v>
      </c>
      <c r="AG336" s="37">
        <v>2</v>
      </c>
      <c r="AH336" s="37" t="s">
        <v>736</v>
      </c>
      <c r="AI336" s="38">
        <v>1019076465</v>
      </c>
      <c r="AJ336" s="37">
        <v>8</v>
      </c>
      <c r="AK336" s="45">
        <v>45200</v>
      </c>
      <c r="AL336" s="38" t="s">
        <v>410</v>
      </c>
      <c r="AM336" s="45">
        <v>45093</v>
      </c>
      <c r="AN336" s="45">
        <v>45092</v>
      </c>
      <c r="AO336" s="80">
        <v>18200000</v>
      </c>
      <c r="AP336" s="45">
        <v>45098</v>
      </c>
      <c r="AQ336" s="45">
        <v>45311</v>
      </c>
      <c r="AR336" s="38">
        <v>210</v>
      </c>
      <c r="AS336" s="38">
        <v>7</v>
      </c>
      <c r="AT336" s="80">
        <v>2600000</v>
      </c>
      <c r="AU336" s="38"/>
      <c r="AV336" s="38"/>
      <c r="AW336" s="38"/>
      <c r="AX336" s="38"/>
      <c r="AY336" s="38"/>
      <c r="AZ336" s="82"/>
      <c r="BA336" s="38"/>
      <c r="BB336" s="38"/>
      <c r="BC336" s="38"/>
      <c r="BD336" s="38"/>
      <c r="BE336" s="38"/>
      <c r="BF336" s="38"/>
      <c r="BG336" s="38"/>
      <c r="BH336" s="38"/>
      <c r="BI336" s="38"/>
      <c r="BJ336" s="38"/>
      <c r="BK336" s="38"/>
      <c r="BL336" s="38"/>
      <c r="BM336" s="38"/>
      <c r="BN336" s="38"/>
      <c r="BO336" s="38"/>
      <c r="BP336" s="38"/>
      <c r="BQ336" s="34">
        <f>Tabla2023[[#This Row],[DÍAS PRORROGA 1]]+Tabla2023[[#This Row],[DÍAS PRORROGA  2]]+Tabla2023[[#This Row],[DÍAS PRORROGA 3]]</f>
        <v>0</v>
      </c>
      <c r="BR336" s="68">
        <f>IF(Tabla2023[[#This Row],[ADICIÓN]]="NO",0,Tabla2023[[#This Row],[VALOR ADICIÓN 1]]+Tabla2023[[#This Row],[VALOR ADICIÓN 2]]+Tabla2023[[#This Row],[VALOR ADICIÓN 3]])</f>
        <v>0</v>
      </c>
      <c r="BS336" s="38"/>
      <c r="BT336" s="45">
        <v>45230</v>
      </c>
      <c r="BU336" s="49">
        <f>Tabla2023[[#This Row],[VALOR INICIAL DEL CONTRATO]]+Tabla2023[[#This Row],[VALOR ADICIÓN 1]]+Tabla2023[[#This Row],[VALOR ADICIÓN 2]]+Tabla2023[[#This Row],[VALOR ADICIÓN 3]]</f>
        <v>18200000</v>
      </c>
      <c r="BV33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6" s="33"/>
      <c r="BX336" s="36" t="s">
        <v>3004</v>
      </c>
      <c r="BY336" s="34"/>
      <c r="BZ336" s="34"/>
      <c r="CA336" s="34"/>
      <c r="CB336" s="35"/>
      <c r="CC336" s="35"/>
      <c r="CD336" s="34">
        <v>1688</v>
      </c>
      <c r="CE336" s="34"/>
    </row>
    <row r="337" spans="1:83" ht="51.75" customHeight="1" x14ac:dyDescent="0.2">
      <c r="A337" s="29">
        <v>2023</v>
      </c>
      <c r="B337" s="131">
        <v>360</v>
      </c>
      <c r="C337" s="122" t="s">
        <v>612</v>
      </c>
      <c r="D337" s="122" t="str">
        <f ca="1">IF(Tabla2023[[#This Row],[FECHA DE TERMINACIÓN FINAL]]-TODAY()&gt;=15,"VIGENTE",IF(Tabla2023[[#This Row],[FECHA DE TERMINACIÓN FINAL]]-TODAY()&lt;0,"FINALIZADO",IF(Tabla2023[[#This Row],[FECHA DE TERMINACIÓN FINAL]]-TODAY()&lt;=15,"PROXIMO A VENCER")))</f>
        <v>FINALIZADO</v>
      </c>
      <c r="E337" s="93">
        <v>90523</v>
      </c>
      <c r="F337" s="38" t="s">
        <v>2992</v>
      </c>
      <c r="G337" s="38" t="s">
        <v>3005</v>
      </c>
      <c r="H337" s="37" t="s">
        <v>1799</v>
      </c>
      <c r="I337" s="46" t="s">
        <v>2994</v>
      </c>
      <c r="J337" s="37" t="s">
        <v>1711</v>
      </c>
      <c r="K337" s="38">
        <v>917</v>
      </c>
      <c r="L337" s="45">
        <v>45071</v>
      </c>
      <c r="M337" s="38">
        <v>1120</v>
      </c>
      <c r="N337" s="45">
        <v>45097</v>
      </c>
      <c r="O337" s="38" t="s">
        <v>143</v>
      </c>
      <c r="P337" s="37" t="s">
        <v>87</v>
      </c>
      <c r="Q337" s="37" t="s">
        <v>420</v>
      </c>
      <c r="R337" s="38">
        <v>1</v>
      </c>
      <c r="S337" s="151" t="s">
        <v>2999</v>
      </c>
      <c r="T337" s="38"/>
      <c r="U337" s="38" t="s">
        <v>471</v>
      </c>
      <c r="V337" s="38" t="s">
        <v>285</v>
      </c>
      <c r="W337" s="38" t="s">
        <v>423</v>
      </c>
      <c r="X337" s="38" t="s">
        <v>148</v>
      </c>
      <c r="Y337" s="54">
        <v>3129847</v>
      </c>
      <c r="Z337" s="38">
        <v>8</v>
      </c>
      <c r="AA337" s="45">
        <v>27456</v>
      </c>
      <c r="AB337" s="44" t="s">
        <v>1800</v>
      </c>
      <c r="AC337" s="38">
        <v>6017008006</v>
      </c>
      <c r="AD337" s="37" t="s">
        <v>1801</v>
      </c>
      <c r="AE337" s="37" t="s">
        <v>2362</v>
      </c>
      <c r="AF337" s="37">
        <v>80255566</v>
      </c>
      <c r="AG337" s="37">
        <v>2</v>
      </c>
      <c r="AH337" s="37" t="s">
        <v>736</v>
      </c>
      <c r="AI337" s="38">
        <v>1019076465</v>
      </c>
      <c r="AJ337" s="37">
        <v>8</v>
      </c>
      <c r="AK337" s="45">
        <v>45200</v>
      </c>
      <c r="AL337" s="38" t="s">
        <v>410</v>
      </c>
      <c r="AM337" s="45">
        <v>45093</v>
      </c>
      <c r="AN337" s="45">
        <v>45092</v>
      </c>
      <c r="AO337" s="80">
        <v>18200000</v>
      </c>
      <c r="AP337" s="45">
        <v>45098</v>
      </c>
      <c r="AQ337" s="45">
        <v>45311</v>
      </c>
      <c r="AR337" s="38">
        <v>210</v>
      </c>
      <c r="AS337" s="38">
        <v>7</v>
      </c>
      <c r="AT337" s="80">
        <v>2600000</v>
      </c>
      <c r="AU337" s="38"/>
      <c r="AV337" s="38"/>
      <c r="AW337" s="38"/>
      <c r="AX337" s="38"/>
      <c r="AY337" s="38"/>
      <c r="AZ337" s="82"/>
      <c r="BA337" s="38"/>
      <c r="BB337" s="38"/>
      <c r="BC337" s="38"/>
      <c r="BD337" s="38"/>
      <c r="BE337" s="38"/>
      <c r="BF337" s="38"/>
      <c r="BG337" s="38"/>
      <c r="BH337" s="38"/>
      <c r="BI337" s="38"/>
      <c r="BJ337" s="38"/>
      <c r="BK337" s="38"/>
      <c r="BL337" s="38"/>
      <c r="BM337" s="38"/>
      <c r="BN337" s="38"/>
      <c r="BO337" s="38"/>
      <c r="BP337" s="38"/>
      <c r="BQ337" s="34">
        <f>Tabla2023[[#This Row],[DÍAS PRORROGA 1]]+Tabla2023[[#This Row],[DÍAS PRORROGA  2]]+Tabla2023[[#This Row],[DÍAS PRORROGA 3]]</f>
        <v>0</v>
      </c>
      <c r="BR337" s="68">
        <f>IF(Tabla2023[[#This Row],[ADICIÓN]]="NO",0,Tabla2023[[#This Row],[VALOR ADICIÓN 1]]+Tabla2023[[#This Row],[VALOR ADICIÓN 2]]+Tabla2023[[#This Row],[VALOR ADICIÓN 3]])</f>
        <v>0</v>
      </c>
      <c r="BS337" s="38"/>
      <c r="BT337" s="45">
        <v>45230</v>
      </c>
      <c r="BU337" s="49">
        <f>Tabla2023[[#This Row],[VALOR INICIAL DEL CONTRATO]]+Tabla2023[[#This Row],[VALOR ADICIÓN 1]]+Tabla2023[[#This Row],[VALOR ADICIÓN 2]]+Tabla2023[[#This Row],[VALOR ADICIÓN 3]]</f>
        <v>18200000</v>
      </c>
      <c r="BV33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7" s="33"/>
      <c r="BX337" s="36" t="s">
        <v>3006</v>
      </c>
      <c r="BY337" s="34"/>
      <c r="BZ337" s="34"/>
      <c r="CA337" s="34"/>
      <c r="CB337" s="35"/>
      <c r="CC337" s="35"/>
      <c r="CD337" s="34">
        <v>1688</v>
      </c>
      <c r="CE337" s="34"/>
    </row>
    <row r="338" spans="1:83" ht="51.75" customHeight="1" x14ac:dyDescent="0.2">
      <c r="A338" s="29">
        <v>2023</v>
      </c>
      <c r="B338" s="131">
        <v>361</v>
      </c>
      <c r="C338" s="122" t="s">
        <v>612</v>
      </c>
      <c r="D338" s="122" t="str">
        <f ca="1">IF(Tabla2023[[#This Row],[FECHA DE TERMINACIÓN FINAL]]-TODAY()&gt;=15,"VIGENTE",IF(Tabla2023[[#This Row],[FECHA DE TERMINACIÓN FINAL]]-TODAY()&lt;0,"FINALIZADO",IF(Tabla2023[[#This Row],[FECHA DE TERMINACIÓN FINAL]]-TODAY()&lt;=15,"PROXIMO A VENCER")))</f>
        <v>FINALIZADO</v>
      </c>
      <c r="E338" s="93">
        <v>90523</v>
      </c>
      <c r="F338" s="38" t="s">
        <v>2992</v>
      </c>
      <c r="G338" s="38" t="s">
        <v>3007</v>
      </c>
      <c r="H338" s="37" t="s">
        <v>1803</v>
      </c>
      <c r="I338" s="46" t="s">
        <v>2994</v>
      </c>
      <c r="J338" s="37" t="s">
        <v>1711</v>
      </c>
      <c r="K338" s="38">
        <v>917</v>
      </c>
      <c r="L338" s="45">
        <v>45071</v>
      </c>
      <c r="M338" s="38">
        <v>1121</v>
      </c>
      <c r="N338" s="45">
        <v>45097</v>
      </c>
      <c r="O338" s="38" t="s">
        <v>143</v>
      </c>
      <c r="P338" s="37" t="s">
        <v>87</v>
      </c>
      <c r="Q338" s="37" t="s">
        <v>420</v>
      </c>
      <c r="R338" s="38">
        <v>1</v>
      </c>
      <c r="S338" s="151" t="s">
        <v>1780</v>
      </c>
      <c r="T338" s="38"/>
      <c r="U338" s="38" t="s">
        <v>471</v>
      </c>
      <c r="V338" s="38" t="s">
        <v>285</v>
      </c>
      <c r="W338" s="38" t="s">
        <v>423</v>
      </c>
      <c r="X338" s="38" t="s">
        <v>148</v>
      </c>
      <c r="Y338" s="54">
        <v>79632427</v>
      </c>
      <c r="Z338" s="38">
        <v>0</v>
      </c>
      <c r="AA338" s="45">
        <v>28543</v>
      </c>
      <c r="AB338" s="44" t="s">
        <v>1804</v>
      </c>
      <c r="AC338" s="38">
        <v>3114871994</v>
      </c>
      <c r="AD338" s="37" t="s">
        <v>1805</v>
      </c>
      <c r="AE338" s="37" t="s">
        <v>2362</v>
      </c>
      <c r="AF338" s="37">
        <v>80255566</v>
      </c>
      <c r="AG338" s="37">
        <v>2</v>
      </c>
      <c r="AH338" s="37" t="s">
        <v>736</v>
      </c>
      <c r="AI338" s="38">
        <v>1019076465</v>
      </c>
      <c r="AJ338" s="37">
        <v>8</v>
      </c>
      <c r="AK338" s="45">
        <v>45200</v>
      </c>
      <c r="AL338" s="38" t="s">
        <v>410</v>
      </c>
      <c r="AM338" s="45">
        <v>45093</v>
      </c>
      <c r="AN338" s="45">
        <v>45093</v>
      </c>
      <c r="AO338" s="80">
        <v>18200000</v>
      </c>
      <c r="AP338" s="45">
        <v>45098</v>
      </c>
      <c r="AQ338" s="45">
        <v>45311</v>
      </c>
      <c r="AR338" s="38">
        <v>210</v>
      </c>
      <c r="AS338" s="38">
        <v>7</v>
      </c>
      <c r="AT338" s="80">
        <v>2600000</v>
      </c>
      <c r="AU338" s="38"/>
      <c r="AV338" s="38"/>
      <c r="AW338" s="38"/>
      <c r="AX338" s="38"/>
      <c r="AY338" s="38"/>
      <c r="AZ338" s="82"/>
      <c r="BA338" s="38"/>
      <c r="BB338" s="38"/>
      <c r="BC338" s="38"/>
      <c r="BD338" s="38"/>
      <c r="BE338" s="38"/>
      <c r="BF338" s="38"/>
      <c r="BG338" s="38"/>
      <c r="BH338" s="38"/>
      <c r="BI338" s="38"/>
      <c r="BJ338" s="38"/>
      <c r="BK338" s="38"/>
      <c r="BL338" s="38"/>
      <c r="BM338" s="38"/>
      <c r="BN338" s="38"/>
      <c r="BO338" s="38"/>
      <c r="BP338" s="38"/>
      <c r="BQ338" s="34">
        <f>Tabla2023[[#This Row],[DÍAS PRORROGA 1]]+Tabla2023[[#This Row],[DÍAS PRORROGA  2]]+Tabla2023[[#This Row],[DÍAS PRORROGA 3]]</f>
        <v>0</v>
      </c>
      <c r="BR338" s="68">
        <f>IF(Tabla2023[[#This Row],[ADICIÓN]]="NO",0,Tabla2023[[#This Row],[VALOR ADICIÓN 1]]+Tabla2023[[#This Row],[VALOR ADICIÓN 2]]+Tabla2023[[#This Row],[VALOR ADICIÓN 3]])</f>
        <v>0</v>
      </c>
      <c r="BS338" s="38"/>
      <c r="BT338" s="45">
        <v>45230</v>
      </c>
      <c r="BU338" s="49">
        <f>Tabla2023[[#This Row],[VALOR INICIAL DEL CONTRATO]]+Tabla2023[[#This Row],[VALOR ADICIÓN 1]]+Tabla2023[[#This Row],[VALOR ADICIÓN 2]]+Tabla2023[[#This Row],[VALOR ADICIÓN 3]]</f>
        <v>18200000</v>
      </c>
      <c r="BV33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8" s="33"/>
      <c r="BX338" s="36" t="s">
        <v>3008</v>
      </c>
      <c r="BY338" s="34"/>
      <c r="BZ338" s="34"/>
      <c r="CA338" s="34"/>
      <c r="CB338" s="35"/>
      <c r="CC338" s="35"/>
      <c r="CD338" s="34">
        <v>1688</v>
      </c>
      <c r="CE338" s="34"/>
    </row>
    <row r="339" spans="1:83" ht="51.75" customHeight="1" x14ac:dyDescent="0.2">
      <c r="A339" s="29">
        <v>2023</v>
      </c>
      <c r="B339" s="131">
        <v>362</v>
      </c>
      <c r="C339" s="122" t="s">
        <v>612</v>
      </c>
      <c r="D339" s="122" t="str">
        <f ca="1">IF(Tabla2023[[#This Row],[FECHA DE TERMINACIÓN FINAL]]-TODAY()&gt;=15,"VIGENTE",IF(Tabla2023[[#This Row],[FECHA DE TERMINACIÓN FINAL]]-TODAY()&lt;0,"FINALIZADO",IF(Tabla2023[[#This Row],[FECHA DE TERMINACIÓN FINAL]]-TODAY()&lt;=15,"PROXIMO A VENCER")))</f>
        <v>FINALIZADO</v>
      </c>
      <c r="E339" s="93">
        <v>90523</v>
      </c>
      <c r="F339" s="38" t="s">
        <v>2992</v>
      </c>
      <c r="G339" s="38" t="s">
        <v>3009</v>
      </c>
      <c r="H339" s="37" t="s">
        <v>1816</v>
      </c>
      <c r="I339" s="46" t="s">
        <v>2994</v>
      </c>
      <c r="J339" s="37" t="s">
        <v>1711</v>
      </c>
      <c r="K339" s="38">
        <v>917</v>
      </c>
      <c r="L339" s="45">
        <v>45071</v>
      </c>
      <c r="M339" s="38">
        <v>1125</v>
      </c>
      <c r="N339" s="45">
        <v>45098</v>
      </c>
      <c r="O339" s="38" t="s">
        <v>143</v>
      </c>
      <c r="P339" s="37" t="s">
        <v>87</v>
      </c>
      <c r="Q339" s="37" t="s">
        <v>420</v>
      </c>
      <c r="R339" s="38">
        <v>1</v>
      </c>
      <c r="S339" s="151" t="s">
        <v>3010</v>
      </c>
      <c r="T339" s="38"/>
      <c r="U339" s="38" t="s">
        <v>471</v>
      </c>
      <c r="V339" s="38" t="s">
        <v>285</v>
      </c>
      <c r="W339" s="38" t="s">
        <v>423</v>
      </c>
      <c r="X339" s="38" t="s">
        <v>163</v>
      </c>
      <c r="Y339" s="54">
        <v>348293</v>
      </c>
      <c r="Z339" s="38">
        <v>6</v>
      </c>
      <c r="AA339" s="45">
        <v>22725</v>
      </c>
      <c r="AB339" s="44" t="s">
        <v>1818</v>
      </c>
      <c r="AC339" s="38">
        <v>3015675971</v>
      </c>
      <c r="AD339" s="37" t="s">
        <v>1819</v>
      </c>
      <c r="AE339" s="37" t="s">
        <v>2362</v>
      </c>
      <c r="AF339" s="37">
        <v>80255566</v>
      </c>
      <c r="AG339" s="37">
        <v>2</v>
      </c>
      <c r="AH339" s="37" t="s">
        <v>736</v>
      </c>
      <c r="AI339" s="38">
        <v>1019076465</v>
      </c>
      <c r="AJ339" s="37">
        <v>8</v>
      </c>
      <c r="AK339" s="45">
        <v>45200</v>
      </c>
      <c r="AL339" s="38" t="s">
        <v>410</v>
      </c>
      <c r="AM339" s="45">
        <v>45093</v>
      </c>
      <c r="AN339" s="45">
        <v>45093</v>
      </c>
      <c r="AO339" s="80">
        <v>18200000</v>
      </c>
      <c r="AP339" s="45">
        <v>45098</v>
      </c>
      <c r="AQ339" s="45">
        <v>45311</v>
      </c>
      <c r="AR339" s="38">
        <v>210</v>
      </c>
      <c r="AS339" s="38">
        <v>7</v>
      </c>
      <c r="AT339" s="80">
        <v>2600000</v>
      </c>
      <c r="AU339" s="38"/>
      <c r="AV339" s="38"/>
      <c r="AW339" s="38"/>
      <c r="AX339" s="38"/>
      <c r="AY339" s="38"/>
      <c r="AZ339" s="82"/>
      <c r="BA339" s="38"/>
      <c r="BB339" s="38"/>
      <c r="BC339" s="38"/>
      <c r="BD339" s="38"/>
      <c r="BE339" s="38"/>
      <c r="BF339" s="38"/>
      <c r="BG339" s="38"/>
      <c r="BH339" s="38"/>
      <c r="BI339" s="38"/>
      <c r="BJ339" s="38"/>
      <c r="BK339" s="38"/>
      <c r="BL339" s="38"/>
      <c r="BM339" s="38"/>
      <c r="BN339" s="38"/>
      <c r="BO339" s="38"/>
      <c r="BP339" s="38"/>
      <c r="BQ339" s="34">
        <f>Tabla2023[[#This Row],[DÍAS PRORROGA 1]]+Tabla2023[[#This Row],[DÍAS PRORROGA  2]]+Tabla2023[[#This Row],[DÍAS PRORROGA 3]]</f>
        <v>0</v>
      </c>
      <c r="BR339" s="68">
        <f>IF(Tabla2023[[#This Row],[ADICIÓN]]="NO",0,Tabla2023[[#This Row],[VALOR ADICIÓN 1]]+Tabla2023[[#This Row],[VALOR ADICIÓN 2]]+Tabla2023[[#This Row],[VALOR ADICIÓN 3]])</f>
        <v>0</v>
      </c>
      <c r="BS339" s="38"/>
      <c r="BT339" s="45">
        <v>45230</v>
      </c>
      <c r="BU339" s="49">
        <f>Tabla2023[[#This Row],[VALOR INICIAL DEL CONTRATO]]+Tabla2023[[#This Row],[VALOR ADICIÓN 1]]+Tabla2023[[#This Row],[VALOR ADICIÓN 2]]+Tabla2023[[#This Row],[VALOR ADICIÓN 3]]</f>
        <v>18200000</v>
      </c>
      <c r="BV33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39" s="33"/>
      <c r="BX339" s="36" t="s">
        <v>3011</v>
      </c>
      <c r="BY339" s="34"/>
      <c r="BZ339" s="34"/>
      <c r="CA339" s="34"/>
      <c r="CB339" s="35"/>
      <c r="CC339" s="35"/>
      <c r="CD339" s="34">
        <v>1688</v>
      </c>
      <c r="CE339" s="34"/>
    </row>
    <row r="340" spans="1:83" ht="51.75" customHeight="1" x14ac:dyDescent="0.2">
      <c r="A340" s="29">
        <v>2023</v>
      </c>
      <c r="B340" s="131">
        <v>363</v>
      </c>
      <c r="C340" s="122" t="s">
        <v>612</v>
      </c>
      <c r="D340" s="122" t="str">
        <f ca="1">IF(Tabla2023[[#This Row],[FECHA DE TERMINACIÓN FINAL]]-TODAY()&gt;=15,"VIGENTE",IF(Tabla2023[[#This Row],[FECHA DE TERMINACIÓN FINAL]]-TODAY()&lt;0,"FINALIZADO",IF(Tabla2023[[#This Row],[FECHA DE TERMINACIÓN FINAL]]-TODAY()&lt;=15,"PROXIMO A VENCER")))</f>
        <v>FINALIZADO</v>
      </c>
      <c r="E340" s="93">
        <v>90523</v>
      </c>
      <c r="F340" s="38" t="s">
        <v>2992</v>
      </c>
      <c r="G340" s="38" t="s">
        <v>3012</v>
      </c>
      <c r="H340" s="37" t="s">
        <v>3013</v>
      </c>
      <c r="I340" s="46" t="s">
        <v>2994</v>
      </c>
      <c r="J340" s="37" t="s">
        <v>1711</v>
      </c>
      <c r="K340" s="38">
        <v>917</v>
      </c>
      <c r="L340" s="45">
        <v>45071</v>
      </c>
      <c r="M340" s="38">
        <v>1128</v>
      </c>
      <c r="N340" s="45">
        <v>45098</v>
      </c>
      <c r="O340" s="38" t="s">
        <v>143</v>
      </c>
      <c r="P340" s="37" t="s">
        <v>87</v>
      </c>
      <c r="Q340" s="37" t="s">
        <v>420</v>
      </c>
      <c r="R340" s="38">
        <v>1</v>
      </c>
      <c r="S340" s="151" t="s">
        <v>1780</v>
      </c>
      <c r="T340" s="38"/>
      <c r="U340" s="38" t="s">
        <v>471</v>
      </c>
      <c r="V340" s="38" t="s">
        <v>285</v>
      </c>
      <c r="W340" s="38" t="s">
        <v>423</v>
      </c>
      <c r="X340" s="38" t="s">
        <v>163</v>
      </c>
      <c r="Y340" s="54">
        <v>1032656063</v>
      </c>
      <c r="Z340" s="38">
        <v>7</v>
      </c>
      <c r="AA340" s="45">
        <v>31865</v>
      </c>
      <c r="AB340" s="44" t="s">
        <v>1808</v>
      </c>
      <c r="AC340" s="38">
        <v>3204430212</v>
      </c>
      <c r="AD340" s="37" t="s">
        <v>1809</v>
      </c>
      <c r="AE340" s="37" t="s">
        <v>2362</v>
      </c>
      <c r="AF340" s="37">
        <v>80255566</v>
      </c>
      <c r="AG340" s="37">
        <v>2</v>
      </c>
      <c r="AH340" s="37" t="s">
        <v>736</v>
      </c>
      <c r="AI340" s="38">
        <v>1019076465</v>
      </c>
      <c r="AJ340" s="37">
        <v>8</v>
      </c>
      <c r="AK340" s="45">
        <v>45200</v>
      </c>
      <c r="AL340" s="38" t="s">
        <v>410</v>
      </c>
      <c r="AM340" s="45">
        <v>45093</v>
      </c>
      <c r="AN340" s="45">
        <v>45093</v>
      </c>
      <c r="AO340" s="80">
        <v>18200000</v>
      </c>
      <c r="AP340" s="45">
        <v>45098</v>
      </c>
      <c r="AQ340" s="45">
        <v>45311</v>
      </c>
      <c r="AR340" s="38">
        <v>210</v>
      </c>
      <c r="AS340" s="38">
        <v>7</v>
      </c>
      <c r="AT340" s="80">
        <v>2600000</v>
      </c>
      <c r="AU340" s="38"/>
      <c r="AV340" s="38"/>
      <c r="AW340" s="38"/>
      <c r="AX340" s="38"/>
      <c r="AY340" s="38"/>
      <c r="AZ340" s="82"/>
      <c r="BA340" s="38"/>
      <c r="BB340" s="38"/>
      <c r="BC340" s="38"/>
      <c r="BD340" s="38"/>
      <c r="BE340" s="38"/>
      <c r="BF340" s="38"/>
      <c r="BG340" s="38"/>
      <c r="BH340" s="38"/>
      <c r="BI340" s="38"/>
      <c r="BJ340" s="38"/>
      <c r="BK340" s="38"/>
      <c r="BL340" s="38"/>
      <c r="BM340" s="38"/>
      <c r="BN340" s="38"/>
      <c r="BO340" s="38"/>
      <c r="BP340" s="38"/>
      <c r="BQ340" s="34">
        <f>Tabla2023[[#This Row],[DÍAS PRORROGA 1]]+Tabla2023[[#This Row],[DÍAS PRORROGA  2]]+Tabla2023[[#This Row],[DÍAS PRORROGA 3]]</f>
        <v>0</v>
      </c>
      <c r="BR340" s="68">
        <f>IF(Tabla2023[[#This Row],[ADICIÓN]]="NO",0,Tabla2023[[#This Row],[VALOR ADICIÓN 1]]+Tabla2023[[#This Row],[VALOR ADICIÓN 2]]+Tabla2023[[#This Row],[VALOR ADICIÓN 3]])</f>
        <v>0</v>
      </c>
      <c r="BS340" s="38"/>
      <c r="BT340" s="45">
        <v>45230</v>
      </c>
      <c r="BU340" s="49">
        <f>Tabla2023[[#This Row],[VALOR INICIAL DEL CONTRATO]]+Tabla2023[[#This Row],[VALOR ADICIÓN 1]]+Tabla2023[[#This Row],[VALOR ADICIÓN 2]]+Tabla2023[[#This Row],[VALOR ADICIÓN 3]]</f>
        <v>18200000</v>
      </c>
      <c r="BV34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40" s="33"/>
      <c r="BX340" s="36" t="s">
        <v>3014</v>
      </c>
      <c r="BY340" s="34"/>
      <c r="BZ340" s="34"/>
      <c r="CA340" s="34"/>
      <c r="CB340" s="35"/>
      <c r="CC340" s="35"/>
      <c r="CD340" s="34">
        <v>1688</v>
      </c>
      <c r="CE340" s="34"/>
    </row>
    <row r="341" spans="1:83" ht="51.75" customHeight="1" x14ac:dyDescent="0.2">
      <c r="A341" s="29">
        <v>2023</v>
      </c>
      <c r="B341" s="131">
        <v>369</v>
      </c>
      <c r="C341" s="122" t="s">
        <v>612</v>
      </c>
      <c r="D341" s="122" t="str">
        <f ca="1">IF(Tabla2023[[#This Row],[FECHA DE TERMINACIÓN FINAL]]-TODAY()&gt;=15,"VIGENTE",IF(Tabla2023[[#This Row],[FECHA DE TERMINACIÓN FINAL]]-TODAY()&lt;0,"FINALIZADO",IF(Tabla2023[[#This Row],[FECHA DE TERMINACIÓN FINAL]]-TODAY()&lt;=15,"PROXIMO A VENCER")))</f>
        <v>FINALIZADO</v>
      </c>
      <c r="E341" s="93">
        <v>90522</v>
      </c>
      <c r="F341" s="38" t="s">
        <v>2992</v>
      </c>
      <c r="G341" s="38" t="s">
        <v>3015</v>
      </c>
      <c r="H341" s="37" t="s">
        <v>3016</v>
      </c>
      <c r="I341" s="44" t="s">
        <v>2957</v>
      </c>
      <c r="J341" s="37" t="s">
        <v>1711</v>
      </c>
      <c r="K341" s="38">
        <v>916</v>
      </c>
      <c r="L341" s="45">
        <v>45071</v>
      </c>
      <c r="M341" s="38">
        <v>1126</v>
      </c>
      <c r="N341" s="45">
        <v>45098</v>
      </c>
      <c r="O341" s="38" t="s">
        <v>143</v>
      </c>
      <c r="P341" s="37" t="s">
        <v>87</v>
      </c>
      <c r="Q341" s="37" t="s">
        <v>420</v>
      </c>
      <c r="R341" s="38">
        <v>1</v>
      </c>
      <c r="S341" s="151" t="s">
        <v>1780</v>
      </c>
      <c r="T341" s="38"/>
      <c r="U341" s="38" t="s">
        <v>471</v>
      </c>
      <c r="V341" s="38" t="s">
        <v>285</v>
      </c>
      <c r="W341" s="38" t="s">
        <v>423</v>
      </c>
      <c r="X341" s="38" t="s">
        <v>163</v>
      </c>
      <c r="Y341" s="54">
        <v>174188</v>
      </c>
      <c r="Z341" s="38">
        <v>2</v>
      </c>
      <c r="AA341" s="45">
        <v>23747</v>
      </c>
      <c r="AB341" s="44" t="s">
        <v>3017</v>
      </c>
      <c r="AC341" s="38">
        <v>3115811588</v>
      </c>
      <c r="AD341" s="37" t="s">
        <v>2550</v>
      </c>
      <c r="AE341" s="37" t="s">
        <v>2362</v>
      </c>
      <c r="AF341" s="37">
        <v>80255566</v>
      </c>
      <c r="AG341" s="37">
        <v>2</v>
      </c>
      <c r="AH341" s="37" t="s">
        <v>736</v>
      </c>
      <c r="AI341" s="38">
        <v>1019076465</v>
      </c>
      <c r="AJ341" s="37">
        <v>8</v>
      </c>
      <c r="AK341" s="45">
        <v>45200</v>
      </c>
      <c r="AL341" s="38" t="s">
        <v>410</v>
      </c>
      <c r="AM341" s="45">
        <v>45093</v>
      </c>
      <c r="AN341" s="45">
        <v>45093</v>
      </c>
      <c r="AO341" s="80">
        <v>18200000</v>
      </c>
      <c r="AP341" s="45">
        <v>45100</v>
      </c>
      <c r="AQ341" s="45">
        <v>45313</v>
      </c>
      <c r="AR341" s="38">
        <v>210</v>
      </c>
      <c r="AS341" s="38">
        <v>7</v>
      </c>
      <c r="AT341" s="80">
        <v>2600000</v>
      </c>
      <c r="AU341" s="38"/>
      <c r="AV341" s="38"/>
      <c r="AW341" s="38"/>
      <c r="AX341" s="38"/>
      <c r="AY341" s="38"/>
      <c r="AZ341" s="82"/>
      <c r="BA341" s="38"/>
      <c r="BB341" s="38"/>
      <c r="BC341" s="38"/>
      <c r="BD341" s="38"/>
      <c r="BE341" s="38"/>
      <c r="BF341" s="38"/>
      <c r="BG341" s="38"/>
      <c r="BH341" s="38"/>
      <c r="BI341" s="38"/>
      <c r="BJ341" s="38"/>
      <c r="BK341" s="38"/>
      <c r="BL341" s="38"/>
      <c r="BM341" s="38"/>
      <c r="BN341" s="38"/>
      <c r="BO341" s="38"/>
      <c r="BP341" s="38"/>
      <c r="BQ341" s="34">
        <f>Tabla2023[[#This Row],[DÍAS PRORROGA 1]]+Tabla2023[[#This Row],[DÍAS PRORROGA  2]]+Tabla2023[[#This Row],[DÍAS PRORROGA 3]]</f>
        <v>0</v>
      </c>
      <c r="BR341" s="68">
        <f>IF(Tabla2023[[#This Row],[ADICIÓN]]="NO",0,Tabla2023[[#This Row],[VALOR ADICIÓN 1]]+Tabla2023[[#This Row],[VALOR ADICIÓN 2]]+Tabla2023[[#This Row],[VALOR ADICIÓN 3]])</f>
        <v>0</v>
      </c>
      <c r="BS341" s="38"/>
      <c r="BT341" s="45">
        <v>45230</v>
      </c>
      <c r="BU341" s="49">
        <f>Tabla2023[[#This Row],[VALOR INICIAL DEL CONTRATO]]+Tabla2023[[#This Row],[VALOR ADICIÓN 1]]+Tabla2023[[#This Row],[VALOR ADICIÓN 2]]+Tabla2023[[#This Row],[VALOR ADICIÓN 3]]</f>
        <v>18200000</v>
      </c>
      <c r="BV34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41" s="33"/>
      <c r="BX341" s="36" t="s">
        <v>3018</v>
      </c>
      <c r="BY341" s="34"/>
      <c r="BZ341" s="34"/>
      <c r="CA341" s="34"/>
      <c r="CB341" s="35"/>
      <c r="CC341" s="35"/>
      <c r="CD341" s="34">
        <v>1688</v>
      </c>
      <c r="CE341" s="34"/>
    </row>
    <row r="342" spans="1:83" ht="51.75" customHeight="1" x14ac:dyDescent="0.2">
      <c r="A342" s="29">
        <v>2023</v>
      </c>
      <c r="B342" s="131">
        <v>371</v>
      </c>
      <c r="C342" s="122" t="s">
        <v>612</v>
      </c>
      <c r="D342" s="122" t="str">
        <f ca="1">IF(Tabla2023[[#This Row],[FECHA DE TERMINACIÓN FINAL]]-TODAY()&gt;=15,"VIGENTE",IF(Tabla2023[[#This Row],[FECHA DE TERMINACIÓN FINAL]]-TODAY()&lt;0,"FINALIZADO",IF(Tabla2023[[#This Row],[FECHA DE TERMINACIÓN FINAL]]-TODAY()&lt;=15,"PROXIMO A VENCER")))</f>
        <v>FINALIZADO</v>
      </c>
      <c r="E342" s="93">
        <v>90522</v>
      </c>
      <c r="F342" s="38" t="s">
        <v>2992</v>
      </c>
      <c r="G342" s="38" t="s">
        <v>3019</v>
      </c>
      <c r="H342" s="37" t="s">
        <v>2487</v>
      </c>
      <c r="I342" s="44" t="s">
        <v>2994</v>
      </c>
      <c r="J342" s="37" t="s">
        <v>1711</v>
      </c>
      <c r="K342" s="38">
        <v>916</v>
      </c>
      <c r="L342" s="45">
        <v>45071</v>
      </c>
      <c r="M342" s="38">
        <v>1137</v>
      </c>
      <c r="N342" s="45">
        <v>45099</v>
      </c>
      <c r="O342" s="38" t="s">
        <v>143</v>
      </c>
      <c r="P342" s="37" t="s">
        <v>87</v>
      </c>
      <c r="Q342" s="37" t="s">
        <v>420</v>
      </c>
      <c r="R342" s="38">
        <v>1</v>
      </c>
      <c r="S342" s="151" t="s">
        <v>1780</v>
      </c>
      <c r="T342" s="38"/>
      <c r="U342" s="38" t="s">
        <v>471</v>
      </c>
      <c r="V342" s="38" t="s">
        <v>285</v>
      </c>
      <c r="W342" s="38" t="s">
        <v>423</v>
      </c>
      <c r="X342" s="38" t="s">
        <v>148</v>
      </c>
      <c r="Y342" s="38">
        <v>1069078032</v>
      </c>
      <c r="Z342" s="38">
        <v>3</v>
      </c>
      <c r="AA342" s="45">
        <v>31340</v>
      </c>
      <c r="AB342" s="44" t="s">
        <v>2490</v>
      </c>
      <c r="AC342" s="38">
        <v>3057837312</v>
      </c>
      <c r="AD342" s="38" t="s">
        <v>2491</v>
      </c>
      <c r="AE342" s="37" t="s">
        <v>1453</v>
      </c>
      <c r="AF342" s="37">
        <v>3096924</v>
      </c>
      <c r="AG342" s="37">
        <v>3</v>
      </c>
      <c r="AH342" s="38"/>
      <c r="AI342" s="38"/>
      <c r="AJ342" s="38"/>
      <c r="AK342" s="38"/>
      <c r="AL342" s="38" t="s">
        <v>410</v>
      </c>
      <c r="AM342" s="45">
        <v>45093</v>
      </c>
      <c r="AN342" s="45">
        <v>45093</v>
      </c>
      <c r="AO342" s="80">
        <v>18200000</v>
      </c>
      <c r="AP342" s="45">
        <v>45103</v>
      </c>
      <c r="AQ342" s="45">
        <v>45316</v>
      </c>
      <c r="AR342" s="38">
        <v>210</v>
      </c>
      <c r="AS342" s="38">
        <v>7</v>
      </c>
      <c r="AT342" s="80">
        <v>2600000</v>
      </c>
      <c r="AU342" s="38"/>
      <c r="AV342" s="38"/>
      <c r="AW342" s="38"/>
      <c r="AX342" s="38"/>
      <c r="AY342" s="38"/>
      <c r="AZ342" s="82"/>
      <c r="BA342" s="38"/>
      <c r="BB342" s="38"/>
      <c r="BC342" s="38"/>
      <c r="BD342" s="38"/>
      <c r="BE342" s="38"/>
      <c r="BF342" s="38"/>
      <c r="BG342" s="38"/>
      <c r="BH342" s="38"/>
      <c r="BI342" s="38"/>
      <c r="BJ342" s="38"/>
      <c r="BK342" s="38"/>
      <c r="BL342" s="38"/>
      <c r="BM342" s="38"/>
      <c r="BN342" s="38"/>
      <c r="BO342" s="38"/>
      <c r="BP342" s="38"/>
      <c r="BQ342" s="34">
        <f>Tabla2023[[#This Row],[DÍAS PRORROGA 1]]+Tabla2023[[#This Row],[DÍAS PRORROGA  2]]+Tabla2023[[#This Row],[DÍAS PRORROGA 3]]</f>
        <v>0</v>
      </c>
      <c r="BR342" s="68">
        <f>IF(Tabla2023[[#This Row],[ADICIÓN]]="NO",0,Tabla2023[[#This Row],[VALOR ADICIÓN 1]]+Tabla2023[[#This Row],[VALOR ADICIÓN 2]]+Tabla2023[[#This Row],[VALOR ADICIÓN 3]])</f>
        <v>0</v>
      </c>
      <c r="BS342" s="38"/>
      <c r="BT342" s="45">
        <v>45230</v>
      </c>
      <c r="BU342" s="49">
        <f>Tabla2023[[#This Row],[VALOR INICIAL DEL CONTRATO]]+Tabla2023[[#This Row],[VALOR ADICIÓN 1]]+Tabla2023[[#This Row],[VALOR ADICIÓN 2]]+Tabla2023[[#This Row],[VALOR ADICIÓN 3]]</f>
        <v>18200000</v>
      </c>
      <c r="BV34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42" s="33"/>
      <c r="BX342" s="36" t="s">
        <v>3020</v>
      </c>
      <c r="BY342" s="34"/>
      <c r="BZ342" s="34"/>
      <c r="CA342" s="34"/>
      <c r="CB342" s="35"/>
      <c r="CC342" s="35"/>
      <c r="CD342" s="34">
        <v>1688</v>
      </c>
      <c r="CE342" s="34"/>
    </row>
    <row r="343" spans="1:83" ht="51.75" customHeight="1" x14ac:dyDescent="0.2">
      <c r="A343" s="29">
        <v>2023</v>
      </c>
      <c r="B343" s="131">
        <v>372</v>
      </c>
      <c r="C343" s="122" t="s">
        <v>612</v>
      </c>
      <c r="D343" s="122" t="str">
        <f ca="1">IF(Tabla2023[[#This Row],[FECHA DE TERMINACIÓN FINAL]]-TODAY()&gt;=15,"VIGENTE",IF(Tabla2023[[#This Row],[FECHA DE TERMINACIÓN FINAL]]-TODAY()&lt;0,"FINALIZADO",IF(Tabla2023[[#This Row],[FECHA DE TERMINACIÓN FINAL]]-TODAY()&lt;=15,"PROXIMO A VENCER")))</f>
        <v>FINALIZADO</v>
      </c>
      <c r="E343" s="93">
        <v>90522</v>
      </c>
      <c r="F343" s="38" t="s">
        <v>2992</v>
      </c>
      <c r="G343" s="38" t="s">
        <v>3021</v>
      </c>
      <c r="H343" s="37" t="s">
        <v>3022</v>
      </c>
      <c r="I343" s="44" t="s">
        <v>2957</v>
      </c>
      <c r="J343" s="37" t="s">
        <v>1711</v>
      </c>
      <c r="K343" s="38">
        <v>916</v>
      </c>
      <c r="L343" s="45">
        <v>45071</v>
      </c>
      <c r="M343" s="38">
        <v>1138</v>
      </c>
      <c r="N343" s="45">
        <v>45099</v>
      </c>
      <c r="O343" s="38" t="s">
        <v>143</v>
      </c>
      <c r="P343" s="37" t="s">
        <v>87</v>
      </c>
      <c r="Q343" s="37" t="s">
        <v>420</v>
      </c>
      <c r="R343" s="38">
        <v>1</v>
      </c>
      <c r="S343" s="151" t="s">
        <v>1780</v>
      </c>
      <c r="T343" s="38"/>
      <c r="U343" s="38" t="s">
        <v>906</v>
      </c>
      <c r="V343" s="38" t="s">
        <v>285</v>
      </c>
      <c r="W343" s="38" t="s">
        <v>423</v>
      </c>
      <c r="X343" s="38" t="s">
        <v>163</v>
      </c>
      <c r="Y343" s="54">
        <v>40732494</v>
      </c>
      <c r="Z343" s="38">
        <v>1</v>
      </c>
      <c r="AA343" s="45">
        <v>29735</v>
      </c>
      <c r="AB343" s="44" t="s">
        <v>3023</v>
      </c>
      <c r="AC343" s="38">
        <v>3212214003</v>
      </c>
      <c r="AD343" s="37" t="s">
        <v>3024</v>
      </c>
      <c r="AE343" s="37" t="s">
        <v>2362</v>
      </c>
      <c r="AF343" s="37">
        <v>80255566</v>
      </c>
      <c r="AG343" s="37">
        <v>2</v>
      </c>
      <c r="AH343" s="37" t="s">
        <v>736</v>
      </c>
      <c r="AI343" s="38">
        <v>1019076465</v>
      </c>
      <c r="AJ343" s="37">
        <v>8</v>
      </c>
      <c r="AK343" s="45">
        <v>45200</v>
      </c>
      <c r="AL343" s="38" t="s">
        <v>410</v>
      </c>
      <c r="AM343" s="45">
        <v>45093</v>
      </c>
      <c r="AN343" s="45">
        <v>45093</v>
      </c>
      <c r="AO343" s="80">
        <v>18200000</v>
      </c>
      <c r="AP343" s="45">
        <v>45100</v>
      </c>
      <c r="AQ343" s="45">
        <v>45313</v>
      </c>
      <c r="AR343" s="38">
        <v>210</v>
      </c>
      <c r="AS343" s="38">
        <v>7</v>
      </c>
      <c r="AT343" s="80">
        <v>2600000</v>
      </c>
      <c r="AU343" s="38"/>
      <c r="AV343" s="38"/>
      <c r="AW343" s="38"/>
      <c r="AX343" s="38"/>
      <c r="AY343" s="38"/>
      <c r="AZ343" s="82"/>
      <c r="BA343" s="38"/>
      <c r="BB343" s="38"/>
      <c r="BC343" s="38"/>
      <c r="BD343" s="38"/>
      <c r="BE343" s="38"/>
      <c r="BF343" s="38"/>
      <c r="BG343" s="38"/>
      <c r="BH343" s="38"/>
      <c r="BI343" s="38"/>
      <c r="BJ343" s="38"/>
      <c r="BK343" s="38"/>
      <c r="BL343" s="38"/>
      <c r="BM343" s="38"/>
      <c r="BN343" s="38"/>
      <c r="BO343" s="38"/>
      <c r="BP343" s="38"/>
      <c r="BQ343" s="34">
        <f>Tabla2023[[#This Row],[DÍAS PRORROGA 1]]+Tabla2023[[#This Row],[DÍAS PRORROGA  2]]+Tabla2023[[#This Row],[DÍAS PRORROGA 3]]</f>
        <v>0</v>
      </c>
      <c r="BR343" s="68">
        <f>IF(Tabla2023[[#This Row],[ADICIÓN]]="NO",0,Tabla2023[[#This Row],[VALOR ADICIÓN 1]]+Tabla2023[[#This Row],[VALOR ADICIÓN 2]]+Tabla2023[[#This Row],[VALOR ADICIÓN 3]])</f>
        <v>0</v>
      </c>
      <c r="BS343" s="38"/>
      <c r="BT343" s="45">
        <v>45230</v>
      </c>
      <c r="BU343" s="49">
        <f>Tabla2023[[#This Row],[VALOR INICIAL DEL CONTRATO]]+Tabla2023[[#This Row],[VALOR ADICIÓN 1]]+Tabla2023[[#This Row],[VALOR ADICIÓN 2]]+Tabla2023[[#This Row],[VALOR ADICIÓN 3]]</f>
        <v>18200000</v>
      </c>
      <c r="BV34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43" s="33"/>
      <c r="BX343" s="36" t="s">
        <v>3025</v>
      </c>
      <c r="BY343" s="34"/>
      <c r="BZ343" s="34"/>
      <c r="CA343" s="34"/>
      <c r="CB343" s="35"/>
      <c r="CC343" s="35"/>
      <c r="CD343" s="34">
        <v>1688</v>
      </c>
      <c r="CE343" s="34"/>
    </row>
    <row r="344" spans="1:83" ht="51.75" customHeight="1" x14ac:dyDescent="0.2">
      <c r="A344" s="29">
        <v>2023</v>
      </c>
      <c r="B344" s="131">
        <v>373</v>
      </c>
      <c r="C344" s="122" t="s">
        <v>612</v>
      </c>
      <c r="D344" s="122" t="str">
        <f ca="1">IF(Tabla2023[[#This Row],[FECHA DE TERMINACIÓN FINAL]]-TODAY()&gt;=15,"VIGENTE",IF(Tabla2023[[#This Row],[FECHA DE TERMINACIÓN FINAL]]-TODAY()&lt;0,"FINALIZADO",IF(Tabla2023[[#This Row],[FECHA DE TERMINACIÓN FINAL]]-TODAY()&lt;=15,"PROXIMO A VENCER")))</f>
        <v>FINALIZADO</v>
      </c>
      <c r="E344" s="93">
        <v>90522</v>
      </c>
      <c r="F344" s="38" t="s">
        <v>2992</v>
      </c>
      <c r="G344" s="38" t="s">
        <v>3026</v>
      </c>
      <c r="H344" s="37" t="s">
        <v>3027</v>
      </c>
      <c r="I344" s="44" t="s">
        <v>2994</v>
      </c>
      <c r="J344" s="37" t="s">
        <v>1711</v>
      </c>
      <c r="K344" s="38">
        <v>916</v>
      </c>
      <c r="L344" s="45">
        <v>45071</v>
      </c>
      <c r="M344" s="38">
        <v>1139</v>
      </c>
      <c r="N344" s="45">
        <v>45099</v>
      </c>
      <c r="O344" s="38" t="s">
        <v>143</v>
      </c>
      <c r="P344" s="37" t="s">
        <v>87</v>
      </c>
      <c r="Q344" s="37" t="s">
        <v>420</v>
      </c>
      <c r="R344" s="38">
        <v>1</v>
      </c>
      <c r="S344" s="151" t="s">
        <v>1780</v>
      </c>
      <c r="T344" s="38"/>
      <c r="U344" s="38" t="s">
        <v>471</v>
      </c>
      <c r="V344" s="38" t="s">
        <v>285</v>
      </c>
      <c r="W344" s="38" t="s">
        <v>423</v>
      </c>
      <c r="X344" s="38" t="s">
        <v>148</v>
      </c>
      <c r="Y344" s="38">
        <v>1023016595</v>
      </c>
      <c r="Z344" s="38">
        <v>5</v>
      </c>
      <c r="AA344" s="45">
        <v>35351</v>
      </c>
      <c r="AB344" s="44" t="s">
        <v>2501</v>
      </c>
      <c r="AC344" s="38">
        <v>3124587819</v>
      </c>
      <c r="AD344" s="38" t="s">
        <v>2502</v>
      </c>
      <c r="AE344" s="37" t="s">
        <v>1548</v>
      </c>
      <c r="AF344" s="37" t="s">
        <v>1549</v>
      </c>
      <c r="AG344" s="37">
        <v>1</v>
      </c>
      <c r="AH344" s="38"/>
      <c r="AI344" s="38"/>
      <c r="AJ344" s="38"/>
      <c r="AK344" s="38"/>
      <c r="AL344" s="38" t="s">
        <v>410</v>
      </c>
      <c r="AM344" s="45">
        <v>45093</v>
      </c>
      <c r="AN344" s="45">
        <v>45093</v>
      </c>
      <c r="AO344" s="80">
        <v>18200000</v>
      </c>
      <c r="AP344" s="45">
        <v>45105</v>
      </c>
      <c r="AQ344" s="45">
        <v>45318</v>
      </c>
      <c r="AR344" s="38">
        <v>210</v>
      </c>
      <c r="AS344" s="38">
        <v>7</v>
      </c>
      <c r="AT344" s="80">
        <v>2600000</v>
      </c>
      <c r="AU344" s="38"/>
      <c r="AV344" s="38"/>
      <c r="AW344" s="38"/>
      <c r="AX344" s="38"/>
      <c r="AY344" s="38"/>
      <c r="AZ344" s="82"/>
      <c r="BA344" s="38"/>
      <c r="BB344" s="38"/>
      <c r="BC344" s="38"/>
      <c r="BD344" s="38"/>
      <c r="BE344" s="38"/>
      <c r="BF344" s="38"/>
      <c r="BG344" s="38"/>
      <c r="BH344" s="38"/>
      <c r="BI344" s="38"/>
      <c r="BJ344" s="38"/>
      <c r="BK344" s="38"/>
      <c r="BL344" s="38"/>
      <c r="BM344" s="38"/>
      <c r="BN344" s="38"/>
      <c r="BO344" s="38"/>
      <c r="BP344" s="38"/>
      <c r="BQ344" s="34">
        <f>Tabla2023[[#This Row],[DÍAS PRORROGA 1]]+Tabla2023[[#This Row],[DÍAS PRORROGA  2]]+Tabla2023[[#This Row],[DÍAS PRORROGA 3]]</f>
        <v>0</v>
      </c>
      <c r="BR344" s="68">
        <f>IF(Tabla2023[[#This Row],[ADICIÓN]]="NO",0,Tabla2023[[#This Row],[VALOR ADICIÓN 1]]+Tabla2023[[#This Row],[VALOR ADICIÓN 2]]+Tabla2023[[#This Row],[VALOR ADICIÓN 3]])</f>
        <v>0</v>
      </c>
      <c r="BS344" s="38"/>
      <c r="BT344" s="45">
        <v>45259</v>
      </c>
      <c r="BU344" s="49">
        <f>Tabla2023[[#This Row],[VALOR INICIAL DEL CONTRATO]]+Tabla2023[[#This Row],[VALOR ADICIÓN 1]]+Tabla2023[[#This Row],[VALOR ADICIÓN 2]]+Tabla2023[[#This Row],[VALOR ADICIÓN 3]]</f>
        <v>18200000</v>
      </c>
      <c r="BV34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44" s="33"/>
      <c r="BX344" s="36" t="s">
        <v>3028</v>
      </c>
      <c r="BY344" s="34"/>
      <c r="BZ344" s="34"/>
      <c r="CA344" s="34"/>
      <c r="CB344" s="35"/>
      <c r="CC344" s="35"/>
      <c r="CD344" s="34">
        <v>1688</v>
      </c>
      <c r="CE344" s="34"/>
    </row>
    <row r="345" spans="1:83" ht="51.75" customHeight="1" x14ac:dyDescent="0.2">
      <c r="A345" s="29">
        <v>2023</v>
      </c>
      <c r="B345" s="131">
        <v>374</v>
      </c>
      <c r="C345" s="122" t="s">
        <v>612</v>
      </c>
      <c r="D345" s="122" t="str">
        <f ca="1">IF(Tabla2023[[#This Row],[FECHA DE TERMINACIÓN FINAL]]-TODAY()&gt;=15,"VIGENTE",IF(Tabla2023[[#This Row],[FECHA DE TERMINACIÓN FINAL]]-TODAY()&lt;0,"FINALIZADO",IF(Tabla2023[[#This Row],[FECHA DE TERMINACIÓN FINAL]]-TODAY()&lt;=15,"PROXIMO A VENCER")))</f>
        <v>FINALIZADO</v>
      </c>
      <c r="E345" s="93">
        <v>90522</v>
      </c>
      <c r="F345" s="38" t="s">
        <v>2992</v>
      </c>
      <c r="G345" s="38" t="s">
        <v>3029</v>
      </c>
      <c r="H345" s="37" t="s">
        <v>2495</v>
      </c>
      <c r="I345" s="46" t="s">
        <v>2957</v>
      </c>
      <c r="J345" s="37" t="s">
        <v>1711</v>
      </c>
      <c r="K345" s="38">
        <v>916</v>
      </c>
      <c r="L345" s="45">
        <v>45071</v>
      </c>
      <c r="M345" s="38">
        <v>1140</v>
      </c>
      <c r="N345" s="45">
        <v>45099</v>
      </c>
      <c r="O345" s="38" t="s">
        <v>143</v>
      </c>
      <c r="P345" s="37" t="s">
        <v>87</v>
      </c>
      <c r="Q345" s="37" t="s">
        <v>420</v>
      </c>
      <c r="R345" s="38">
        <v>1</v>
      </c>
      <c r="S345" s="151" t="s">
        <v>1780</v>
      </c>
      <c r="T345" s="38"/>
      <c r="U345" s="38" t="s">
        <v>471</v>
      </c>
      <c r="V345" s="38" t="s">
        <v>184</v>
      </c>
      <c r="W345" s="38" t="s">
        <v>423</v>
      </c>
      <c r="X345" s="38" t="s">
        <v>148</v>
      </c>
      <c r="Y345" s="38">
        <v>1014263918</v>
      </c>
      <c r="Z345" s="38">
        <v>6</v>
      </c>
      <c r="AA345" s="45">
        <v>34774</v>
      </c>
      <c r="AB345" s="44" t="s">
        <v>2496</v>
      </c>
      <c r="AC345" s="38">
        <v>7367322</v>
      </c>
      <c r="AD345" s="38" t="s">
        <v>2497</v>
      </c>
      <c r="AE345" s="37" t="s">
        <v>1453</v>
      </c>
      <c r="AF345" s="37">
        <v>3096924</v>
      </c>
      <c r="AG345" s="37">
        <v>3</v>
      </c>
      <c r="AH345" s="38"/>
      <c r="AI345" s="38"/>
      <c r="AJ345" s="38"/>
      <c r="AK345" s="38"/>
      <c r="AL345" s="38" t="s">
        <v>410</v>
      </c>
      <c r="AM345" s="45">
        <v>45093</v>
      </c>
      <c r="AN345" s="45">
        <v>45093</v>
      </c>
      <c r="AO345" s="80">
        <v>18200000</v>
      </c>
      <c r="AP345" s="45">
        <v>45103</v>
      </c>
      <c r="AQ345" s="45">
        <v>45316</v>
      </c>
      <c r="AR345" s="38">
        <v>210</v>
      </c>
      <c r="AS345" s="38">
        <v>7</v>
      </c>
      <c r="AT345" s="80">
        <v>2600000</v>
      </c>
      <c r="AU345" s="38"/>
      <c r="AV345" s="38"/>
      <c r="AW345" s="38"/>
      <c r="AX345" s="38"/>
      <c r="AY345" s="38"/>
      <c r="AZ345" s="82"/>
      <c r="BA345" s="38"/>
      <c r="BB345" s="38"/>
      <c r="BC345" s="38"/>
      <c r="BD345" s="38"/>
      <c r="BE345" s="38"/>
      <c r="BF345" s="38"/>
      <c r="BG345" s="38"/>
      <c r="BH345" s="38"/>
      <c r="BI345" s="38"/>
      <c r="BJ345" s="38"/>
      <c r="BK345" s="38"/>
      <c r="BL345" s="38"/>
      <c r="BM345" s="38"/>
      <c r="BN345" s="38"/>
      <c r="BO345" s="38"/>
      <c r="BP345" s="38"/>
      <c r="BQ345" s="34">
        <f>Tabla2023[[#This Row],[DÍAS PRORROGA 1]]+Tabla2023[[#This Row],[DÍAS PRORROGA  2]]+Tabla2023[[#This Row],[DÍAS PRORROGA 3]]</f>
        <v>0</v>
      </c>
      <c r="BR345" s="68">
        <f>IF(Tabla2023[[#This Row],[ADICIÓN]]="NO",0,Tabla2023[[#This Row],[VALOR ADICIÓN 1]]+Tabla2023[[#This Row],[VALOR ADICIÓN 2]]+Tabla2023[[#This Row],[VALOR ADICIÓN 3]])</f>
        <v>0</v>
      </c>
      <c r="BS345" s="38"/>
      <c r="BT345" s="45">
        <v>45230</v>
      </c>
      <c r="BU345" s="49">
        <f>Tabla2023[[#This Row],[VALOR INICIAL DEL CONTRATO]]+Tabla2023[[#This Row],[VALOR ADICIÓN 1]]+Tabla2023[[#This Row],[VALOR ADICIÓN 2]]+Tabla2023[[#This Row],[VALOR ADICIÓN 3]]</f>
        <v>18200000</v>
      </c>
      <c r="BV34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45" s="33"/>
      <c r="BX345" s="36" t="s">
        <v>3030</v>
      </c>
      <c r="BY345" s="34"/>
      <c r="BZ345" s="34"/>
      <c r="CA345" s="34"/>
      <c r="CB345" s="35"/>
      <c r="CC345" s="35"/>
      <c r="CD345" s="34">
        <v>1688</v>
      </c>
      <c r="CE345" s="34"/>
    </row>
    <row r="346" spans="1:83" ht="51.75" customHeight="1" x14ac:dyDescent="0.2">
      <c r="A346" s="29">
        <v>2023</v>
      </c>
      <c r="B346" s="131">
        <v>337</v>
      </c>
      <c r="C346" s="122" t="s">
        <v>84</v>
      </c>
      <c r="D346" s="122" t="str">
        <f ca="1">IF(Tabla2023[[#This Row],[FECHA DE TERMINACIÓN FINAL]]-TODAY()&gt;=15,"VIGENTE",IF(Tabla2023[[#This Row],[FECHA DE TERMINACIÓN FINAL]]-TODAY()&lt;0,"FINALIZADO",IF(Tabla2023[[#This Row],[FECHA DE TERMINACIÓN FINAL]]-TODAY()&lt;=15,"PROXIMO A VENCER")))</f>
        <v>VIGENTE</v>
      </c>
      <c r="E346" s="93">
        <v>90590</v>
      </c>
      <c r="F346" s="38" t="s">
        <v>3031</v>
      </c>
      <c r="G346" s="38" t="s">
        <v>3032</v>
      </c>
      <c r="H346" s="37" t="s">
        <v>2817</v>
      </c>
      <c r="I346" s="44" t="s">
        <v>3033</v>
      </c>
      <c r="J346" s="38" t="s">
        <v>2542</v>
      </c>
      <c r="K346" s="38">
        <v>921</v>
      </c>
      <c r="L346" s="45">
        <v>45072</v>
      </c>
      <c r="M346" s="38">
        <v>1103</v>
      </c>
      <c r="N346" s="45">
        <v>45085</v>
      </c>
      <c r="O346" s="38" t="s">
        <v>325</v>
      </c>
      <c r="P346" s="37" t="s">
        <v>87</v>
      </c>
      <c r="Q346" s="37" t="s">
        <v>420</v>
      </c>
      <c r="R346" s="38">
        <v>1</v>
      </c>
      <c r="S346" s="151" t="s">
        <v>3034</v>
      </c>
      <c r="T346" s="38"/>
      <c r="U346" s="38" t="s">
        <v>471</v>
      </c>
      <c r="V346" s="38" t="s">
        <v>442</v>
      </c>
      <c r="W346" s="38" t="s">
        <v>213</v>
      </c>
      <c r="X346" s="38" t="s">
        <v>148</v>
      </c>
      <c r="Y346" s="38">
        <v>1049634225</v>
      </c>
      <c r="Z346" s="38">
        <v>0</v>
      </c>
      <c r="AA346" s="45">
        <v>34135</v>
      </c>
      <c r="AB346" s="44" t="s">
        <v>3035</v>
      </c>
      <c r="AC346" s="37">
        <v>6543287</v>
      </c>
      <c r="AD346" s="37" t="s">
        <v>3036</v>
      </c>
      <c r="AE346" s="37" t="s">
        <v>683</v>
      </c>
      <c r="AF346" s="37">
        <v>1014225583</v>
      </c>
      <c r="AG346" s="37">
        <v>0</v>
      </c>
      <c r="AH346" s="38"/>
      <c r="AI346" s="38"/>
      <c r="AJ346" s="38"/>
      <c r="AK346" s="38"/>
      <c r="AL346" s="38" t="s">
        <v>410</v>
      </c>
      <c r="AM346" s="45">
        <v>45083</v>
      </c>
      <c r="AN346" s="45">
        <v>45083</v>
      </c>
      <c r="AO346" s="80">
        <v>45500000</v>
      </c>
      <c r="AP346" s="45">
        <v>45091</v>
      </c>
      <c r="AQ346" s="45">
        <v>45304</v>
      </c>
      <c r="AR346" s="38">
        <v>210</v>
      </c>
      <c r="AS346" s="38">
        <v>7</v>
      </c>
      <c r="AT346" s="80">
        <v>6500000</v>
      </c>
      <c r="AU346" s="38"/>
      <c r="AV346" s="38"/>
      <c r="AW346" s="38">
        <v>1</v>
      </c>
      <c r="AX346" s="38">
        <v>1</v>
      </c>
      <c r="AY346" s="38"/>
      <c r="AZ346" s="82">
        <v>19500000</v>
      </c>
      <c r="BA346" s="38">
        <v>90</v>
      </c>
      <c r="BB346" s="38">
        <v>1066</v>
      </c>
      <c r="BC346" s="45">
        <v>45246</v>
      </c>
      <c r="BD346" s="38"/>
      <c r="BE346" s="38"/>
      <c r="BF346" s="38"/>
      <c r="BG346" s="38"/>
      <c r="BH346" s="38"/>
      <c r="BI346" s="38"/>
      <c r="BJ346" s="38"/>
      <c r="BK346" s="38"/>
      <c r="BL346" s="38"/>
      <c r="BM346" s="38"/>
      <c r="BN346" s="38"/>
      <c r="BO346" s="38"/>
      <c r="BP346" s="38"/>
      <c r="BQ346" s="34">
        <f>Tabla2023[[#This Row],[DÍAS PRORROGA 1]]+Tabla2023[[#This Row],[DÍAS PRORROGA  2]]+Tabla2023[[#This Row],[DÍAS PRORROGA 3]]</f>
        <v>90</v>
      </c>
      <c r="BR346" s="68">
        <f>IF(Tabla2023[[#This Row],[ADICIÓN]]="NO",0,Tabla2023[[#This Row],[VALOR ADICIÓN 1]]+Tabla2023[[#This Row],[VALOR ADICIÓN 2]]+Tabla2023[[#This Row],[VALOR ADICIÓN 3]])</f>
        <v>19500000</v>
      </c>
      <c r="BS346" s="38"/>
      <c r="BT346" s="45">
        <v>45395</v>
      </c>
      <c r="BU346" s="49">
        <f>Tabla2023[[#This Row],[VALOR INICIAL DEL CONTRATO]]+Tabla2023[[#This Row],[VALOR ADICIÓN 1]]+Tabla2023[[#This Row],[VALOR ADICIÓN 2]]+Tabla2023[[#This Row],[VALOR ADICIÓN 3]]</f>
        <v>65000000</v>
      </c>
      <c r="BV34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0.88157894736842102</v>
      </c>
      <c r="BW346" s="33"/>
      <c r="BX346" s="34"/>
      <c r="BY346" s="34"/>
      <c r="BZ346" s="34"/>
      <c r="CA346" s="34"/>
      <c r="CB346" s="35"/>
      <c r="CC346" s="35"/>
      <c r="CD346" s="38">
        <v>1643</v>
      </c>
      <c r="CE346" s="34"/>
    </row>
    <row r="347" spans="1:83" ht="51.75" customHeight="1" x14ac:dyDescent="0.2">
      <c r="A347" s="29">
        <v>2023</v>
      </c>
      <c r="B347" s="131">
        <v>339</v>
      </c>
      <c r="C347" s="122" t="s">
        <v>435</v>
      </c>
      <c r="D347" s="122" t="str">
        <f ca="1">IF(Tabla2023[[#This Row],[FECHA DE TERMINACIÓN FINAL]]-TODAY()&gt;=15,"VIGENTE",IF(Tabla2023[[#This Row],[FECHA DE TERMINACIÓN FINAL]]-TODAY()&lt;0,"FINALIZADO",IF(Tabla2023[[#This Row],[FECHA DE TERMINACIÓN FINAL]]-TODAY()&lt;=15,"PROXIMO A VENCER")))</f>
        <v>FINALIZADO</v>
      </c>
      <c r="E347" s="93">
        <v>89973</v>
      </c>
      <c r="F347" s="38" t="s">
        <v>3037</v>
      </c>
      <c r="G347" s="38" t="s">
        <v>3038</v>
      </c>
      <c r="H347" s="37" t="s">
        <v>3039</v>
      </c>
      <c r="I347" s="46" t="s">
        <v>3040</v>
      </c>
      <c r="J347" s="38" t="s">
        <v>520</v>
      </c>
      <c r="K347" s="38">
        <v>887</v>
      </c>
      <c r="L347" s="45">
        <v>45055</v>
      </c>
      <c r="M347" s="38">
        <v>1001</v>
      </c>
      <c r="N347" s="45">
        <v>45085</v>
      </c>
      <c r="O347" s="38" t="s">
        <v>169</v>
      </c>
      <c r="P347" s="37" t="s">
        <v>87</v>
      </c>
      <c r="Q347" s="37" t="s">
        <v>420</v>
      </c>
      <c r="R347" s="38">
        <v>1</v>
      </c>
      <c r="S347" s="151" t="s">
        <v>1109</v>
      </c>
      <c r="T347" s="38"/>
      <c r="U347" s="38" t="s">
        <v>471</v>
      </c>
      <c r="V347" s="38" t="s">
        <v>2816</v>
      </c>
      <c r="W347" s="38" t="s">
        <v>213</v>
      </c>
      <c r="X347" s="38" t="s">
        <v>148</v>
      </c>
      <c r="Y347" s="38">
        <v>1016101268</v>
      </c>
      <c r="Z347" s="38">
        <v>1</v>
      </c>
      <c r="AA347" s="45">
        <v>35883</v>
      </c>
      <c r="AB347" s="44" t="s">
        <v>544</v>
      </c>
      <c r="AC347" s="37">
        <v>3134562166</v>
      </c>
      <c r="AD347" s="37" t="s">
        <v>545</v>
      </c>
      <c r="AE347" s="37" t="s">
        <v>118</v>
      </c>
      <c r="AF347" s="37">
        <v>79486884</v>
      </c>
      <c r="AG347" s="37">
        <v>7</v>
      </c>
      <c r="AH347" s="38"/>
      <c r="AI347" s="38"/>
      <c r="AJ347" s="38"/>
      <c r="AK347" s="38"/>
      <c r="AL347" s="38" t="s">
        <v>410</v>
      </c>
      <c r="AM347" s="45">
        <v>45079</v>
      </c>
      <c r="AN347" s="45">
        <v>45079</v>
      </c>
      <c r="AO347" s="80">
        <v>42000000</v>
      </c>
      <c r="AP347" s="45">
        <v>45091</v>
      </c>
      <c r="AQ347" s="45">
        <v>45304</v>
      </c>
      <c r="AR347" s="38">
        <v>210</v>
      </c>
      <c r="AS347" s="38">
        <v>7</v>
      </c>
      <c r="AT347" s="80">
        <v>6000000</v>
      </c>
      <c r="AU347" s="38"/>
      <c r="AV347" s="38"/>
      <c r="AW347" s="38">
        <v>1</v>
      </c>
      <c r="AX347" s="38">
        <v>1</v>
      </c>
      <c r="AY347" s="38"/>
      <c r="AZ347" s="82">
        <v>6000000</v>
      </c>
      <c r="BA347" s="38">
        <v>30</v>
      </c>
      <c r="BB347" s="38">
        <v>1128</v>
      </c>
      <c r="BC347" s="45">
        <v>45258</v>
      </c>
      <c r="BD347" s="38"/>
      <c r="BE347" s="38"/>
      <c r="BF347" s="38"/>
      <c r="BG347" s="38"/>
      <c r="BH347" s="38"/>
      <c r="BI347" s="38"/>
      <c r="BJ347" s="38"/>
      <c r="BK347" s="38"/>
      <c r="BL347" s="38"/>
      <c r="BM347" s="38"/>
      <c r="BN347" s="38"/>
      <c r="BO347" s="38"/>
      <c r="BP347" s="38"/>
      <c r="BQ347" s="34">
        <f>Tabla2023[[#This Row],[DÍAS PRORROGA 1]]+Tabla2023[[#This Row],[DÍAS PRORROGA  2]]+Tabla2023[[#This Row],[DÍAS PRORROGA 3]]</f>
        <v>30</v>
      </c>
      <c r="BR347" s="68">
        <f>IF(Tabla2023[[#This Row],[ADICIÓN]]="NO",0,Tabla2023[[#This Row],[VALOR ADICIÓN 1]]+Tabla2023[[#This Row],[VALOR ADICIÓN 2]]+Tabla2023[[#This Row],[VALOR ADICIÓN 3]])</f>
        <v>6000000</v>
      </c>
      <c r="BS347" s="38"/>
      <c r="BT347" s="45">
        <v>45335</v>
      </c>
      <c r="BU347" s="49">
        <f>Tabla2023[[#This Row],[VALOR INICIAL DEL CONTRATO]]+Tabla2023[[#This Row],[VALOR ADICIÓN 1]]+Tabla2023[[#This Row],[VALOR ADICIÓN 2]]+Tabla2023[[#This Row],[VALOR ADICIÓN 3]]</f>
        <v>48000000</v>
      </c>
      <c r="BV34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47" s="33"/>
      <c r="BX347" s="36" t="s">
        <v>3041</v>
      </c>
      <c r="BY347" s="36" t="s">
        <v>3042</v>
      </c>
      <c r="BZ347" s="34"/>
      <c r="CA347" s="38">
        <v>6</v>
      </c>
      <c r="CB347" s="41" t="s">
        <v>550</v>
      </c>
      <c r="CC347" s="41" t="s">
        <v>551</v>
      </c>
      <c r="CD347" s="38">
        <v>1637</v>
      </c>
      <c r="CE347" s="34"/>
    </row>
    <row r="348" spans="1:83" ht="51.75" customHeight="1" x14ac:dyDescent="0.2">
      <c r="A348" s="29">
        <v>2023</v>
      </c>
      <c r="B348" s="131">
        <v>340</v>
      </c>
      <c r="C348" s="122" t="s">
        <v>435</v>
      </c>
      <c r="D348" s="122" t="str">
        <f ca="1">IF(Tabla2023[[#This Row],[FECHA DE TERMINACIÓN FINAL]]-TODAY()&gt;=15,"VIGENTE",IF(Tabla2023[[#This Row],[FECHA DE TERMINACIÓN FINAL]]-TODAY()&lt;0,"FINALIZADO",IF(Tabla2023[[#This Row],[FECHA DE TERMINACIÓN FINAL]]-TODAY()&lt;=15,"PROXIMO A VENCER")))</f>
        <v>FINALIZADO</v>
      </c>
      <c r="E348" s="93">
        <v>90697</v>
      </c>
      <c r="F348" s="38" t="s">
        <v>3043</v>
      </c>
      <c r="G348" s="38" t="s">
        <v>3044</v>
      </c>
      <c r="H348" s="37" t="s">
        <v>3045</v>
      </c>
      <c r="I348" s="44" t="s">
        <v>3046</v>
      </c>
      <c r="J348" s="38" t="s">
        <v>1988</v>
      </c>
      <c r="K348" s="38">
        <v>923</v>
      </c>
      <c r="L348" s="45">
        <v>45076</v>
      </c>
      <c r="M348" s="38">
        <v>1094</v>
      </c>
      <c r="N348" s="45">
        <v>45083</v>
      </c>
      <c r="O348" s="38" t="s">
        <v>120</v>
      </c>
      <c r="P348" s="37" t="s">
        <v>87</v>
      </c>
      <c r="Q348" s="37" t="s">
        <v>420</v>
      </c>
      <c r="R348" s="38">
        <v>1</v>
      </c>
      <c r="S348" s="151" t="s">
        <v>3047</v>
      </c>
      <c r="T348" s="38"/>
      <c r="U348" s="38" t="s">
        <v>906</v>
      </c>
      <c r="V348" s="38" t="s">
        <v>2816</v>
      </c>
      <c r="W348" s="38" t="s">
        <v>213</v>
      </c>
      <c r="X348" s="38" t="s">
        <v>163</v>
      </c>
      <c r="Y348" s="37" t="s">
        <v>3048</v>
      </c>
      <c r="Z348" s="38">
        <v>1</v>
      </c>
      <c r="AA348" s="45">
        <v>35001</v>
      </c>
      <c r="AB348" s="44" t="s">
        <v>3049</v>
      </c>
      <c r="AC348" s="37">
        <v>9251278</v>
      </c>
      <c r="AD348" s="37" t="s">
        <v>3050</v>
      </c>
      <c r="AE348" s="37" t="s">
        <v>123</v>
      </c>
      <c r="AF348" s="37">
        <v>1016101268</v>
      </c>
      <c r="AG348" s="37">
        <v>1</v>
      </c>
      <c r="AH348" s="38"/>
      <c r="AI348" s="38"/>
      <c r="AJ348" s="38"/>
      <c r="AK348" s="38"/>
      <c r="AL348" s="38" t="s">
        <v>410</v>
      </c>
      <c r="AM348" s="45">
        <v>45079</v>
      </c>
      <c r="AN348" s="45">
        <v>45079</v>
      </c>
      <c r="AO348" s="80">
        <v>39900000</v>
      </c>
      <c r="AP348" s="45">
        <v>45084</v>
      </c>
      <c r="AQ348" s="45">
        <v>45297</v>
      </c>
      <c r="AR348" s="38">
        <v>210</v>
      </c>
      <c r="AS348" s="38">
        <v>7</v>
      </c>
      <c r="AT348" s="80">
        <v>5700000</v>
      </c>
      <c r="AU348" s="38"/>
      <c r="AV348" s="38"/>
      <c r="AW348" s="38">
        <v>1</v>
      </c>
      <c r="AX348" s="38">
        <v>1</v>
      </c>
      <c r="AY348" s="38"/>
      <c r="AZ348" s="82">
        <v>5700000</v>
      </c>
      <c r="BA348" s="38">
        <v>30</v>
      </c>
      <c r="BB348" s="38">
        <v>1174</v>
      </c>
      <c r="BC348" s="45">
        <v>45275</v>
      </c>
      <c r="BD348" s="38"/>
      <c r="BE348" s="38"/>
      <c r="BF348" s="38"/>
      <c r="BG348" s="38"/>
      <c r="BH348" s="38"/>
      <c r="BI348" s="38"/>
      <c r="BJ348" s="38"/>
      <c r="BK348" s="38"/>
      <c r="BL348" s="38"/>
      <c r="BM348" s="38"/>
      <c r="BN348" s="38"/>
      <c r="BO348" s="38"/>
      <c r="BP348" s="38"/>
      <c r="BQ348" s="34">
        <f>Tabla2023[[#This Row],[DÍAS PRORROGA 1]]+Tabla2023[[#This Row],[DÍAS PRORROGA  2]]+Tabla2023[[#This Row],[DÍAS PRORROGA 3]]</f>
        <v>30</v>
      </c>
      <c r="BR348" s="68">
        <f>IF(Tabla2023[[#This Row],[ADICIÓN]]="NO",0,Tabla2023[[#This Row],[VALOR ADICIÓN 1]]+Tabla2023[[#This Row],[VALOR ADICIÓN 2]]+Tabla2023[[#This Row],[VALOR ADICIÓN 3]])</f>
        <v>5700000</v>
      </c>
      <c r="BS348" s="38"/>
      <c r="BT348" s="45">
        <v>45328</v>
      </c>
      <c r="BU348" s="49">
        <f>Tabla2023[[#This Row],[VALOR INICIAL DEL CONTRATO]]+Tabla2023[[#This Row],[VALOR ADICIÓN 1]]+Tabla2023[[#This Row],[VALOR ADICIÓN 2]]+Tabla2023[[#This Row],[VALOR ADICIÓN 3]]</f>
        <v>45600000</v>
      </c>
      <c r="BV34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48" s="33"/>
      <c r="BX348" s="36" t="s">
        <v>3051</v>
      </c>
      <c r="BY348" s="34"/>
      <c r="BZ348" s="34"/>
      <c r="CA348" s="34"/>
      <c r="CB348" s="35"/>
      <c r="CC348" s="35"/>
      <c r="CD348" s="38">
        <v>1691</v>
      </c>
      <c r="CE348" s="34"/>
    </row>
    <row r="349" spans="1:83" ht="51.75" customHeight="1" x14ac:dyDescent="0.2">
      <c r="A349" s="29">
        <v>2023</v>
      </c>
      <c r="B349" s="131">
        <v>341</v>
      </c>
      <c r="C349" s="122" t="s">
        <v>612</v>
      </c>
      <c r="D349" s="122" t="str">
        <f ca="1">IF(Tabla2023[[#This Row],[FECHA DE TERMINACIÓN FINAL]]-TODAY()&gt;=15,"VIGENTE",IF(Tabla2023[[#This Row],[FECHA DE TERMINACIÓN FINAL]]-TODAY()&lt;0,"FINALIZADO",IF(Tabla2023[[#This Row],[FECHA DE TERMINACIÓN FINAL]]-TODAY()&lt;=15,"PROXIMO A VENCER")))</f>
        <v>FINALIZADO</v>
      </c>
      <c r="E349" s="93">
        <v>90458</v>
      </c>
      <c r="F349" s="38" t="s">
        <v>3052</v>
      </c>
      <c r="G349" s="38" t="s">
        <v>3053</v>
      </c>
      <c r="H349" s="37" t="s">
        <v>3054</v>
      </c>
      <c r="I349" s="46" t="s">
        <v>3055</v>
      </c>
      <c r="J349" s="38" t="s">
        <v>1711</v>
      </c>
      <c r="K349" s="38">
        <v>913</v>
      </c>
      <c r="L349" s="45">
        <v>45071</v>
      </c>
      <c r="M349" s="38">
        <v>1095</v>
      </c>
      <c r="N349" s="45">
        <v>45083</v>
      </c>
      <c r="O349" s="38" t="s">
        <v>143</v>
      </c>
      <c r="P349" s="37" t="s">
        <v>87</v>
      </c>
      <c r="Q349" s="37" t="s">
        <v>420</v>
      </c>
      <c r="R349" s="38">
        <v>1</v>
      </c>
      <c r="S349" s="151" t="s">
        <v>950</v>
      </c>
      <c r="T349" s="38"/>
      <c r="U349" s="38" t="s">
        <v>471</v>
      </c>
      <c r="V349" s="38" t="s">
        <v>285</v>
      </c>
      <c r="W349" s="38" t="s">
        <v>423</v>
      </c>
      <c r="X349" s="38" t="s">
        <v>163</v>
      </c>
      <c r="Y349" s="38">
        <v>1032656406</v>
      </c>
      <c r="Z349" s="38">
        <v>1</v>
      </c>
      <c r="AA349" s="45">
        <v>33696</v>
      </c>
      <c r="AB349" s="44" t="s">
        <v>951</v>
      </c>
      <c r="AC349" s="37">
        <v>9105856</v>
      </c>
      <c r="AD349" s="37" t="s">
        <v>952</v>
      </c>
      <c r="AE349" s="37" t="s">
        <v>2362</v>
      </c>
      <c r="AF349" s="37">
        <v>80255566</v>
      </c>
      <c r="AG349" s="37">
        <v>2</v>
      </c>
      <c r="AH349" s="37" t="s">
        <v>736</v>
      </c>
      <c r="AI349" s="38">
        <v>1019076465</v>
      </c>
      <c r="AJ349" s="37">
        <v>8</v>
      </c>
      <c r="AK349" s="45">
        <v>45200</v>
      </c>
      <c r="AL349" s="38" t="s">
        <v>410</v>
      </c>
      <c r="AM349" s="45">
        <v>45079</v>
      </c>
      <c r="AN349" s="45">
        <v>45079</v>
      </c>
      <c r="AO349" s="80">
        <v>18900000</v>
      </c>
      <c r="AP349" s="45">
        <v>45084</v>
      </c>
      <c r="AQ349" s="45">
        <v>45297</v>
      </c>
      <c r="AR349" s="38">
        <v>210</v>
      </c>
      <c r="AS349" s="38">
        <v>7</v>
      </c>
      <c r="AT349" s="80">
        <v>2700000</v>
      </c>
      <c r="AU349" s="38"/>
      <c r="AV349" s="38"/>
      <c r="AW349" s="38"/>
      <c r="AX349" s="38"/>
      <c r="AY349" s="38"/>
      <c r="AZ349" s="82"/>
      <c r="BA349" s="38"/>
      <c r="BB349" s="38"/>
      <c r="BC349" s="38"/>
      <c r="BD349" s="38"/>
      <c r="BE349" s="38"/>
      <c r="BF349" s="38"/>
      <c r="BG349" s="38"/>
      <c r="BH349" s="38"/>
      <c r="BI349" s="38"/>
      <c r="BJ349" s="38"/>
      <c r="BK349" s="38"/>
      <c r="BL349" s="38"/>
      <c r="BM349" s="38"/>
      <c r="BN349" s="38"/>
      <c r="BO349" s="38"/>
      <c r="BP349" s="38"/>
      <c r="BQ349" s="34">
        <f>Tabla2023[[#This Row],[DÍAS PRORROGA 1]]+Tabla2023[[#This Row],[DÍAS PRORROGA  2]]+Tabla2023[[#This Row],[DÍAS PRORROGA 3]]</f>
        <v>0</v>
      </c>
      <c r="BR349" s="68">
        <f>IF(Tabla2023[[#This Row],[ADICIÓN]]="NO",0,Tabla2023[[#This Row],[VALOR ADICIÓN 1]]+Tabla2023[[#This Row],[VALOR ADICIÓN 2]]+Tabla2023[[#This Row],[VALOR ADICIÓN 3]])</f>
        <v>0</v>
      </c>
      <c r="BS349" s="38"/>
      <c r="BT349" s="45">
        <v>45230</v>
      </c>
      <c r="BU349" s="49">
        <f>Tabla2023[[#This Row],[VALOR INICIAL DEL CONTRATO]]+Tabla2023[[#This Row],[VALOR ADICIÓN 1]]+Tabla2023[[#This Row],[VALOR ADICIÓN 2]]+Tabla2023[[#This Row],[VALOR ADICIÓN 3]]</f>
        <v>18900000</v>
      </c>
      <c r="BV34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49" s="33"/>
      <c r="BX349" s="36" t="s">
        <v>3056</v>
      </c>
      <c r="BY349" s="34"/>
      <c r="BZ349" s="34"/>
      <c r="CA349" s="34"/>
      <c r="CB349" s="35"/>
      <c r="CC349" s="35"/>
      <c r="CD349" s="38">
        <v>1688</v>
      </c>
      <c r="CE349" s="34"/>
    </row>
    <row r="350" spans="1:83" ht="51.75" customHeight="1" x14ac:dyDescent="0.2">
      <c r="A350" s="29">
        <v>2023</v>
      </c>
      <c r="B350" s="131">
        <v>342</v>
      </c>
      <c r="C350" s="122" t="s">
        <v>84</v>
      </c>
      <c r="D350" s="122" t="str">
        <f ca="1">IF(Tabla2023[[#This Row],[FECHA DE TERMINACIÓN FINAL]]-TODAY()&gt;=15,"VIGENTE",IF(Tabla2023[[#This Row],[FECHA DE TERMINACIÓN FINAL]]-TODAY()&lt;0,"FINALIZADO",IF(Tabla2023[[#This Row],[FECHA DE TERMINACIÓN FINAL]]-TODAY()&lt;=15,"PROXIMO A VENCER")))</f>
        <v>VIGENTE</v>
      </c>
      <c r="E350" s="93">
        <v>90340</v>
      </c>
      <c r="F350" s="38" t="s">
        <v>3057</v>
      </c>
      <c r="G350" s="38" t="s">
        <v>3058</v>
      </c>
      <c r="H350" s="37" t="s">
        <v>3059</v>
      </c>
      <c r="I350" s="44" t="s">
        <v>3060</v>
      </c>
      <c r="J350" s="38" t="s">
        <v>1988</v>
      </c>
      <c r="K350" s="38">
        <v>917</v>
      </c>
      <c r="L350" s="45">
        <v>45063</v>
      </c>
      <c r="M350" s="38">
        <v>1102</v>
      </c>
      <c r="N350" s="45">
        <v>45085</v>
      </c>
      <c r="O350" s="38" t="s">
        <v>1871</v>
      </c>
      <c r="P350" s="37" t="s">
        <v>87</v>
      </c>
      <c r="Q350" s="37" t="s">
        <v>420</v>
      </c>
      <c r="R350" s="38">
        <v>1</v>
      </c>
      <c r="S350" s="151" t="s">
        <v>3061</v>
      </c>
      <c r="T350" s="38"/>
      <c r="U350" s="38" t="s">
        <v>906</v>
      </c>
      <c r="V350" s="38" t="s">
        <v>512</v>
      </c>
      <c r="W350" s="38" t="s">
        <v>213</v>
      </c>
      <c r="X350" s="38" t="s">
        <v>148</v>
      </c>
      <c r="Y350" s="38" t="s">
        <v>3062</v>
      </c>
      <c r="Z350" s="38">
        <v>1</v>
      </c>
      <c r="AA350" s="45">
        <v>30819</v>
      </c>
      <c r="AB350" s="59" t="s">
        <v>3063</v>
      </c>
      <c r="AC350" s="37" t="s">
        <v>3064</v>
      </c>
      <c r="AD350" s="37" t="s">
        <v>3065</v>
      </c>
      <c r="AE350" s="37" t="s">
        <v>683</v>
      </c>
      <c r="AF350" s="37">
        <v>1014225583</v>
      </c>
      <c r="AG350" s="37">
        <v>0</v>
      </c>
      <c r="AH350" s="38"/>
      <c r="AI350" s="38"/>
      <c r="AJ350" s="38"/>
      <c r="AK350" s="38"/>
      <c r="AL350" s="38" t="s">
        <v>410</v>
      </c>
      <c r="AM350" s="45">
        <v>45079</v>
      </c>
      <c r="AN350" s="45">
        <v>45079</v>
      </c>
      <c r="AO350" s="80">
        <v>63000000</v>
      </c>
      <c r="AP350" s="45">
        <v>45085</v>
      </c>
      <c r="AQ350" s="45">
        <v>45298</v>
      </c>
      <c r="AR350" s="38">
        <v>210</v>
      </c>
      <c r="AS350" s="38">
        <v>7</v>
      </c>
      <c r="AT350" s="80">
        <v>9000000</v>
      </c>
      <c r="AU350" s="38"/>
      <c r="AV350" s="38"/>
      <c r="AW350" s="38">
        <v>1</v>
      </c>
      <c r="AX350" s="38">
        <v>1</v>
      </c>
      <c r="AY350" s="38"/>
      <c r="AZ350" s="82">
        <v>27000000</v>
      </c>
      <c r="BA350" s="38">
        <v>90</v>
      </c>
      <c r="BB350" s="38">
        <v>1122</v>
      </c>
      <c r="BC350" s="45">
        <v>45258</v>
      </c>
      <c r="BD350" s="38"/>
      <c r="BE350" s="38"/>
      <c r="BF350" s="38"/>
      <c r="BG350" s="38"/>
      <c r="BH350" s="38"/>
      <c r="BI350" s="38"/>
      <c r="BJ350" s="38"/>
      <c r="BK350" s="38"/>
      <c r="BL350" s="38"/>
      <c r="BM350" s="38"/>
      <c r="BN350" s="38"/>
      <c r="BO350" s="38"/>
      <c r="BP350" s="38"/>
      <c r="BQ350" s="34">
        <f>Tabla2023[[#This Row],[DÍAS PRORROGA 1]]+Tabla2023[[#This Row],[DÍAS PRORROGA  2]]+Tabla2023[[#This Row],[DÍAS PRORROGA 3]]</f>
        <v>90</v>
      </c>
      <c r="BR350" s="68">
        <f>IF(Tabla2023[[#This Row],[ADICIÓN]]="NO",0,Tabla2023[[#This Row],[VALOR ADICIÓN 1]]+Tabla2023[[#This Row],[VALOR ADICIÓN 2]]+Tabla2023[[#This Row],[VALOR ADICIÓN 3]])</f>
        <v>27000000</v>
      </c>
      <c r="BS350" s="38"/>
      <c r="BT350" s="45">
        <v>45389</v>
      </c>
      <c r="BU350" s="49">
        <f>Tabla2023[[#This Row],[VALOR INICIAL DEL CONTRATO]]+Tabla2023[[#This Row],[VALOR ADICIÓN 1]]+Tabla2023[[#This Row],[VALOR ADICIÓN 2]]+Tabla2023[[#This Row],[VALOR ADICIÓN 3]]</f>
        <v>90000000</v>
      </c>
      <c r="BV35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0.90131578947368418</v>
      </c>
      <c r="BW350" s="33"/>
      <c r="BX350" s="39" t="s">
        <v>3066</v>
      </c>
      <c r="BY350" s="36" t="s">
        <v>3067</v>
      </c>
      <c r="BZ350" s="34"/>
      <c r="CA350" s="34">
        <v>19</v>
      </c>
      <c r="CB350" s="35" t="s">
        <v>1876</v>
      </c>
      <c r="CC350" s="35" t="s">
        <v>1877</v>
      </c>
      <c r="CD350" s="34">
        <v>1589</v>
      </c>
      <c r="CE350" s="34"/>
    </row>
    <row r="351" spans="1:83" ht="51.75" customHeight="1" x14ac:dyDescent="0.2">
      <c r="A351" s="29">
        <v>2023</v>
      </c>
      <c r="B351" s="131">
        <v>343</v>
      </c>
      <c r="C351" s="122" t="s">
        <v>84</v>
      </c>
      <c r="D351" s="122" t="str">
        <f ca="1">IF(Tabla2023[[#This Row],[FECHA DE TERMINACIÓN FINAL]]-TODAY()&gt;=15,"VIGENTE",IF(Tabla2023[[#This Row],[FECHA DE TERMINACIÓN FINAL]]-TODAY()&lt;0,"FINALIZADO",IF(Tabla2023[[#This Row],[FECHA DE TERMINACIÓN FINAL]]-TODAY()&lt;=15,"PROXIMO A VENCER")))</f>
        <v>PROXIMO A VENCER</v>
      </c>
      <c r="E351" s="93">
        <v>90189</v>
      </c>
      <c r="F351" s="38" t="s">
        <v>3068</v>
      </c>
      <c r="G351" s="38" t="s">
        <v>3069</v>
      </c>
      <c r="H351" s="37" t="s">
        <v>3070</v>
      </c>
      <c r="I351" s="44" t="s">
        <v>3071</v>
      </c>
      <c r="J351" s="38" t="s">
        <v>1711</v>
      </c>
      <c r="K351" s="38">
        <v>896</v>
      </c>
      <c r="L351" s="45">
        <v>45057</v>
      </c>
      <c r="M351" s="38">
        <v>1098</v>
      </c>
      <c r="N351" s="45">
        <v>45085</v>
      </c>
      <c r="O351" s="38" t="s">
        <v>3072</v>
      </c>
      <c r="P351" s="37" t="s">
        <v>87</v>
      </c>
      <c r="Q351" s="37" t="s">
        <v>420</v>
      </c>
      <c r="R351" s="38">
        <v>1</v>
      </c>
      <c r="S351" s="151" t="s">
        <v>3073</v>
      </c>
      <c r="T351" s="38"/>
      <c r="U351" s="38" t="s">
        <v>906</v>
      </c>
      <c r="V351" s="38" t="s">
        <v>184</v>
      </c>
      <c r="W351" s="38" t="s">
        <v>213</v>
      </c>
      <c r="X351" s="38" t="s">
        <v>148</v>
      </c>
      <c r="Y351" s="38">
        <v>1010193626</v>
      </c>
      <c r="Z351" s="38">
        <v>5</v>
      </c>
      <c r="AA351" s="45">
        <v>33156</v>
      </c>
      <c r="AB351" s="44" t="s">
        <v>3074</v>
      </c>
      <c r="AC351" s="37">
        <v>3041693500</v>
      </c>
      <c r="AD351" s="37" t="s">
        <v>3075</v>
      </c>
      <c r="AE351" s="37" t="s">
        <v>185</v>
      </c>
      <c r="AF351" s="37">
        <v>1024474457</v>
      </c>
      <c r="AG351" s="37">
        <v>4</v>
      </c>
      <c r="AH351" s="38"/>
      <c r="AI351" s="38"/>
      <c r="AJ351" s="38"/>
      <c r="AK351" s="38"/>
      <c r="AL351" s="38" t="s">
        <v>410</v>
      </c>
      <c r="AM351" s="45">
        <v>45083</v>
      </c>
      <c r="AN351" s="45">
        <v>45083</v>
      </c>
      <c r="AO351" s="80">
        <v>49700000</v>
      </c>
      <c r="AP351" s="45">
        <v>45090</v>
      </c>
      <c r="AQ351" s="45">
        <v>45303</v>
      </c>
      <c r="AR351" s="38">
        <v>210</v>
      </c>
      <c r="AS351" s="38">
        <v>7</v>
      </c>
      <c r="AT351" s="80">
        <v>7100000</v>
      </c>
      <c r="AU351" s="38"/>
      <c r="AV351" s="38"/>
      <c r="AW351" s="38">
        <v>1</v>
      </c>
      <c r="AX351" s="38">
        <v>1</v>
      </c>
      <c r="AY351" s="38"/>
      <c r="AZ351" s="82">
        <v>14200000</v>
      </c>
      <c r="BA351" s="38">
        <v>60</v>
      </c>
      <c r="BB351" s="38">
        <v>1204</v>
      </c>
      <c r="BC351" s="45">
        <v>45275</v>
      </c>
      <c r="BD351" s="38"/>
      <c r="BE351" s="38"/>
      <c r="BF351" s="38"/>
      <c r="BG351" s="38"/>
      <c r="BH351" s="38"/>
      <c r="BI351" s="38"/>
      <c r="BJ351" s="38"/>
      <c r="BK351" s="38"/>
      <c r="BL351" s="38"/>
      <c r="BM351" s="38"/>
      <c r="BN351" s="38"/>
      <c r="BO351" s="38"/>
      <c r="BP351" s="38"/>
      <c r="BQ351" s="34">
        <f>Tabla2023[[#This Row],[DÍAS PRORROGA 1]]+Tabla2023[[#This Row],[DÍAS PRORROGA  2]]+Tabla2023[[#This Row],[DÍAS PRORROGA 3]]</f>
        <v>60</v>
      </c>
      <c r="BR351" s="68">
        <f>IF(Tabla2023[[#This Row],[ADICIÓN]]="NO",0,Tabla2023[[#This Row],[VALOR ADICIÓN 1]]+Tabla2023[[#This Row],[VALOR ADICIÓN 2]]+Tabla2023[[#This Row],[VALOR ADICIÓN 3]])</f>
        <v>14200000</v>
      </c>
      <c r="BS351" s="38"/>
      <c r="BT351" s="45">
        <v>45363</v>
      </c>
      <c r="BU351" s="49">
        <f>Tabla2023[[#This Row],[VALOR INICIAL DEL CONTRATO]]+Tabla2023[[#This Row],[VALOR ADICIÓN 1]]+Tabla2023[[#This Row],[VALOR ADICIÓN 2]]+Tabla2023[[#This Row],[VALOR ADICIÓN 3]]</f>
        <v>63900000</v>
      </c>
      <c r="BV35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0.9853479853479854</v>
      </c>
      <c r="BW351" s="33"/>
      <c r="BX351" s="36" t="s">
        <v>3076</v>
      </c>
      <c r="BY351" s="34"/>
      <c r="BZ351" s="34"/>
      <c r="CA351" s="34"/>
      <c r="CB351" s="35"/>
      <c r="CC351" s="35"/>
      <c r="CD351" s="38">
        <v>1688</v>
      </c>
      <c r="CE351" s="34"/>
    </row>
    <row r="352" spans="1:83" ht="51.75" customHeight="1" x14ac:dyDescent="0.2">
      <c r="A352" s="29">
        <v>2023</v>
      </c>
      <c r="B352" s="131">
        <v>344</v>
      </c>
      <c r="C352" s="122" t="s">
        <v>435</v>
      </c>
      <c r="D352" s="122" t="str">
        <f ca="1">IF(Tabla2023[[#This Row],[FECHA DE TERMINACIÓN FINAL]]-TODAY()&gt;=15,"VIGENTE",IF(Tabla2023[[#This Row],[FECHA DE TERMINACIÓN FINAL]]-TODAY()&lt;0,"FINALIZADO",IF(Tabla2023[[#This Row],[FECHA DE TERMINACIÓN FINAL]]-TODAY()&lt;=15,"PROXIMO A VENCER")))</f>
        <v>FINALIZADO</v>
      </c>
      <c r="E352" s="93">
        <v>90701</v>
      </c>
      <c r="F352" s="38" t="s">
        <v>3077</v>
      </c>
      <c r="G352" s="38" t="s">
        <v>3078</v>
      </c>
      <c r="H352" s="37" t="s">
        <v>3079</v>
      </c>
      <c r="I352" s="46" t="s">
        <v>3080</v>
      </c>
      <c r="J352" s="38" t="s">
        <v>2800</v>
      </c>
      <c r="K352" s="38">
        <v>924</v>
      </c>
      <c r="L352" s="45">
        <v>45076</v>
      </c>
      <c r="M352" s="38">
        <v>1099</v>
      </c>
      <c r="N352" s="45">
        <v>45085</v>
      </c>
      <c r="O352" s="38" t="s">
        <v>169</v>
      </c>
      <c r="P352" s="37" t="s">
        <v>87</v>
      </c>
      <c r="Q352" s="37" t="s">
        <v>420</v>
      </c>
      <c r="R352" s="38">
        <v>1</v>
      </c>
      <c r="S352" s="151" t="s">
        <v>3081</v>
      </c>
      <c r="T352" s="38"/>
      <c r="U352" s="38" t="s">
        <v>471</v>
      </c>
      <c r="V352" s="38" t="s">
        <v>442</v>
      </c>
      <c r="W352" s="38" t="s">
        <v>213</v>
      </c>
      <c r="X352" s="38" t="s">
        <v>163</v>
      </c>
      <c r="Y352" s="38">
        <v>80453113</v>
      </c>
      <c r="Z352" s="38">
        <v>9</v>
      </c>
      <c r="AA352" s="45">
        <v>45271</v>
      </c>
      <c r="AB352" s="44" t="s">
        <v>3082</v>
      </c>
      <c r="AC352" s="37">
        <v>7609703</v>
      </c>
      <c r="AD352" s="37" t="s">
        <v>3083</v>
      </c>
      <c r="AE352" s="37" t="s">
        <v>814</v>
      </c>
      <c r="AF352" s="37">
        <v>1070010719</v>
      </c>
      <c r="AG352" s="38">
        <v>5</v>
      </c>
      <c r="AH352" s="37" t="s">
        <v>815</v>
      </c>
      <c r="AI352" s="37">
        <v>662735</v>
      </c>
      <c r="AJ352" s="37">
        <v>5</v>
      </c>
      <c r="AK352" s="45">
        <v>45200</v>
      </c>
      <c r="AL352" s="38" t="s">
        <v>410</v>
      </c>
      <c r="AM352" s="45">
        <v>45083</v>
      </c>
      <c r="AN352" s="45">
        <v>45083</v>
      </c>
      <c r="AO352" s="80">
        <v>42000000</v>
      </c>
      <c r="AP352" s="45">
        <v>45091</v>
      </c>
      <c r="AQ352" s="45">
        <v>45304</v>
      </c>
      <c r="AR352" s="38">
        <v>210</v>
      </c>
      <c r="AS352" s="38">
        <v>7</v>
      </c>
      <c r="AT352" s="80">
        <v>6000000</v>
      </c>
      <c r="AU352" s="38"/>
      <c r="AV352" s="38"/>
      <c r="AW352" s="38"/>
      <c r="AX352" s="38"/>
      <c r="AY352" s="38"/>
      <c r="AZ352" s="82"/>
      <c r="BA352" s="38"/>
      <c r="BB352" s="38"/>
      <c r="BC352" s="38"/>
      <c r="BD352" s="38"/>
      <c r="BE352" s="38"/>
      <c r="BF352" s="38"/>
      <c r="BG352" s="38"/>
      <c r="BH352" s="38"/>
      <c r="BI352" s="38"/>
      <c r="BJ352" s="38"/>
      <c r="BK352" s="38"/>
      <c r="BL352" s="38"/>
      <c r="BM352" s="38"/>
      <c r="BN352" s="38"/>
      <c r="BO352" s="38"/>
      <c r="BP352" s="38"/>
      <c r="BQ352" s="34">
        <f>Tabla2023[[#This Row],[DÍAS PRORROGA 1]]+Tabla2023[[#This Row],[DÍAS PRORROGA  2]]+Tabla2023[[#This Row],[DÍAS PRORROGA 3]]</f>
        <v>0</v>
      </c>
      <c r="BR352" s="68">
        <f>IF(Tabla2023[[#This Row],[ADICIÓN]]="NO",0,Tabla2023[[#This Row],[VALOR ADICIÓN 1]]+Tabla2023[[#This Row],[VALOR ADICIÓN 2]]+Tabla2023[[#This Row],[VALOR ADICIÓN 3]])</f>
        <v>0</v>
      </c>
      <c r="BS352" s="38"/>
      <c r="BT352" s="45">
        <v>45304</v>
      </c>
      <c r="BU352" s="49">
        <f>Tabla2023[[#This Row],[VALOR INICIAL DEL CONTRATO]]+Tabla2023[[#This Row],[VALOR ADICIÓN 1]]+Tabla2023[[#This Row],[VALOR ADICIÓN 2]]+Tabla2023[[#This Row],[VALOR ADICIÓN 3]]</f>
        <v>42000000</v>
      </c>
      <c r="BV35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52" s="33"/>
      <c r="BX352" s="34"/>
      <c r="BY352" s="36" t="s">
        <v>3084</v>
      </c>
      <c r="BZ352" s="34"/>
      <c r="CA352" s="38">
        <v>6</v>
      </c>
      <c r="CB352" s="41" t="s">
        <v>550</v>
      </c>
      <c r="CC352" s="41" t="s">
        <v>551</v>
      </c>
      <c r="CD352" s="34">
        <v>1637</v>
      </c>
      <c r="CE352" s="34"/>
    </row>
    <row r="353" spans="1:83" ht="51.75" customHeight="1" x14ac:dyDescent="0.2">
      <c r="A353" s="29">
        <v>2023</v>
      </c>
      <c r="B353" s="131">
        <v>346</v>
      </c>
      <c r="C353" s="122" t="s">
        <v>612</v>
      </c>
      <c r="D353" s="122" t="str">
        <f ca="1">IF(Tabla2023[[#This Row],[FECHA DE TERMINACIÓN FINAL]]-TODAY()&gt;=15,"VIGENTE",IF(Tabla2023[[#This Row],[FECHA DE TERMINACIÓN FINAL]]-TODAY()&lt;0,"FINALIZADO",IF(Tabla2023[[#This Row],[FECHA DE TERMINACIÓN FINAL]]-TODAY()&lt;=15,"PROXIMO A VENCER")))</f>
        <v>FINALIZADO</v>
      </c>
      <c r="E353" s="93">
        <v>90169</v>
      </c>
      <c r="F353" s="38" t="s">
        <v>3085</v>
      </c>
      <c r="G353" s="38" t="s">
        <v>3086</v>
      </c>
      <c r="H353" s="37" t="s">
        <v>1470</v>
      </c>
      <c r="I353" s="46" t="s">
        <v>3087</v>
      </c>
      <c r="J353" s="38" t="s">
        <v>2800</v>
      </c>
      <c r="K353" s="38">
        <v>892</v>
      </c>
      <c r="L353" s="45">
        <v>45057</v>
      </c>
      <c r="M353" s="38">
        <v>1100</v>
      </c>
      <c r="N353" s="45">
        <v>45085</v>
      </c>
      <c r="O353" s="38" t="s">
        <v>187</v>
      </c>
      <c r="P353" s="37" t="s">
        <v>87</v>
      </c>
      <c r="Q353" s="37" t="s">
        <v>420</v>
      </c>
      <c r="R353" s="38">
        <v>1</v>
      </c>
      <c r="S353" s="151" t="s">
        <v>3088</v>
      </c>
      <c r="T353" s="38"/>
      <c r="U353" s="38" t="s">
        <v>906</v>
      </c>
      <c r="V353" s="38" t="s">
        <v>442</v>
      </c>
      <c r="W353" s="38" t="s">
        <v>213</v>
      </c>
      <c r="X353" s="38" t="s">
        <v>148</v>
      </c>
      <c r="Y353" s="54">
        <v>1023894409</v>
      </c>
      <c r="Z353" s="38">
        <v>9</v>
      </c>
      <c r="AA353" s="45">
        <v>32958</v>
      </c>
      <c r="AB353" s="44" t="s">
        <v>1473</v>
      </c>
      <c r="AC353" s="38">
        <v>3629054</v>
      </c>
      <c r="AD353" s="37" t="s">
        <v>1474</v>
      </c>
      <c r="AE353" s="37" t="s">
        <v>446</v>
      </c>
      <c r="AF353" s="37">
        <v>1013601002</v>
      </c>
      <c r="AG353" s="37">
        <v>2</v>
      </c>
      <c r="AH353" s="37" t="s">
        <v>1955</v>
      </c>
      <c r="AI353" s="37">
        <v>28723701</v>
      </c>
      <c r="AJ353" s="37">
        <v>1</v>
      </c>
      <c r="AK353" s="45">
        <v>45104</v>
      </c>
      <c r="AL353" s="38" t="s">
        <v>410</v>
      </c>
      <c r="AM353" s="45">
        <v>45083</v>
      </c>
      <c r="AN353" s="45">
        <v>45083</v>
      </c>
      <c r="AO353" s="80">
        <v>45500000</v>
      </c>
      <c r="AP353" s="45">
        <v>45086</v>
      </c>
      <c r="AQ353" s="45">
        <v>45299</v>
      </c>
      <c r="AR353" s="38">
        <v>210</v>
      </c>
      <c r="AS353" s="38">
        <v>7</v>
      </c>
      <c r="AT353" s="80">
        <v>6500000</v>
      </c>
      <c r="AU353" s="38"/>
      <c r="AV353" s="38"/>
      <c r="AW353" s="38"/>
      <c r="AX353" s="38"/>
      <c r="AY353" s="38"/>
      <c r="AZ353" s="82"/>
      <c r="BA353" s="38"/>
      <c r="BB353" s="38"/>
      <c r="BC353" s="38"/>
      <c r="BD353" s="38"/>
      <c r="BE353" s="38"/>
      <c r="BF353" s="38"/>
      <c r="BG353" s="38"/>
      <c r="BH353" s="38"/>
      <c r="BI353" s="38"/>
      <c r="BJ353" s="38"/>
      <c r="BK353" s="38"/>
      <c r="BL353" s="38"/>
      <c r="BM353" s="38"/>
      <c r="BN353" s="38"/>
      <c r="BO353" s="38"/>
      <c r="BP353" s="38"/>
      <c r="BQ353" s="34">
        <f>Tabla2023[[#This Row],[DÍAS PRORROGA 1]]+Tabla2023[[#This Row],[DÍAS PRORROGA  2]]+Tabla2023[[#This Row],[DÍAS PRORROGA 3]]</f>
        <v>0</v>
      </c>
      <c r="BR353" s="68">
        <f>IF(Tabla2023[[#This Row],[ADICIÓN]]="NO",0,Tabla2023[[#This Row],[VALOR ADICIÓN 1]]+Tabla2023[[#This Row],[VALOR ADICIÓN 2]]+Tabla2023[[#This Row],[VALOR ADICIÓN 3]])</f>
        <v>0</v>
      </c>
      <c r="BS353" s="38"/>
      <c r="BT353" s="45">
        <v>45241</v>
      </c>
      <c r="BU353" s="49">
        <f>Tabla2023[[#This Row],[VALOR INICIAL DEL CONTRATO]]+Tabla2023[[#This Row],[VALOR ADICIÓN 1]]+Tabla2023[[#This Row],[VALOR ADICIÓN 2]]+Tabla2023[[#This Row],[VALOR ADICIÓN 3]]</f>
        <v>45500000</v>
      </c>
      <c r="BV35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53" s="33"/>
      <c r="BX353" s="36" t="s">
        <v>3089</v>
      </c>
      <c r="BY353" s="34"/>
      <c r="BZ353" s="34"/>
      <c r="CA353" s="34"/>
      <c r="CB353" s="35"/>
      <c r="CC353" s="35"/>
      <c r="CD353" s="38">
        <v>1633</v>
      </c>
      <c r="CE353" s="34"/>
    </row>
    <row r="354" spans="1:83" ht="51.75" customHeight="1" x14ac:dyDescent="0.2">
      <c r="A354" s="29">
        <v>2023</v>
      </c>
      <c r="B354" s="131">
        <v>347</v>
      </c>
      <c r="C354" s="122" t="s">
        <v>84</v>
      </c>
      <c r="D354" s="122" t="str">
        <f ca="1">IF(Tabla2023[[#This Row],[FECHA DE TERMINACIÓN FINAL]]-TODAY()&gt;=15,"VIGENTE",IF(Tabla2023[[#This Row],[FECHA DE TERMINACIÓN FINAL]]-TODAY()&lt;0,"FINALIZADO",IF(Tabla2023[[#This Row],[FECHA DE TERMINACIÓN FINAL]]-TODAY()&lt;=15,"PROXIMO A VENCER")))</f>
        <v>PROXIMO A VENCER</v>
      </c>
      <c r="E354" s="93">
        <v>90336</v>
      </c>
      <c r="F354" s="38" t="s">
        <v>3090</v>
      </c>
      <c r="G354" s="38" t="s">
        <v>3091</v>
      </c>
      <c r="H354" s="48" t="s">
        <v>3092</v>
      </c>
      <c r="I354" s="44" t="s">
        <v>3093</v>
      </c>
      <c r="J354" s="38" t="s">
        <v>2677</v>
      </c>
      <c r="K354" s="38">
        <v>903</v>
      </c>
      <c r="L354" s="45">
        <v>45063</v>
      </c>
      <c r="M354" s="38">
        <v>1117</v>
      </c>
      <c r="N354" s="45">
        <v>45097</v>
      </c>
      <c r="O354" s="38" t="s">
        <v>169</v>
      </c>
      <c r="P354" s="37" t="s">
        <v>87</v>
      </c>
      <c r="Q354" s="37" t="s">
        <v>420</v>
      </c>
      <c r="R354" s="38">
        <v>1</v>
      </c>
      <c r="S354" s="151" t="s">
        <v>3094</v>
      </c>
      <c r="T354" s="38"/>
      <c r="U354" s="38" t="s">
        <v>471</v>
      </c>
      <c r="V354" s="38" t="s">
        <v>442</v>
      </c>
      <c r="W354" s="38" t="s">
        <v>213</v>
      </c>
      <c r="X354" s="38" t="s">
        <v>148</v>
      </c>
      <c r="Y354" s="37" t="s">
        <v>3095</v>
      </c>
      <c r="Z354" s="38">
        <v>0</v>
      </c>
      <c r="AA354" s="45">
        <v>35467</v>
      </c>
      <c r="AB354" s="44" t="s">
        <v>1924</v>
      </c>
      <c r="AC354" s="38">
        <v>3115842201</v>
      </c>
      <c r="AD354" s="37" t="s">
        <v>3096</v>
      </c>
      <c r="AE354" s="37" t="s">
        <v>683</v>
      </c>
      <c r="AF354" s="37">
        <v>1014225583</v>
      </c>
      <c r="AG354" s="37">
        <v>0</v>
      </c>
      <c r="AH354" s="38"/>
      <c r="AI354" s="38"/>
      <c r="AJ354" s="38"/>
      <c r="AK354" s="38"/>
      <c r="AL354" s="38" t="s">
        <v>410</v>
      </c>
      <c r="AM354" s="45">
        <v>45083</v>
      </c>
      <c r="AN354" s="45">
        <v>45083</v>
      </c>
      <c r="AO354" s="80">
        <v>38500000</v>
      </c>
      <c r="AP354" s="45">
        <v>45098</v>
      </c>
      <c r="AQ354" s="45">
        <v>45311</v>
      </c>
      <c r="AR354" s="38">
        <v>210</v>
      </c>
      <c r="AS354" s="38">
        <v>7</v>
      </c>
      <c r="AT354" s="80">
        <v>5500000</v>
      </c>
      <c r="AU354" s="38"/>
      <c r="AV354" s="38"/>
      <c r="AW354" s="38">
        <v>1</v>
      </c>
      <c r="AX354" s="38">
        <v>1</v>
      </c>
      <c r="AY354" s="38"/>
      <c r="AZ354" s="82">
        <v>11000000</v>
      </c>
      <c r="BA354" s="38">
        <v>60</v>
      </c>
      <c r="BB354" s="38">
        <v>1109</v>
      </c>
      <c r="BC354" s="45">
        <v>45258</v>
      </c>
      <c r="BD354" s="38"/>
      <c r="BE354" s="38"/>
      <c r="BF354" s="38"/>
      <c r="BG354" s="38"/>
      <c r="BH354" s="38"/>
      <c r="BI354" s="38"/>
      <c r="BJ354" s="38"/>
      <c r="BK354" s="38"/>
      <c r="BL354" s="38"/>
      <c r="BM354" s="38"/>
      <c r="BN354" s="38"/>
      <c r="BO354" s="38"/>
      <c r="BP354" s="38"/>
      <c r="BQ354" s="34">
        <f>Tabla2023[[#This Row],[DÍAS PRORROGA 1]]+Tabla2023[[#This Row],[DÍAS PRORROGA  2]]+Tabla2023[[#This Row],[DÍAS PRORROGA 3]]</f>
        <v>60</v>
      </c>
      <c r="BR354" s="68">
        <f>IF(Tabla2023[[#This Row],[ADICIÓN]]="NO",0,Tabla2023[[#This Row],[VALOR ADICIÓN 1]]+Tabla2023[[#This Row],[VALOR ADICIÓN 2]]+Tabla2023[[#This Row],[VALOR ADICIÓN 3]])</f>
        <v>11000000</v>
      </c>
      <c r="BS354" s="38"/>
      <c r="BT354" s="45">
        <v>45371</v>
      </c>
      <c r="BU354" s="49">
        <f>Tabla2023[[#This Row],[VALOR INICIAL DEL CONTRATO]]+Tabla2023[[#This Row],[VALOR ADICIÓN 1]]+Tabla2023[[#This Row],[VALOR ADICIÓN 2]]+Tabla2023[[#This Row],[VALOR ADICIÓN 3]]</f>
        <v>49500000</v>
      </c>
      <c r="BV35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0.95604395604395609</v>
      </c>
      <c r="BW354" s="33"/>
      <c r="BX354" s="36" t="s">
        <v>3097</v>
      </c>
      <c r="BY354" s="36" t="s">
        <v>3098</v>
      </c>
      <c r="BZ354" s="34"/>
      <c r="CA354" s="38">
        <v>6</v>
      </c>
      <c r="CB354" s="41" t="s">
        <v>550</v>
      </c>
      <c r="CC354" s="41" t="s">
        <v>551</v>
      </c>
      <c r="CD354" s="38">
        <v>1637</v>
      </c>
      <c r="CE354" s="34"/>
    </row>
    <row r="355" spans="1:83" ht="51.75" customHeight="1" x14ac:dyDescent="0.2">
      <c r="A355" s="29">
        <v>2023</v>
      </c>
      <c r="B355" s="131">
        <v>348</v>
      </c>
      <c r="C355" s="122" t="s">
        <v>435</v>
      </c>
      <c r="D355" s="122" t="str">
        <f ca="1">IF(Tabla2023[[#This Row],[FECHA DE TERMINACIÓN FINAL]]-TODAY()&gt;=15,"VIGENTE",IF(Tabla2023[[#This Row],[FECHA DE TERMINACIÓN FINAL]]-TODAY()&lt;0,"FINALIZADO",IF(Tabla2023[[#This Row],[FECHA DE TERMINACIÓN FINAL]]-TODAY()&lt;=15,"PROXIMO A VENCER")))</f>
        <v>FINALIZADO</v>
      </c>
      <c r="E355" s="93">
        <v>90333</v>
      </c>
      <c r="F355" s="38" t="s">
        <v>3099</v>
      </c>
      <c r="G355" s="38" t="s">
        <v>3100</v>
      </c>
      <c r="H355" s="37" t="s">
        <v>333</v>
      </c>
      <c r="I355" s="46" t="s">
        <v>3101</v>
      </c>
      <c r="J355" s="38" t="s">
        <v>2677</v>
      </c>
      <c r="K355" s="38">
        <v>902</v>
      </c>
      <c r="L355" s="45">
        <v>45063</v>
      </c>
      <c r="M355" s="38">
        <v>1004</v>
      </c>
      <c r="N355" s="45">
        <v>45091</v>
      </c>
      <c r="O355" s="38" t="s">
        <v>248</v>
      </c>
      <c r="P355" s="37" t="s">
        <v>87</v>
      </c>
      <c r="Q355" s="37" t="s">
        <v>420</v>
      </c>
      <c r="R355" s="38">
        <v>1</v>
      </c>
      <c r="S355" s="151" t="s">
        <v>249</v>
      </c>
      <c r="T355" s="38"/>
      <c r="U355" s="38" t="s">
        <v>471</v>
      </c>
      <c r="V355" s="38" t="s">
        <v>442</v>
      </c>
      <c r="W355" s="38" t="s">
        <v>213</v>
      </c>
      <c r="X355" s="38" t="s">
        <v>163</v>
      </c>
      <c r="Y355" s="54">
        <v>1016098648</v>
      </c>
      <c r="Z355" s="38">
        <v>2</v>
      </c>
      <c r="AA355" s="45">
        <v>35771</v>
      </c>
      <c r="AB355" s="44" t="s">
        <v>334</v>
      </c>
      <c r="AC355" s="38">
        <v>3058183032</v>
      </c>
      <c r="AD355" s="37" t="s">
        <v>335</v>
      </c>
      <c r="AE355" s="37" t="s">
        <v>2143</v>
      </c>
      <c r="AF355" s="37">
        <v>1018481815</v>
      </c>
      <c r="AG355" s="38">
        <v>5</v>
      </c>
      <c r="AH355" s="37" t="s">
        <v>2826</v>
      </c>
      <c r="AI355" s="37">
        <v>1069230460</v>
      </c>
      <c r="AJ355" s="38">
        <v>3</v>
      </c>
      <c r="AK355" s="45">
        <v>45286</v>
      </c>
      <c r="AL355" s="38" t="s">
        <v>410</v>
      </c>
      <c r="AM355" s="45">
        <v>45084</v>
      </c>
      <c r="AN355" s="45">
        <v>45084</v>
      </c>
      <c r="AO355" s="80">
        <v>32200000</v>
      </c>
      <c r="AP355" s="45">
        <v>45091</v>
      </c>
      <c r="AQ355" s="45">
        <v>45304</v>
      </c>
      <c r="AR355" s="38">
        <v>210</v>
      </c>
      <c r="AS355" s="38">
        <v>7</v>
      </c>
      <c r="AT355" s="80">
        <v>4600000</v>
      </c>
      <c r="AU355" s="38"/>
      <c r="AV355" s="38"/>
      <c r="AW355" s="38"/>
      <c r="AX355" s="38"/>
      <c r="AY355" s="38"/>
      <c r="AZ355" s="82"/>
      <c r="BA355" s="38"/>
      <c r="BB355" s="38"/>
      <c r="BC355" s="38"/>
      <c r="BD355" s="38"/>
      <c r="BE355" s="38"/>
      <c r="BF355" s="38"/>
      <c r="BG355" s="38"/>
      <c r="BH355" s="38"/>
      <c r="BI355" s="38"/>
      <c r="BJ355" s="38"/>
      <c r="BK355" s="38"/>
      <c r="BL355" s="38"/>
      <c r="BM355" s="38"/>
      <c r="BN355" s="38"/>
      <c r="BO355" s="38"/>
      <c r="BP355" s="38"/>
      <c r="BQ355" s="34">
        <f>Tabla2023[[#This Row],[DÍAS PRORROGA 1]]+Tabla2023[[#This Row],[DÍAS PRORROGA  2]]+Tabla2023[[#This Row],[DÍAS PRORROGA 3]]</f>
        <v>0</v>
      </c>
      <c r="BR355" s="68">
        <f>IF(Tabla2023[[#This Row],[ADICIÓN]]="NO",0,Tabla2023[[#This Row],[VALOR ADICIÓN 1]]+Tabla2023[[#This Row],[VALOR ADICIÓN 2]]+Tabla2023[[#This Row],[VALOR ADICIÓN 3]])</f>
        <v>0</v>
      </c>
      <c r="BS355" s="38"/>
      <c r="BT355" s="45">
        <v>45304</v>
      </c>
      <c r="BU355" s="49">
        <f>Tabla2023[[#This Row],[VALOR INICIAL DEL CONTRATO]]+Tabla2023[[#This Row],[VALOR ADICIÓN 1]]+Tabla2023[[#This Row],[VALOR ADICIÓN 2]]+Tabla2023[[#This Row],[VALOR ADICIÓN 3]]</f>
        <v>32200000</v>
      </c>
      <c r="BV35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55" s="33"/>
      <c r="BX355" s="34"/>
      <c r="BY355" s="34"/>
      <c r="BZ355" s="34"/>
      <c r="CA355" s="34"/>
      <c r="CB355" s="35"/>
      <c r="CC355" s="35"/>
      <c r="CD355" s="38">
        <v>1590</v>
      </c>
      <c r="CE355" s="34"/>
    </row>
    <row r="356" spans="1:83" ht="51.75" customHeight="1" x14ac:dyDescent="0.2">
      <c r="A356" s="29">
        <v>2023</v>
      </c>
      <c r="B356" s="131">
        <v>349</v>
      </c>
      <c r="C356" s="122" t="s">
        <v>435</v>
      </c>
      <c r="D356" s="122" t="str">
        <f ca="1">IF(Tabla2023[[#This Row],[FECHA DE TERMINACIÓN FINAL]]-TODAY()&gt;=15,"VIGENTE",IF(Tabla2023[[#This Row],[FECHA DE TERMINACIÓN FINAL]]-TODAY()&lt;0,"FINALIZADO",IF(Tabla2023[[#This Row],[FECHA DE TERMINACIÓN FINAL]]-TODAY()&lt;=15,"PROXIMO A VENCER")))</f>
        <v>FINALIZADO</v>
      </c>
      <c r="E356" s="93">
        <v>90389</v>
      </c>
      <c r="F356" s="38" t="s">
        <v>3102</v>
      </c>
      <c r="G356" s="38" t="s">
        <v>3103</v>
      </c>
      <c r="H356" s="37" t="s">
        <v>3104</v>
      </c>
      <c r="I356" s="44" t="s">
        <v>3105</v>
      </c>
      <c r="J356" s="38" t="s">
        <v>822</v>
      </c>
      <c r="K356" s="38">
        <v>907</v>
      </c>
      <c r="L356" s="45">
        <v>45064</v>
      </c>
      <c r="M356" s="38">
        <v>1115</v>
      </c>
      <c r="N356" s="45">
        <v>45097</v>
      </c>
      <c r="O356" s="38" t="s">
        <v>169</v>
      </c>
      <c r="P356" s="37" t="s">
        <v>87</v>
      </c>
      <c r="Q356" s="37" t="s">
        <v>420</v>
      </c>
      <c r="R356" s="38">
        <v>1</v>
      </c>
      <c r="S356" s="151" t="s">
        <v>3106</v>
      </c>
      <c r="T356" s="38"/>
      <c r="U356" s="38" t="s">
        <v>906</v>
      </c>
      <c r="V356" s="38" t="s">
        <v>512</v>
      </c>
      <c r="W356" s="38" t="s">
        <v>423</v>
      </c>
      <c r="X356" s="38" t="s">
        <v>148</v>
      </c>
      <c r="Y356" s="54">
        <v>1023032202</v>
      </c>
      <c r="Z356" s="38">
        <v>3</v>
      </c>
      <c r="AA356" s="45">
        <v>36144</v>
      </c>
      <c r="AB356" s="44" t="s">
        <v>3107</v>
      </c>
      <c r="AC356" s="38">
        <v>3008376149</v>
      </c>
      <c r="AD356" s="37" t="s">
        <v>3108</v>
      </c>
      <c r="AE356" s="37" t="s">
        <v>498</v>
      </c>
      <c r="AF356" s="37">
        <v>1019088970</v>
      </c>
      <c r="AG356" s="37">
        <v>8</v>
      </c>
      <c r="AH356" s="37" t="s">
        <v>499</v>
      </c>
      <c r="AI356" s="36">
        <v>1030568733</v>
      </c>
      <c r="AJ356" s="36">
        <v>9</v>
      </c>
      <c r="AK356" s="45">
        <v>45292</v>
      </c>
      <c r="AL356" s="38" t="s">
        <v>410</v>
      </c>
      <c r="AM356" s="45">
        <v>45091</v>
      </c>
      <c r="AN356" s="45">
        <v>45091</v>
      </c>
      <c r="AO356" s="80">
        <v>12600000</v>
      </c>
      <c r="AP356" s="45">
        <v>45097</v>
      </c>
      <c r="AQ356" s="45">
        <v>45310</v>
      </c>
      <c r="AR356" s="38">
        <v>210</v>
      </c>
      <c r="AS356" s="38">
        <v>7</v>
      </c>
      <c r="AT356" s="80">
        <v>1800000</v>
      </c>
      <c r="AU356" s="38"/>
      <c r="AV356" s="38"/>
      <c r="AW356" s="38">
        <v>1</v>
      </c>
      <c r="AX356" s="38">
        <v>1</v>
      </c>
      <c r="AY356" s="38"/>
      <c r="AZ356" s="82">
        <v>1800000</v>
      </c>
      <c r="BA356" s="38">
        <v>30</v>
      </c>
      <c r="BB356" s="38">
        <v>1258</v>
      </c>
      <c r="BC356" s="45">
        <v>45279</v>
      </c>
      <c r="BD356" s="38"/>
      <c r="BE356" s="38"/>
      <c r="BF356" s="38"/>
      <c r="BG356" s="38"/>
      <c r="BH356" s="38"/>
      <c r="BI356" s="38"/>
      <c r="BJ356" s="38"/>
      <c r="BK356" s="38"/>
      <c r="BL356" s="38"/>
      <c r="BM356" s="38"/>
      <c r="BN356" s="38"/>
      <c r="BO356" s="38"/>
      <c r="BP356" s="38"/>
      <c r="BQ356" s="34">
        <f>Tabla2023[[#This Row],[DÍAS PRORROGA 1]]+Tabla2023[[#This Row],[DÍAS PRORROGA  2]]+Tabla2023[[#This Row],[DÍAS PRORROGA 3]]</f>
        <v>30</v>
      </c>
      <c r="BR356" s="68">
        <f>IF(Tabla2023[[#This Row],[ADICIÓN]]="NO",0,Tabla2023[[#This Row],[VALOR ADICIÓN 1]]+Tabla2023[[#This Row],[VALOR ADICIÓN 2]]+Tabla2023[[#This Row],[VALOR ADICIÓN 3]])</f>
        <v>1800000</v>
      </c>
      <c r="BS356" s="38"/>
      <c r="BT356" s="45">
        <v>45341</v>
      </c>
      <c r="BU356" s="49">
        <f>Tabla2023[[#This Row],[VALOR INICIAL DEL CONTRATO]]+Tabla2023[[#This Row],[VALOR ADICIÓN 1]]+Tabla2023[[#This Row],[VALOR ADICIÓN 2]]+Tabla2023[[#This Row],[VALOR ADICIÓN 3]]</f>
        <v>14400000</v>
      </c>
      <c r="BV35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56" s="33"/>
      <c r="BX356" s="39" t="s">
        <v>3109</v>
      </c>
      <c r="BY356" s="36" t="s">
        <v>3110</v>
      </c>
      <c r="BZ356" s="34"/>
      <c r="CA356" s="38">
        <v>6</v>
      </c>
      <c r="CB356" s="41" t="s">
        <v>550</v>
      </c>
      <c r="CC356" s="41" t="s">
        <v>551</v>
      </c>
      <c r="CD356" s="38">
        <v>1637</v>
      </c>
      <c r="CE356" s="34"/>
    </row>
    <row r="357" spans="1:83" ht="51.75" customHeight="1" x14ac:dyDescent="0.2">
      <c r="A357" s="29">
        <v>2023</v>
      </c>
      <c r="B357" s="131">
        <v>350</v>
      </c>
      <c r="C357" s="122" t="s">
        <v>435</v>
      </c>
      <c r="D357" s="122" t="str">
        <f ca="1">IF(Tabla2023[[#This Row],[FECHA DE TERMINACIÓN FINAL]]-TODAY()&gt;=15,"VIGENTE",IF(Tabla2023[[#This Row],[FECHA DE TERMINACIÓN FINAL]]-TODAY()&lt;0,"FINALIZADO",IF(Tabla2023[[#This Row],[FECHA DE TERMINACIÓN FINAL]]-TODAY()&lt;=15,"PROXIMO A VENCER")))</f>
        <v>FINALIZADO</v>
      </c>
      <c r="E357" s="93">
        <v>90694</v>
      </c>
      <c r="F357" s="38" t="s">
        <v>3111</v>
      </c>
      <c r="G357" s="38" t="s">
        <v>3112</v>
      </c>
      <c r="H357" s="37" t="s">
        <v>3113</v>
      </c>
      <c r="I357" s="44" t="s">
        <v>3114</v>
      </c>
      <c r="J357" s="38" t="s">
        <v>822</v>
      </c>
      <c r="K357" s="38">
        <v>926</v>
      </c>
      <c r="L357" s="45">
        <v>45076</v>
      </c>
      <c r="M357" s="38">
        <v>1146</v>
      </c>
      <c r="N357" s="45">
        <v>45100</v>
      </c>
      <c r="O357" s="38" t="s">
        <v>125</v>
      </c>
      <c r="P357" s="37" t="s">
        <v>87</v>
      </c>
      <c r="Q357" s="37" t="s">
        <v>420</v>
      </c>
      <c r="R357" s="38">
        <v>1</v>
      </c>
      <c r="S357" s="151" t="s">
        <v>3115</v>
      </c>
      <c r="T357" s="38"/>
      <c r="U357" s="38" t="s">
        <v>906</v>
      </c>
      <c r="V357" s="38" t="s">
        <v>512</v>
      </c>
      <c r="W357" s="38" t="s">
        <v>423</v>
      </c>
      <c r="X357" s="38" t="s">
        <v>148</v>
      </c>
      <c r="Y357" s="54">
        <v>1007422383</v>
      </c>
      <c r="Z357" s="38">
        <v>3</v>
      </c>
      <c r="AA357" s="45">
        <v>36971</v>
      </c>
      <c r="AB357" s="44" t="s">
        <v>3116</v>
      </c>
      <c r="AC357" s="38">
        <v>2312121</v>
      </c>
      <c r="AD357" s="37" t="s">
        <v>3117</v>
      </c>
      <c r="AE357" s="37" t="s">
        <v>683</v>
      </c>
      <c r="AF357" s="36">
        <v>1014225583</v>
      </c>
      <c r="AG357" s="37">
        <v>1</v>
      </c>
      <c r="AH357" s="37" t="s">
        <v>1223</v>
      </c>
      <c r="AI357" s="36">
        <v>79941233</v>
      </c>
      <c r="AJ357" s="36">
        <v>4</v>
      </c>
      <c r="AK357" s="34"/>
      <c r="AL357" s="38" t="s">
        <v>410</v>
      </c>
      <c r="AM357" s="45">
        <v>45097</v>
      </c>
      <c r="AN357" s="45">
        <v>45097</v>
      </c>
      <c r="AO357" s="80">
        <v>18900000</v>
      </c>
      <c r="AP357" s="45">
        <v>45100</v>
      </c>
      <c r="AQ357" s="45">
        <v>45313</v>
      </c>
      <c r="AR357" s="38">
        <v>210</v>
      </c>
      <c r="AS357" s="38">
        <v>7</v>
      </c>
      <c r="AT357" s="80">
        <v>2700000</v>
      </c>
      <c r="AU357" s="38"/>
      <c r="AV357" s="38"/>
      <c r="AW357" s="38">
        <v>1</v>
      </c>
      <c r="AX357" s="38">
        <v>1</v>
      </c>
      <c r="AY357" s="38"/>
      <c r="AZ357" s="82">
        <v>2700000</v>
      </c>
      <c r="BA357" s="38">
        <v>30</v>
      </c>
      <c r="BB357" s="38">
        <v>1056</v>
      </c>
      <c r="BC357" s="45">
        <v>45246</v>
      </c>
      <c r="BD357" s="38"/>
      <c r="BE357" s="38"/>
      <c r="BF357" s="38"/>
      <c r="BG357" s="38"/>
      <c r="BH357" s="38"/>
      <c r="BI357" s="38"/>
      <c r="BJ357" s="38"/>
      <c r="BK357" s="38"/>
      <c r="BL357" s="38"/>
      <c r="BM357" s="38"/>
      <c r="BN357" s="38"/>
      <c r="BO357" s="38"/>
      <c r="BP357" s="38"/>
      <c r="BQ357" s="34">
        <f>Tabla2023[[#This Row],[DÍAS PRORROGA 1]]+Tabla2023[[#This Row],[DÍAS PRORROGA  2]]+Tabla2023[[#This Row],[DÍAS PRORROGA 3]]</f>
        <v>30</v>
      </c>
      <c r="BR357" s="68">
        <f>IF(Tabla2023[[#This Row],[ADICIÓN]]="NO",0,Tabla2023[[#This Row],[VALOR ADICIÓN 1]]+Tabla2023[[#This Row],[VALOR ADICIÓN 2]]+Tabla2023[[#This Row],[VALOR ADICIÓN 3]])</f>
        <v>2700000</v>
      </c>
      <c r="BS357" s="38"/>
      <c r="BT357" s="45">
        <v>45344</v>
      </c>
      <c r="BU357" s="49">
        <f>Tabla2023[[#This Row],[VALOR INICIAL DEL CONTRATO]]+Tabla2023[[#This Row],[VALOR ADICIÓN 1]]+Tabla2023[[#This Row],[VALOR ADICIÓN 2]]+Tabla2023[[#This Row],[VALOR ADICIÓN 3]]</f>
        <v>21600000</v>
      </c>
      <c r="BV35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57" s="33"/>
      <c r="BX357" s="36" t="s">
        <v>3118</v>
      </c>
      <c r="BY357" s="34"/>
      <c r="BZ357" s="34"/>
      <c r="CA357" s="34"/>
      <c r="CB357" s="35"/>
      <c r="CC357" s="35"/>
      <c r="CD357" s="38">
        <v>1696</v>
      </c>
      <c r="CE357" s="34"/>
    </row>
    <row r="358" spans="1:83" ht="51.75" customHeight="1" x14ac:dyDescent="0.2">
      <c r="A358" s="29">
        <v>2023</v>
      </c>
      <c r="B358" s="131">
        <v>414</v>
      </c>
      <c r="C358" s="122" t="s">
        <v>435</v>
      </c>
      <c r="D358" s="122" t="str">
        <f ca="1">IF(Tabla2023[[#This Row],[FECHA DE TERMINACIÓN FINAL]]-TODAY()&gt;=15,"VIGENTE",IF(Tabla2023[[#This Row],[FECHA DE TERMINACIÓN FINAL]]-TODAY()&lt;0,"FINALIZADO",IF(Tabla2023[[#This Row],[FECHA DE TERMINACIÓN FINAL]]-TODAY()&lt;=15,"PROXIMO A VENCER")))</f>
        <v>FINALIZADO</v>
      </c>
      <c r="E358" s="93">
        <v>90694</v>
      </c>
      <c r="F358" s="38" t="s">
        <v>3111</v>
      </c>
      <c r="G358" s="38" t="s">
        <v>3119</v>
      </c>
      <c r="H358" s="37" t="s">
        <v>3120</v>
      </c>
      <c r="I358" s="46" t="s">
        <v>3114</v>
      </c>
      <c r="J358" s="37" t="s">
        <v>822</v>
      </c>
      <c r="K358" s="38">
        <v>926</v>
      </c>
      <c r="L358" s="45">
        <v>45076</v>
      </c>
      <c r="M358" s="38">
        <v>1199</v>
      </c>
      <c r="N358" s="45">
        <v>45111</v>
      </c>
      <c r="O358" s="38" t="s">
        <v>125</v>
      </c>
      <c r="P358" s="37" t="s">
        <v>87</v>
      </c>
      <c r="Q358" s="37" t="s">
        <v>420</v>
      </c>
      <c r="R358" s="38">
        <v>1</v>
      </c>
      <c r="S358" s="151" t="s">
        <v>3115</v>
      </c>
      <c r="T358" s="38"/>
      <c r="U358" s="38" t="s">
        <v>471</v>
      </c>
      <c r="V358" s="38" t="s">
        <v>512</v>
      </c>
      <c r="W358" s="38" t="s">
        <v>423</v>
      </c>
      <c r="X358" s="38" t="s">
        <v>148</v>
      </c>
      <c r="Y358" s="38">
        <v>11366043</v>
      </c>
      <c r="Z358" s="38">
        <v>8</v>
      </c>
      <c r="AA358" s="45">
        <v>30230</v>
      </c>
      <c r="AB358" s="44" t="s">
        <v>3121</v>
      </c>
      <c r="AC358" s="38">
        <v>2618592</v>
      </c>
      <c r="AD358" s="38" t="s">
        <v>3122</v>
      </c>
      <c r="AE358" s="37" t="s">
        <v>683</v>
      </c>
      <c r="AF358" s="36">
        <v>1014225583</v>
      </c>
      <c r="AG358" s="37">
        <v>1</v>
      </c>
      <c r="AH358" s="37" t="s">
        <v>1223</v>
      </c>
      <c r="AI358" s="36">
        <v>79941233</v>
      </c>
      <c r="AJ358" s="36">
        <v>4</v>
      </c>
      <c r="AK358" s="34"/>
      <c r="AL358" s="38" t="s">
        <v>410</v>
      </c>
      <c r="AM358" s="45">
        <v>45104</v>
      </c>
      <c r="AN358" s="45">
        <v>45104</v>
      </c>
      <c r="AO358" s="80">
        <v>18900000</v>
      </c>
      <c r="AP358" s="45">
        <v>45111</v>
      </c>
      <c r="AQ358" s="45">
        <v>45325</v>
      </c>
      <c r="AR358" s="38">
        <v>210</v>
      </c>
      <c r="AS358" s="38">
        <v>7</v>
      </c>
      <c r="AT358" s="80">
        <v>2700000</v>
      </c>
      <c r="AU358" s="38"/>
      <c r="AV358" s="38"/>
      <c r="AW358" s="38"/>
      <c r="AX358" s="38"/>
      <c r="AY358" s="38"/>
      <c r="AZ358" s="82"/>
      <c r="BA358" s="38"/>
      <c r="BB358" s="38"/>
      <c r="BC358" s="38"/>
      <c r="BD358" s="38"/>
      <c r="BE358" s="38"/>
      <c r="BF358" s="38"/>
      <c r="BG358" s="38"/>
      <c r="BH358" s="38"/>
      <c r="BI358" s="38"/>
      <c r="BJ358" s="38"/>
      <c r="BK358" s="38"/>
      <c r="BL358" s="38"/>
      <c r="BM358" s="38"/>
      <c r="BN358" s="38"/>
      <c r="BO358" s="38"/>
      <c r="BP358" s="38"/>
      <c r="BQ358" s="34">
        <f>Tabla2023[[#This Row],[DÍAS PRORROGA 1]]+Tabla2023[[#This Row],[DÍAS PRORROGA  2]]+Tabla2023[[#This Row],[DÍAS PRORROGA 3]]</f>
        <v>0</v>
      </c>
      <c r="BR358" s="68">
        <f>IF(Tabla2023[[#This Row],[ADICIÓN]]="NO",0,Tabla2023[[#This Row],[VALOR ADICIÓN 1]]+Tabla2023[[#This Row],[VALOR ADICIÓN 2]]+Tabla2023[[#This Row],[VALOR ADICIÓN 3]])</f>
        <v>0</v>
      </c>
      <c r="BS358" s="38"/>
      <c r="BT358" s="45">
        <v>45325</v>
      </c>
      <c r="BU358" s="49">
        <f>Tabla2023[[#This Row],[VALOR INICIAL DEL CONTRATO]]+Tabla2023[[#This Row],[VALOR ADICIÓN 1]]+Tabla2023[[#This Row],[VALOR ADICIÓN 2]]+Tabla2023[[#This Row],[VALOR ADICIÓN 3]]</f>
        <v>18900000</v>
      </c>
      <c r="BV35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58" s="33"/>
      <c r="BX358" s="34"/>
      <c r="BY358" s="34"/>
      <c r="BZ358" s="34"/>
      <c r="CA358" s="34"/>
      <c r="CB358" s="35"/>
      <c r="CC358" s="35"/>
      <c r="CD358" s="38">
        <v>1696</v>
      </c>
      <c r="CE358" s="34"/>
    </row>
    <row r="359" spans="1:83" ht="51.75" customHeight="1" x14ac:dyDescent="0.2">
      <c r="A359" s="29">
        <v>2023</v>
      </c>
      <c r="B359" s="131">
        <v>351</v>
      </c>
      <c r="C359" s="122" t="s">
        <v>435</v>
      </c>
      <c r="D359" s="122" t="str">
        <f ca="1">IF(Tabla2023[[#This Row],[FECHA DE TERMINACIÓN FINAL]]-TODAY()&gt;=15,"VIGENTE",IF(Tabla2023[[#This Row],[FECHA DE TERMINACIÓN FINAL]]-TODAY()&lt;0,"FINALIZADO",IF(Tabla2023[[#This Row],[FECHA DE TERMINACIÓN FINAL]]-TODAY()&lt;=15,"PROXIMO A VENCER")))</f>
        <v>FINALIZADO</v>
      </c>
      <c r="E359" s="93">
        <v>90193</v>
      </c>
      <c r="F359" s="38" t="s">
        <v>3123</v>
      </c>
      <c r="G359" s="38" t="s">
        <v>3124</v>
      </c>
      <c r="H359" s="37" t="s">
        <v>3125</v>
      </c>
      <c r="I359" s="46" t="s">
        <v>3126</v>
      </c>
      <c r="J359" s="38" t="s">
        <v>822</v>
      </c>
      <c r="K359" s="38">
        <v>898</v>
      </c>
      <c r="L359" s="45">
        <v>45057</v>
      </c>
      <c r="M359" s="38">
        <v>1105</v>
      </c>
      <c r="N359" s="45">
        <v>45091</v>
      </c>
      <c r="O359" s="38" t="s">
        <v>187</v>
      </c>
      <c r="P359" s="37" t="s">
        <v>87</v>
      </c>
      <c r="Q359" s="37" t="s">
        <v>420</v>
      </c>
      <c r="R359" s="38">
        <v>1</v>
      </c>
      <c r="S359" s="151" t="s">
        <v>3127</v>
      </c>
      <c r="T359" s="38"/>
      <c r="U359" s="38" t="s">
        <v>471</v>
      </c>
      <c r="V359" s="38" t="s">
        <v>442</v>
      </c>
      <c r="W359" s="38" t="s">
        <v>423</v>
      </c>
      <c r="X359" s="38" t="s">
        <v>163</v>
      </c>
      <c r="Y359" s="54">
        <v>1001169998</v>
      </c>
      <c r="Z359" s="38">
        <v>6</v>
      </c>
      <c r="AA359" s="45">
        <v>36927</v>
      </c>
      <c r="AB359" s="44" t="s">
        <v>3128</v>
      </c>
      <c r="AC359" s="38">
        <v>3227576301</v>
      </c>
      <c r="AD359" s="37" t="s">
        <v>3129</v>
      </c>
      <c r="AE359" s="36"/>
      <c r="AF359" s="34"/>
      <c r="AG359" s="34"/>
      <c r="AH359" s="37" t="s">
        <v>622</v>
      </c>
      <c r="AI359" s="36">
        <v>9770381</v>
      </c>
      <c r="AJ359" s="36">
        <v>7</v>
      </c>
      <c r="AK359" s="34"/>
      <c r="AL359" s="38" t="s">
        <v>410</v>
      </c>
      <c r="AM359" s="45">
        <v>45086</v>
      </c>
      <c r="AN359" s="45">
        <v>45086</v>
      </c>
      <c r="AO359" s="80">
        <v>14000000</v>
      </c>
      <c r="AP359" s="45">
        <v>45091</v>
      </c>
      <c r="AQ359" s="45">
        <v>45304</v>
      </c>
      <c r="AR359" s="38">
        <v>210</v>
      </c>
      <c r="AS359" s="38">
        <v>7</v>
      </c>
      <c r="AT359" s="80">
        <v>2000000</v>
      </c>
      <c r="AU359" s="38"/>
      <c r="AV359" s="38"/>
      <c r="AW359" s="38"/>
      <c r="AX359" s="38"/>
      <c r="AY359" s="38"/>
      <c r="AZ359" s="82"/>
      <c r="BA359" s="38"/>
      <c r="BB359" s="38"/>
      <c r="BC359" s="38"/>
      <c r="BD359" s="38"/>
      <c r="BE359" s="38"/>
      <c r="BF359" s="38"/>
      <c r="BG359" s="38"/>
      <c r="BH359" s="38"/>
      <c r="BI359" s="38"/>
      <c r="BJ359" s="38"/>
      <c r="BK359" s="38"/>
      <c r="BL359" s="38"/>
      <c r="BM359" s="38"/>
      <c r="BN359" s="38"/>
      <c r="BO359" s="38"/>
      <c r="BP359" s="38"/>
      <c r="BQ359" s="34">
        <f>Tabla2023[[#This Row],[DÍAS PRORROGA 1]]+Tabla2023[[#This Row],[DÍAS PRORROGA  2]]+Tabla2023[[#This Row],[DÍAS PRORROGA 3]]</f>
        <v>0</v>
      </c>
      <c r="BR359" s="68">
        <f>IF(Tabla2023[[#This Row],[ADICIÓN]]="NO",0,Tabla2023[[#This Row],[VALOR ADICIÓN 1]]+Tabla2023[[#This Row],[VALOR ADICIÓN 2]]+Tabla2023[[#This Row],[VALOR ADICIÓN 3]])</f>
        <v>0</v>
      </c>
      <c r="BS359" s="38"/>
      <c r="BT359" s="45">
        <v>45304</v>
      </c>
      <c r="BU359" s="49">
        <f>Tabla2023[[#This Row],[VALOR INICIAL DEL CONTRATO]]+Tabla2023[[#This Row],[VALOR ADICIÓN 1]]+Tabla2023[[#This Row],[VALOR ADICIÓN 2]]+Tabla2023[[#This Row],[VALOR ADICIÓN 3]]</f>
        <v>14000000</v>
      </c>
      <c r="BV35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59" s="33"/>
      <c r="BX359" s="34"/>
      <c r="BY359" s="34"/>
      <c r="BZ359" s="34"/>
      <c r="CA359" s="34"/>
      <c r="CB359" s="35"/>
      <c r="CC359" s="35"/>
      <c r="CD359" s="38">
        <v>1633</v>
      </c>
      <c r="CE359" s="34"/>
    </row>
    <row r="360" spans="1:83" ht="51.75" customHeight="1" x14ac:dyDescent="0.2">
      <c r="A360" s="29">
        <v>2023</v>
      </c>
      <c r="B360" s="131">
        <v>355</v>
      </c>
      <c r="C360" s="122" t="s">
        <v>435</v>
      </c>
      <c r="D360" s="122" t="str">
        <f ca="1">IF(Tabla2023[[#This Row],[FECHA DE TERMINACIÓN FINAL]]-TODAY()&gt;=15,"VIGENTE",IF(Tabla2023[[#This Row],[FECHA DE TERMINACIÓN FINAL]]-TODAY()&lt;0,"FINALIZADO",IF(Tabla2023[[#This Row],[FECHA DE TERMINACIÓN FINAL]]-TODAY()&lt;=15,"PROXIMO A VENCER")))</f>
        <v>FINALIZADO</v>
      </c>
      <c r="E360" s="93">
        <v>90193</v>
      </c>
      <c r="F360" s="38" t="s">
        <v>3123</v>
      </c>
      <c r="G360" s="38" t="s">
        <v>3130</v>
      </c>
      <c r="H360" s="37" t="s">
        <v>3131</v>
      </c>
      <c r="I360" s="46" t="s">
        <v>3126</v>
      </c>
      <c r="J360" s="37" t="s">
        <v>822</v>
      </c>
      <c r="K360" s="38">
        <v>898</v>
      </c>
      <c r="L360" s="45">
        <v>45057</v>
      </c>
      <c r="M360" s="38">
        <v>1109</v>
      </c>
      <c r="N360" s="45">
        <v>45091</v>
      </c>
      <c r="O360" s="38" t="s">
        <v>187</v>
      </c>
      <c r="P360" s="37" t="s">
        <v>87</v>
      </c>
      <c r="Q360" s="37" t="s">
        <v>420</v>
      </c>
      <c r="R360" s="38">
        <v>1</v>
      </c>
      <c r="S360" s="151" t="s">
        <v>3127</v>
      </c>
      <c r="T360" s="38"/>
      <c r="U360" s="38" t="s">
        <v>471</v>
      </c>
      <c r="V360" s="38" t="s">
        <v>442</v>
      </c>
      <c r="W360" s="38" t="s">
        <v>423</v>
      </c>
      <c r="X360" s="38" t="s">
        <v>163</v>
      </c>
      <c r="Y360" s="54">
        <v>174182</v>
      </c>
      <c r="Z360" s="38">
        <v>9</v>
      </c>
      <c r="AA360" s="45">
        <v>23942</v>
      </c>
      <c r="AB360" s="44" t="s">
        <v>3132</v>
      </c>
      <c r="AC360" s="38">
        <v>3115275164</v>
      </c>
      <c r="AD360" s="37" t="s">
        <v>3133</v>
      </c>
      <c r="AE360" s="36"/>
      <c r="AF360" s="34"/>
      <c r="AG360" s="34"/>
      <c r="AH360" s="37" t="s">
        <v>622</v>
      </c>
      <c r="AI360" s="36">
        <v>9770381</v>
      </c>
      <c r="AJ360" s="36">
        <v>7</v>
      </c>
      <c r="AK360" s="34"/>
      <c r="AL360" s="38" t="s">
        <v>410</v>
      </c>
      <c r="AM360" s="45">
        <v>45086</v>
      </c>
      <c r="AN360" s="45">
        <v>45086</v>
      </c>
      <c r="AO360" s="80">
        <v>14000000</v>
      </c>
      <c r="AP360" s="45">
        <v>45091</v>
      </c>
      <c r="AQ360" s="45">
        <v>45304</v>
      </c>
      <c r="AR360" s="38">
        <v>210</v>
      </c>
      <c r="AS360" s="38">
        <v>7</v>
      </c>
      <c r="AT360" s="80">
        <v>2000000</v>
      </c>
      <c r="AU360" s="38"/>
      <c r="AV360" s="38"/>
      <c r="AW360" s="38"/>
      <c r="AX360" s="38"/>
      <c r="AY360" s="38"/>
      <c r="AZ360" s="82"/>
      <c r="BA360" s="38"/>
      <c r="BB360" s="38"/>
      <c r="BC360" s="38"/>
      <c r="BD360" s="38"/>
      <c r="BE360" s="38"/>
      <c r="BF360" s="38"/>
      <c r="BG360" s="38"/>
      <c r="BH360" s="38"/>
      <c r="BI360" s="38"/>
      <c r="BJ360" s="38"/>
      <c r="BK360" s="38"/>
      <c r="BL360" s="38"/>
      <c r="BM360" s="38"/>
      <c r="BN360" s="38"/>
      <c r="BO360" s="38"/>
      <c r="BP360" s="38"/>
      <c r="BQ360" s="34">
        <f>Tabla2023[[#This Row],[DÍAS PRORROGA 1]]+Tabla2023[[#This Row],[DÍAS PRORROGA  2]]+Tabla2023[[#This Row],[DÍAS PRORROGA 3]]</f>
        <v>0</v>
      </c>
      <c r="BR360" s="68">
        <f>IF(Tabla2023[[#This Row],[ADICIÓN]]="NO",0,Tabla2023[[#This Row],[VALOR ADICIÓN 1]]+Tabla2023[[#This Row],[VALOR ADICIÓN 2]]+Tabla2023[[#This Row],[VALOR ADICIÓN 3]])</f>
        <v>0</v>
      </c>
      <c r="BS360" s="38"/>
      <c r="BT360" s="45">
        <v>45304</v>
      </c>
      <c r="BU360" s="49">
        <f>Tabla2023[[#This Row],[VALOR INICIAL DEL CONTRATO]]+Tabla2023[[#This Row],[VALOR ADICIÓN 1]]+Tabla2023[[#This Row],[VALOR ADICIÓN 2]]+Tabla2023[[#This Row],[VALOR ADICIÓN 3]]</f>
        <v>14000000</v>
      </c>
      <c r="BV36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60" s="33"/>
      <c r="BX360" s="34"/>
      <c r="BY360" s="34"/>
      <c r="BZ360" s="34"/>
      <c r="CA360" s="34"/>
      <c r="CB360" s="35"/>
      <c r="CC360" s="35"/>
      <c r="CD360" s="38">
        <v>1633</v>
      </c>
      <c r="CE360" s="34"/>
    </row>
    <row r="361" spans="1:83" ht="51.75" customHeight="1" x14ac:dyDescent="0.2">
      <c r="A361" s="29">
        <v>2023</v>
      </c>
      <c r="B361" s="131">
        <v>352</v>
      </c>
      <c r="C361" s="122" t="s">
        <v>84</v>
      </c>
      <c r="D361" s="122" t="str">
        <f ca="1">IF(Tabla2023[[#This Row],[FECHA DE TERMINACIÓN FINAL]]-TODAY()&gt;=15,"VIGENTE",IF(Tabla2023[[#This Row],[FECHA DE TERMINACIÓN FINAL]]-TODAY()&lt;0,"FINALIZADO",IF(Tabla2023[[#This Row],[FECHA DE TERMINACIÓN FINAL]]-TODAY()&lt;=15,"PROXIMO A VENCER")))</f>
        <v>PROXIMO A VENCER</v>
      </c>
      <c r="E361" s="93">
        <v>90170</v>
      </c>
      <c r="F361" s="38" t="s">
        <v>3134</v>
      </c>
      <c r="G361" s="38" t="s">
        <v>3135</v>
      </c>
      <c r="H361" s="37" t="s">
        <v>2124</v>
      </c>
      <c r="I361" s="46" t="s">
        <v>3136</v>
      </c>
      <c r="J361" s="37" t="s">
        <v>2542</v>
      </c>
      <c r="K361" s="38">
        <v>893</v>
      </c>
      <c r="L361" s="45">
        <v>45057</v>
      </c>
      <c r="M361" s="38">
        <v>1123</v>
      </c>
      <c r="N361" s="45">
        <v>45098</v>
      </c>
      <c r="O361" s="38" t="s">
        <v>143</v>
      </c>
      <c r="P361" s="37" t="s">
        <v>87</v>
      </c>
      <c r="Q361" s="37" t="s">
        <v>420</v>
      </c>
      <c r="R361" s="38">
        <v>1</v>
      </c>
      <c r="S361" s="151" t="s">
        <v>2126</v>
      </c>
      <c r="T361" s="38"/>
      <c r="U361" s="38" t="s">
        <v>471</v>
      </c>
      <c r="V361" s="38" t="s">
        <v>184</v>
      </c>
      <c r="W361" s="38" t="s">
        <v>213</v>
      </c>
      <c r="X361" s="38" t="s">
        <v>148</v>
      </c>
      <c r="Y361" s="54">
        <v>1071142720</v>
      </c>
      <c r="Z361" s="38">
        <v>3</v>
      </c>
      <c r="AA361" s="45">
        <v>32840</v>
      </c>
      <c r="AB361" s="44" t="s">
        <v>2127</v>
      </c>
      <c r="AC361" s="38">
        <v>3214846172</v>
      </c>
      <c r="AD361" s="37" t="s">
        <v>3137</v>
      </c>
      <c r="AE361" s="37" t="s">
        <v>185</v>
      </c>
      <c r="AF361" s="36">
        <v>1024474457</v>
      </c>
      <c r="AG361" s="36">
        <v>4</v>
      </c>
      <c r="AH361" s="34"/>
      <c r="AI361" s="34"/>
      <c r="AJ361" s="34"/>
      <c r="AK361" s="34"/>
      <c r="AL361" s="38" t="s">
        <v>410</v>
      </c>
      <c r="AM361" s="45">
        <v>45086</v>
      </c>
      <c r="AN361" s="45">
        <v>45086</v>
      </c>
      <c r="AO361" s="80">
        <v>49700000</v>
      </c>
      <c r="AP361" s="45">
        <v>45099</v>
      </c>
      <c r="AQ361" s="45">
        <v>45312</v>
      </c>
      <c r="AR361" s="38">
        <v>210</v>
      </c>
      <c r="AS361" s="38">
        <v>7</v>
      </c>
      <c r="AT361" s="80">
        <v>7100000</v>
      </c>
      <c r="AU361" s="38"/>
      <c r="AV361" s="38"/>
      <c r="AW361" s="38">
        <v>1</v>
      </c>
      <c r="AX361" s="38">
        <v>1</v>
      </c>
      <c r="AY361" s="38"/>
      <c r="AZ361" s="82">
        <v>14200000</v>
      </c>
      <c r="BA361" s="38">
        <v>60</v>
      </c>
      <c r="BB361" s="38">
        <v>1241</v>
      </c>
      <c r="BC361" s="45">
        <v>45279</v>
      </c>
      <c r="BD361" s="38"/>
      <c r="BE361" s="38"/>
      <c r="BF361" s="38"/>
      <c r="BG361" s="38"/>
      <c r="BH361" s="38"/>
      <c r="BI361" s="38"/>
      <c r="BJ361" s="38"/>
      <c r="BK361" s="38"/>
      <c r="BL361" s="38"/>
      <c r="BM361" s="38"/>
      <c r="BN361" s="38"/>
      <c r="BO361" s="38"/>
      <c r="BP361" s="38"/>
      <c r="BQ361" s="34">
        <f>Tabla2023[[#This Row],[DÍAS PRORROGA 1]]+Tabla2023[[#This Row],[DÍAS PRORROGA  2]]+Tabla2023[[#This Row],[DÍAS PRORROGA 3]]</f>
        <v>60</v>
      </c>
      <c r="BR361" s="68">
        <f>IF(Tabla2023[[#This Row],[ADICIÓN]]="NO",0,Tabla2023[[#This Row],[VALOR ADICIÓN 1]]+Tabla2023[[#This Row],[VALOR ADICIÓN 2]]+Tabla2023[[#This Row],[VALOR ADICIÓN 3]])</f>
        <v>14200000</v>
      </c>
      <c r="BS361" s="38"/>
      <c r="BT361" s="45">
        <v>45372</v>
      </c>
      <c r="BU361" s="49">
        <f>Tabla2023[[#This Row],[VALOR INICIAL DEL CONTRATO]]+Tabla2023[[#This Row],[VALOR ADICIÓN 1]]+Tabla2023[[#This Row],[VALOR ADICIÓN 2]]+Tabla2023[[#This Row],[VALOR ADICIÓN 3]]</f>
        <v>63900000</v>
      </c>
      <c r="BV36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0.95238095238095233</v>
      </c>
      <c r="BW361" s="33"/>
      <c r="BX361" s="36" t="s">
        <v>3138</v>
      </c>
      <c r="BY361" s="34"/>
      <c r="BZ361" s="34"/>
      <c r="CA361" s="34"/>
      <c r="CB361" s="35"/>
      <c r="CC361" s="35"/>
      <c r="CD361" s="38">
        <v>1688</v>
      </c>
      <c r="CE361" s="34"/>
    </row>
    <row r="362" spans="1:83" ht="51.75" customHeight="1" x14ac:dyDescent="0.2">
      <c r="A362" s="29">
        <v>2023</v>
      </c>
      <c r="B362" s="131">
        <v>353</v>
      </c>
      <c r="C362" s="122" t="s">
        <v>435</v>
      </c>
      <c r="D362" s="122" t="str">
        <f ca="1">IF(Tabla2023[[#This Row],[FECHA DE TERMINACIÓN FINAL]]-TODAY()&gt;=15,"VIGENTE",IF(Tabla2023[[#This Row],[FECHA DE TERMINACIÓN FINAL]]-TODAY()&lt;0,"FINALIZADO",IF(Tabla2023[[#This Row],[FECHA DE TERMINACIÓN FINAL]]-TODAY()&lt;=15,"PROXIMO A VENCER")))</f>
        <v>FINALIZADO</v>
      </c>
      <c r="E362" s="93">
        <v>90192</v>
      </c>
      <c r="F362" s="38" t="s">
        <v>3139</v>
      </c>
      <c r="G362" s="38" t="s">
        <v>3140</v>
      </c>
      <c r="H362" s="37" t="s">
        <v>319</v>
      </c>
      <c r="I362" s="46" t="s">
        <v>3141</v>
      </c>
      <c r="J362" s="37" t="s">
        <v>822</v>
      </c>
      <c r="K362" s="38">
        <v>987</v>
      </c>
      <c r="L362" s="45">
        <v>45057</v>
      </c>
      <c r="M362" s="38">
        <v>1110</v>
      </c>
      <c r="N362" s="45">
        <v>45091</v>
      </c>
      <c r="O362" s="38" t="s">
        <v>187</v>
      </c>
      <c r="P362" s="37" t="s">
        <v>87</v>
      </c>
      <c r="Q362" s="37" t="s">
        <v>420</v>
      </c>
      <c r="R362" s="38">
        <v>1</v>
      </c>
      <c r="S362" s="151" t="s">
        <v>3142</v>
      </c>
      <c r="T362" s="38"/>
      <c r="U362" s="38" t="s">
        <v>471</v>
      </c>
      <c r="V362" s="38" t="s">
        <v>442</v>
      </c>
      <c r="W362" s="38" t="s">
        <v>213</v>
      </c>
      <c r="X362" s="38"/>
      <c r="Y362" s="54">
        <v>80811956</v>
      </c>
      <c r="Z362" s="38">
        <v>7</v>
      </c>
      <c r="AA362" s="45">
        <v>31106</v>
      </c>
      <c r="AB362" s="44" t="s">
        <v>320</v>
      </c>
      <c r="AC362" s="38">
        <v>6013877262</v>
      </c>
      <c r="AD362" s="37" t="s">
        <v>321</v>
      </c>
      <c r="AE362" s="36"/>
      <c r="AF362" s="34"/>
      <c r="AG362" s="34"/>
      <c r="AH362" s="37" t="s">
        <v>622</v>
      </c>
      <c r="AI362" s="36">
        <v>9770381</v>
      </c>
      <c r="AJ362" s="36">
        <v>7</v>
      </c>
      <c r="AK362" s="34"/>
      <c r="AL362" s="38" t="s">
        <v>410</v>
      </c>
      <c r="AM362" s="45">
        <v>45086</v>
      </c>
      <c r="AN362" s="45">
        <v>45086</v>
      </c>
      <c r="AO362" s="80">
        <v>32200000</v>
      </c>
      <c r="AP362" s="45">
        <v>45091</v>
      </c>
      <c r="AQ362" s="45">
        <v>45304</v>
      </c>
      <c r="AR362" s="38">
        <v>210</v>
      </c>
      <c r="AS362" s="38">
        <v>7</v>
      </c>
      <c r="AT362" s="80">
        <v>4600000</v>
      </c>
      <c r="AU362" s="38"/>
      <c r="AV362" s="38"/>
      <c r="AW362" s="38"/>
      <c r="AX362" s="38"/>
      <c r="AY362" s="38"/>
      <c r="AZ362" s="82"/>
      <c r="BA362" s="38"/>
      <c r="BB362" s="38"/>
      <c r="BC362" s="38"/>
      <c r="BD362" s="38"/>
      <c r="BE362" s="38"/>
      <c r="BF362" s="38"/>
      <c r="BG362" s="38"/>
      <c r="BH362" s="38"/>
      <c r="BI362" s="38"/>
      <c r="BJ362" s="38"/>
      <c r="BK362" s="38"/>
      <c r="BL362" s="38"/>
      <c r="BM362" s="38"/>
      <c r="BN362" s="38"/>
      <c r="BO362" s="38"/>
      <c r="BP362" s="38"/>
      <c r="BQ362" s="34">
        <f>Tabla2023[[#This Row],[DÍAS PRORROGA 1]]+Tabla2023[[#This Row],[DÍAS PRORROGA  2]]+Tabla2023[[#This Row],[DÍAS PRORROGA 3]]</f>
        <v>0</v>
      </c>
      <c r="BR362" s="68">
        <f>IF(Tabla2023[[#This Row],[ADICIÓN]]="NO",0,Tabla2023[[#This Row],[VALOR ADICIÓN 1]]+Tabla2023[[#This Row],[VALOR ADICIÓN 2]]+Tabla2023[[#This Row],[VALOR ADICIÓN 3]])</f>
        <v>0</v>
      </c>
      <c r="BS362" s="38"/>
      <c r="BT362" s="45">
        <v>45304</v>
      </c>
      <c r="BU362" s="49">
        <f>Tabla2023[[#This Row],[VALOR INICIAL DEL CONTRATO]]+Tabla2023[[#This Row],[VALOR ADICIÓN 1]]+Tabla2023[[#This Row],[VALOR ADICIÓN 2]]+Tabla2023[[#This Row],[VALOR ADICIÓN 3]]</f>
        <v>32200000</v>
      </c>
      <c r="BV36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62" s="33"/>
      <c r="BX362" s="34"/>
      <c r="BY362" s="34"/>
      <c r="BZ362" s="34"/>
      <c r="CA362" s="34"/>
      <c r="CB362" s="35"/>
      <c r="CC362" s="35"/>
      <c r="CD362" s="38">
        <v>1633</v>
      </c>
      <c r="CE362" s="34"/>
    </row>
    <row r="363" spans="1:83" ht="51.75" customHeight="1" x14ac:dyDescent="0.2">
      <c r="A363" s="29">
        <v>2023</v>
      </c>
      <c r="B363" s="131">
        <v>354</v>
      </c>
      <c r="C363" s="122" t="s">
        <v>435</v>
      </c>
      <c r="D363" s="122" t="str">
        <f ca="1">IF(Tabla2023[[#This Row],[FECHA DE TERMINACIÓN FINAL]]-TODAY()&gt;=15,"VIGENTE",IF(Tabla2023[[#This Row],[FECHA DE TERMINACIÓN FINAL]]-TODAY()&lt;0,"FINALIZADO",IF(Tabla2023[[#This Row],[FECHA DE TERMINACIÓN FINAL]]-TODAY()&lt;=15,"PROXIMO A VENCER")))</f>
        <v>FINALIZADO</v>
      </c>
      <c r="E363" s="93">
        <v>90192</v>
      </c>
      <c r="F363" s="38" t="s">
        <v>3139</v>
      </c>
      <c r="G363" s="38" t="s">
        <v>3143</v>
      </c>
      <c r="H363" s="37" t="s">
        <v>3144</v>
      </c>
      <c r="I363" s="46" t="s">
        <v>3141</v>
      </c>
      <c r="J363" s="37" t="s">
        <v>822</v>
      </c>
      <c r="K363" s="38">
        <v>897</v>
      </c>
      <c r="L363" s="45">
        <v>45057</v>
      </c>
      <c r="M363" s="38">
        <v>1111</v>
      </c>
      <c r="N363" s="45">
        <v>45091</v>
      </c>
      <c r="O363" s="38" t="s">
        <v>187</v>
      </c>
      <c r="P363" s="37" t="s">
        <v>87</v>
      </c>
      <c r="Q363" s="37" t="s">
        <v>420</v>
      </c>
      <c r="R363" s="38">
        <v>1</v>
      </c>
      <c r="S363" s="151" t="s">
        <v>3142</v>
      </c>
      <c r="T363" s="38"/>
      <c r="U363" s="38" t="s">
        <v>471</v>
      </c>
      <c r="V363" s="38" t="s">
        <v>442</v>
      </c>
      <c r="W363" s="38" t="s">
        <v>213</v>
      </c>
      <c r="X363" s="38" t="s">
        <v>148</v>
      </c>
      <c r="Y363" s="54">
        <v>80161114</v>
      </c>
      <c r="Z363" s="38">
        <v>2</v>
      </c>
      <c r="AA363" s="45">
        <v>30331</v>
      </c>
      <c r="AB363" s="44" t="s">
        <v>3145</v>
      </c>
      <c r="AC363" s="38">
        <v>3144788382</v>
      </c>
      <c r="AD363" s="37" t="s">
        <v>3146</v>
      </c>
      <c r="AE363" s="36"/>
      <c r="AF363" s="34"/>
      <c r="AG363" s="34"/>
      <c r="AH363" s="37" t="s">
        <v>622</v>
      </c>
      <c r="AI363" s="36">
        <v>9770381</v>
      </c>
      <c r="AJ363" s="36">
        <v>7</v>
      </c>
      <c r="AK363" s="34"/>
      <c r="AL363" s="38" t="s">
        <v>410</v>
      </c>
      <c r="AM363" s="45">
        <v>45086</v>
      </c>
      <c r="AN363" s="45">
        <v>45086</v>
      </c>
      <c r="AO363" s="80">
        <v>32200000</v>
      </c>
      <c r="AP363" s="45">
        <v>45091</v>
      </c>
      <c r="AQ363" s="45">
        <v>45304</v>
      </c>
      <c r="AR363" s="38">
        <v>210</v>
      </c>
      <c r="AS363" s="38">
        <v>7</v>
      </c>
      <c r="AT363" s="80">
        <v>4600000</v>
      </c>
      <c r="AU363" s="38"/>
      <c r="AV363" s="38"/>
      <c r="AW363" s="38"/>
      <c r="AX363" s="38"/>
      <c r="AY363" s="38"/>
      <c r="AZ363" s="82"/>
      <c r="BA363" s="38"/>
      <c r="BB363" s="38"/>
      <c r="BC363" s="38"/>
      <c r="BD363" s="38"/>
      <c r="BE363" s="38"/>
      <c r="BF363" s="38"/>
      <c r="BG363" s="38"/>
      <c r="BH363" s="38"/>
      <c r="BI363" s="38"/>
      <c r="BJ363" s="38"/>
      <c r="BK363" s="38"/>
      <c r="BL363" s="38"/>
      <c r="BM363" s="38"/>
      <c r="BN363" s="38"/>
      <c r="BO363" s="38"/>
      <c r="BP363" s="38"/>
      <c r="BQ363" s="34">
        <f>Tabla2023[[#This Row],[DÍAS PRORROGA 1]]+Tabla2023[[#This Row],[DÍAS PRORROGA  2]]+Tabla2023[[#This Row],[DÍAS PRORROGA 3]]</f>
        <v>0</v>
      </c>
      <c r="BR363" s="68">
        <f>IF(Tabla2023[[#This Row],[ADICIÓN]]="NO",0,Tabla2023[[#This Row],[VALOR ADICIÓN 1]]+Tabla2023[[#This Row],[VALOR ADICIÓN 2]]+Tabla2023[[#This Row],[VALOR ADICIÓN 3]])</f>
        <v>0</v>
      </c>
      <c r="BS363" s="38"/>
      <c r="BT363" s="45">
        <v>45304</v>
      </c>
      <c r="BU363" s="49">
        <f>Tabla2023[[#This Row],[VALOR INICIAL DEL CONTRATO]]+Tabla2023[[#This Row],[VALOR ADICIÓN 1]]+Tabla2023[[#This Row],[VALOR ADICIÓN 2]]+Tabla2023[[#This Row],[VALOR ADICIÓN 3]]</f>
        <v>32200000</v>
      </c>
      <c r="BV36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63" s="33"/>
      <c r="BX363" s="34"/>
      <c r="BY363" s="34"/>
      <c r="BZ363" s="34"/>
      <c r="CA363" s="34"/>
      <c r="CB363" s="35"/>
      <c r="CC363" s="35"/>
      <c r="CD363" s="38">
        <v>1633</v>
      </c>
      <c r="CE363" s="34"/>
    </row>
    <row r="364" spans="1:83" ht="51.75" customHeight="1" x14ac:dyDescent="0.2">
      <c r="A364" s="29">
        <v>2023</v>
      </c>
      <c r="B364" s="131">
        <v>364</v>
      </c>
      <c r="C364" s="122" t="s">
        <v>612</v>
      </c>
      <c r="D364" s="122" t="str">
        <f ca="1">IF(Tabla2023[[#This Row],[FECHA DE TERMINACIÓN FINAL]]-TODAY()&gt;=15,"VIGENTE",IF(Tabla2023[[#This Row],[FECHA DE TERMINACIÓN FINAL]]-TODAY()&lt;0,"FINALIZADO",IF(Tabla2023[[#This Row],[FECHA DE TERMINACIÓN FINAL]]-TODAY()&lt;=15,"PROXIMO A VENCER")))</f>
        <v>FINALIZADO</v>
      </c>
      <c r="E364" s="93">
        <v>90457</v>
      </c>
      <c r="F364" s="38" t="s">
        <v>3147</v>
      </c>
      <c r="G364" s="38" t="s">
        <v>3148</v>
      </c>
      <c r="H364" s="37" t="s">
        <v>3149</v>
      </c>
      <c r="I364" s="44" t="s">
        <v>3150</v>
      </c>
      <c r="J364" s="37" t="s">
        <v>1711</v>
      </c>
      <c r="K364" s="38">
        <v>911</v>
      </c>
      <c r="L364" s="45">
        <v>45064</v>
      </c>
      <c r="M364" s="38">
        <v>1122</v>
      </c>
      <c r="N364" s="45">
        <v>45097</v>
      </c>
      <c r="O364" s="38" t="s">
        <v>143</v>
      </c>
      <c r="P364" s="37" t="s">
        <v>87</v>
      </c>
      <c r="Q364" s="37" t="s">
        <v>420</v>
      </c>
      <c r="R364" s="38">
        <v>1</v>
      </c>
      <c r="S364" s="151" t="s">
        <v>3151</v>
      </c>
      <c r="T364" s="38"/>
      <c r="U364" s="38" t="s">
        <v>471</v>
      </c>
      <c r="V364" s="38" t="s">
        <v>285</v>
      </c>
      <c r="W364" s="38" t="s">
        <v>423</v>
      </c>
      <c r="X364" s="38" t="s">
        <v>163</v>
      </c>
      <c r="Y364" s="54">
        <v>11388875</v>
      </c>
      <c r="Z364" s="38">
        <v>3</v>
      </c>
      <c r="AA364" s="45">
        <v>26169</v>
      </c>
      <c r="AB364" s="44" t="s">
        <v>2110</v>
      </c>
      <c r="AC364" s="38">
        <v>7225223</v>
      </c>
      <c r="AD364" s="37" t="s">
        <v>2111</v>
      </c>
      <c r="AE364" s="36"/>
      <c r="AF364" s="34"/>
      <c r="AG364" s="34"/>
      <c r="AH364" s="37" t="s">
        <v>2379</v>
      </c>
      <c r="AI364" s="34">
        <v>53167430</v>
      </c>
      <c r="AJ364" s="36">
        <v>4</v>
      </c>
      <c r="AK364" s="34"/>
      <c r="AL364" s="38" t="s">
        <v>410</v>
      </c>
      <c r="AM364" s="45">
        <v>45093</v>
      </c>
      <c r="AN364" s="45">
        <v>45093</v>
      </c>
      <c r="AO364" s="80">
        <v>18900000</v>
      </c>
      <c r="AP364" s="45">
        <v>45098</v>
      </c>
      <c r="AQ364" s="45">
        <v>45311</v>
      </c>
      <c r="AR364" s="38">
        <v>210</v>
      </c>
      <c r="AS364" s="38">
        <v>7</v>
      </c>
      <c r="AT364" s="80">
        <v>2700000</v>
      </c>
      <c r="AU364" s="38"/>
      <c r="AV364" s="38"/>
      <c r="AW364" s="38"/>
      <c r="AX364" s="38"/>
      <c r="AY364" s="38"/>
      <c r="AZ364" s="82"/>
      <c r="BA364" s="38"/>
      <c r="BB364" s="38"/>
      <c r="BC364" s="38"/>
      <c r="BD364" s="38"/>
      <c r="BE364" s="38"/>
      <c r="BF364" s="38"/>
      <c r="BG364" s="38"/>
      <c r="BH364" s="38"/>
      <c r="BI364" s="38"/>
      <c r="BJ364" s="38"/>
      <c r="BK364" s="38"/>
      <c r="BL364" s="38"/>
      <c r="BM364" s="38"/>
      <c r="BN364" s="38"/>
      <c r="BO364" s="38"/>
      <c r="BP364" s="38"/>
      <c r="BQ364" s="34">
        <f>Tabla2023[[#This Row],[DÍAS PRORROGA 1]]+Tabla2023[[#This Row],[DÍAS PRORROGA  2]]+Tabla2023[[#This Row],[DÍAS PRORROGA 3]]</f>
        <v>0</v>
      </c>
      <c r="BR364" s="68">
        <f>IF(Tabla2023[[#This Row],[ADICIÓN]]="NO",0,Tabla2023[[#This Row],[VALOR ADICIÓN 1]]+Tabla2023[[#This Row],[VALOR ADICIÓN 2]]+Tabla2023[[#This Row],[VALOR ADICIÓN 3]])</f>
        <v>0</v>
      </c>
      <c r="BS364" s="38"/>
      <c r="BT364" s="45">
        <v>45230</v>
      </c>
      <c r="BU364" s="49">
        <f>Tabla2023[[#This Row],[VALOR INICIAL DEL CONTRATO]]+Tabla2023[[#This Row],[VALOR ADICIÓN 1]]+Tabla2023[[#This Row],[VALOR ADICIÓN 2]]+Tabla2023[[#This Row],[VALOR ADICIÓN 3]]</f>
        <v>18900000</v>
      </c>
      <c r="BV36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64" s="33"/>
      <c r="BX364" s="36" t="s">
        <v>3152</v>
      </c>
      <c r="BY364" s="34"/>
      <c r="BZ364" s="34"/>
      <c r="CA364" s="34"/>
      <c r="CB364" s="35"/>
      <c r="CC364" s="35"/>
      <c r="CD364" s="38">
        <v>1688</v>
      </c>
      <c r="CE364" s="34"/>
    </row>
    <row r="365" spans="1:83" ht="51.75" customHeight="1" x14ac:dyDescent="0.2">
      <c r="A365" s="29">
        <v>2023</v>
      </c>
      <c r="B365" s="131">
        <v>368</v>
      </c>
      <c r="C365" s="122" t="s">
        <v>435</v>
      </c>
      <c r="D365" s="122" t="str">
        <f ca="1">IF(Tabla2023[[#This Row],[FECHA DE TERMINACIÓN FINAL]]-TODAY()&gt;=15,"VIGENTE",IF(Tabla2023[[#This Row],[FECHA DE TERMINACIÓN FINAL]]-TODAY()&lt;0,"FINALIZADO",IF(Tabla2023[[#This Row],[FECHA DE TERMINACIÓN FINAL]]-TODAY()&lt;=15,"PROXIMO A VENCER")))</f>
        <v>FINALIZADO</v>
      </c>
      <c r="E365" s="93">
        <v>90796</v>
      </c>
      <c r="F365" s="38" t="s">
        <v>3153</v>
      </c>
      <c r="G365" s="38" t="s">
        <v>3154</v>
      </c>
      <c r="H365" s="37" t="s">
        <v>3155</v>
      </c>
      <c r="I365" s="46" t="s">
        <v>3156</v>
      </c>
      <c r="J365" s="37" t="s">
        <v>784</v>
      </c>
      <c r="K365" s="38">
        <v>934</v>
      </c>
      <c r="L365" s="45">
        <v>45084</v>
      </c>
      <c r="M365" s="38">
        <v>1127</v>
      </c>
      <c r="N365" s="45">
        <v>45098</v>
      </c>
      <c r="O365" s="38" t="s">
        <v>125</v>
      </c>
      <c r="P365" s="37" t="s">
        <v>87</v>
      </c>
      <c r="Q365" s="37" t="s">
        <v>420</v>
      </c>
      <c r="R365" s="38">
        <v>1</v>
      </c>
      <c r="S365" s="151" t="s">
        <v>3157</v>
      </c>
      <c r="T365" s="38"/>
      <c r="U365" s="38" t="s">
        <v>471</v>
      </c>
      <c r="V365" s="38" t="s">
        <v>442</v>
      </c>
      <c r="W365" s="38" t="s">
        <v>213</v>
      </c>
      <c r="X365" s="38" t="s">
        <v>148</v>
      </c>
      <c r="Y365" s="54">
        <v>79559615</v>
      </c>
      <c r="Z365" s="38">
        <v>7</v>
      </c>
      <c r="AA365" s="45">
        <v>25919</v>
      </c>
      <c r="AB365" s="44" t="s">
        <v>3158</v>
      </c>
      <c r="AC365" s="38">
        <v>2883577</v>
      </c>
      <c r="AD365" s="37" t="s">
        <v>3159</v>
      </c>
      <c r="AE365" s="36"/>
      <c r="AF365" s="34"/>
      <c r="AG365" s="34"/>
      <c r="AH365" s="37" t="s">
        <v>105</v>
      </c>
      <c r="AI365" s="36">
        <v>79369745</v>
      </c>
      <c r="AJ365" s="34">
        <v>0</v>
      </c>
      <c r="AK365" s="34"/>
      <c r="AL365" s="38" t="s">
        <v>410</v>
      </c>
      <c r="AM365" s="45">
        <v>45092</v>
      </c>
      <c r="AN365" s="45">
        <v>45092</v>
      </c>
      <c r="AO365" s="80">
        <v>38500000</v>
      </c>
      <c r="AP365" s="45">
        <v>45099</v>
      </c>
      <c r="AQ365" s="45">
        <v>45312</v>
      </c>
      <c r="AR365" s="38">
        <v>210</v>
      </c>
      <c r="AS365" s="38">
        <v>7</v>
      </c>
      <c r="AT365" s="80">
        <v>5500000</v>
      </c>
      <c r="AU365" s="38"/>
      <c r="AV365" s="38"/>
      <c r="AW365" s="38"/>
      <c r="AX365" s="38"/>
      <c r="AY365" s="38"/>
      <c r="AZ365" s="82"/>
      <c r="BA365" s="38"/>
      <c r="BB365" s="38"/>
      <c r="BC365" s="38"/>
      <c r="BD365" s="38"/>
      <c r="BE365" s="38"/>
      <c r="BF365" s="38"/>
      <c r="BG365" s="38"/>
      <c r="BH365" s="38"/>
      <c r="BI365" s="38"/>
      <c r="BJ365" s="38"/>
      <c r="BK365" s="38"/>
      <c r="BL365" s="38"/>
      <c r="BM365" s="38"/>
      <c r="BN365" s="38"/>
      <c r="BO365" s="38"/>
      <c r="BP365" s="38"/>
      <c r="BQ365" s="34">
        <f>Tabla2023[[#This Row],[DÍAS PRORROGA 1]]+Tabla2023[[#This Row],[DÍAS PRORROGA  2]]+Tabla2023[[#This Row],[DÍAS PRORROGA 3]]</f>
        <v>0</v>
      </c>
      <c r="BR365" s="68">
        <f>IF(Tabla2023[[#This Row],[ADICIÓN]]="NO",0,Tabla2023[[#This Row],[VALOR ADICIÓN 1]]+Tabla2023[[#This Row],[VALOR ADICIÓN 2]]+Tabla2023[[#This Row],[VALOR ADICIÓN 3]])</f>
        <v>0</v>
      </c>
      <c r="BS365" s="38"/>
      <c r="BT365" s="45">
        <v>45312</v>
      </c>
      <c r="BU365" s="49">
        <f>Tabla2023[[#This Row],[VALOR INICIAL DEL CONTRATO]]+Tabla2023[[#This Row],[VALOR ADICIÓN 1]]+Tabla2023[[#This Row],[VALOR ADICIÓN 2]]+Tabla2023[[#This Row],[VALOR ADICIÓN 3]]</f>
        <v>38500000</v>
      </c>
      <c r="BV36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65" s="33"/>
      <c r="BX365" s="34"/>
      <c r="BY365" s="34"/>
      <c r="BZ365" s="34"/>
      <c r="CA365" s="34"/>
      <c r="CB365" s="35"/>
      <c r="CC365" s="35"/>
      <c r="CD365" s="38">
        <v>1696</v>
      </c>
      <c r="CE365" s="34"/>
    </row>
    <row r="366" spans="1:83" ht="51.75" customHeight="1" x14ac:dyDescent="0.2">
      <c r="A366" s="29">
        <v>2023</v>
      </c>
      <c r="B366" s="131">
        <v>375</v>
      </c>
      <c r="C366" s="122" t="s">
        <v>612</v>
      </c>
      <c r="D366" s="122" t="str">
        <f ca="1">IF(Tabla2023[[#This Row],[FECHA DE TERMINACIÓN FINAL]]-TODAY()&gt;=15,"VIGENTE",IF(Tabla2023[[#This Row],[FECHA DE TERMINACIÓN FINAL]]-TODAY()&lt;0,"FINALIZADO",IF(Tabla2023[[#This Row],[FECHA DE TERMINACIÓN FINAL]]-TODAY()&lt;=15,"PROXIMO A VENCER")))</f>
        <v>FINALIZADO</v>
      </c>
      <c r="E366" s="93">
        <v>90519</v>
      </c>
      <c r="F366" s="38" t="s">
        <v>3160</v>
      </c>
      <c r="G366" s="38" t="s">
        <v>3161</v>
      </c>
      <c r="H366" s="37" t="s">
        <v>1737</v>
      </c>
      <c r="I366" s="44" t="s">
        <v>3162</v>
      </c>
      <c r="J366" s="37" t="s">
        <v>1695</v>
      </c>
      <c r="K366" s="38">
        <v>920</v>
      </c>
      <c r="L366" s="45">
        <v>45072</v>
      </c>
      <c r="M366" s="38">
        <v>1153</v>
      </c>
      <c r="N366" s="45">
        <v>45072</v>
      </c>
      <c r="O366" s="38" t="s">
        <v>143</v>
      </c>
      <c r="P366" s="37" t="s">
        <v>87</v>
      </c>
      <c r="Q366" s="37" t="s">
        <v>420</v>
      </c>
      <c r="R366" s="38">
        <v>1</v>
      </c>
      <c r="S366" s="151" t="s">
        <v>2543</v>
      </c>
      <c r="T366" s="38"/>
      <c r="U366" s="38" t="s">
        <v>471</v>
      </c>
      <c r="V366" s="38" t="s">
        <v>285</v>
      </c>
      <c r="W366" s="38" t="s">
        <v>423</v>
      </c>
      <c r="X366" s="38" t="s">
        <v>148</v>
      </c>
      <c r="Y366" s="54">
        <v>79565214</v>
      </c>
      <c r="Z366" s="38">
        <v>1</v>
      </c>
      <c r="AA366" s="45">
        <v>26203</v>
      </c>
      <c r="AB366" s="44" t="s">
        <v>1738</v>
      </c>
      <c r="AC366" s="38">
        <v>5753748000</v>
      </c>
      <c r="AD366" s="37" t="s">
        <v>1739</v>
      </c>
      <c r="AE366" s="36"/>
      <c r="AF366" s="34"/>
      <c r="AG366" s="34"/>
      <c r="AH366" s="37" t="s">
        <v>2362</v>
      </c>
      <c r="AI366" s="36">
        <v>80255566</v>
      </c>
      <c r="AJ366" s="36">
        <v>2</v>
      </c>
      <c r="AK366" s="34"/>
      <c r="AL366" s="38" t="s">
        <v>410</v>
      </c>
      <c r="AM366" s="45">
        <v>45097</v>
      </c>
      <c r="AN366" s="45">
        <v>45097</v>
      </c>
      <c r="AO366" s="80">
        <v>18900000</v>
      </c>
      <c r="AP366" s="45">
        <v>45105</v>
      </c>
      <c r="AQ366" s="45">
        <v>45318</v>
      </c>
      <c r="AR366" s="38">
        <v>210</v>
      </c>
      <c r="AS366" s="38">
        <v>7</v>
      </c>
      <c r="AT366" s="80">
        <v>2700000</v>
      </c>
      <c r="AU366" s="38"/>
      <c r="AV366" s="38"/>
      <c r="AW366" s="38"/>
      <c r="AX366" s="38"/>
      <c r="AY366" s="38"/>
      <c r="AZ366" s="82"/>
      <c r="BA366" s="38"/>
      <c r="BB366" s="38"/>
      <c r="BC366" s="38"/>
      <c r="BD366" s="38"/>
      <c r="BE366" s="38"/>
      <c r="BF366" s="38"/>
      <c r="BG366" s="38"/>
      <c r="BH366" s="38"/>
      <c r="BI366" s="38"/>
      <c r="BJ366" s="38"/>
      <c r="BK366" s="38"/>
      <c r="BL366" s="38"/>
      <c r="BM366" s="38"/>
      <c r="BN366" s="38"/>
      <c r="BO366" s="38"/>
      <c r="BP366" s="38"/>
      <c r="BQ366" s="34">
        <f>Tabla2023[[#This Row],[DÍAS PRORROGA 1]]+Tabla2023[[#This Row],[DÍAS PRORROGA  2]]+Tabla2023[[#This Row],[DÍAS PRORROGA 3]]</f>
        <v>0</v>
      </c>
      <c r="BR366" s="68">
        <f>IF(Tabla2023[[#This Row],[ADICIÓN]]="NO",0,Tabla2023[[#This Row],[VALOR ADICIÓN 1]]+Tabla2023[[#This Row],[VALOR ADICIÓN 2]]+Tabla2023[[#This Row],[VALOR ADICIÓN 3]])</f>
        <v>0</v>
      </c>
      <c r="BS366" s="38"/>
      <c r="BT366" s="45">
        <v>45230</v>
      </c>
      <c r="BU366" s="49">
        <f>Tabla2023[[#This Row],[VALOR INICIAL DEL CONTRATO]]+Tabla2023[[#This Row],[VALOR ADICIÓN 1]]+Tabla2023[[#This Row],[VALOR ADICIÓN 2]]+Tabla2023[[#This Row],[VALOR ADICIÓN 3]]</f>
        <v>18900000</v>
      </c>
      <c r="BV36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66" s="33"/>
      <c r="BX366" s="36" t="s">
        <v>3163</v>
      </c>
      <c r="BY366" s="34"/>
      <c r="BZ366" s="34"/>
      <c r="CA366" s="34"/>
      <c r="CB366" s="35"/>
      <c r="CC366" s="35"/>
      <c r="CD366" s="38">
        <v>1688</v>
      </c>
      <c r="CE366" s="34"/>
    </row>
    <row r="367" spans="1:83" ht="51.75" customHeight="1" x14ac:dyDescent="0.2">
      <c r="A367" s="29">
        <v>2023</v>
      </c>
      <c r="B367" s="131">
        <v>376</v>
      </c>
      <c r="C367" s="122" t="s">
        <v>612</v>
      </c>
      <c r="D367" s="122" t="str">
        <f ca="1">IF(Tabla2023[[#This Row],[FECHA DE TERMINACIÓN FINAL]]-TODAY()&gt;=15,"VIGENTE",IF(Tabla2023[[#This Row],[FECHA DE TERMINACIÓN FINAL]]-TODAY()&lt;0,"FINALIZADO",IF(Tabla2023[[#This Row],[FECHA DE TERMINACIÓN FINAL]]-TODAY()&lt;=15,"PROXIMO A VENCER")))</f>
        <v>FINALIZADO</v>
      </c>
      <c r="E367" s="93">
        <v>90519</v>
      </c>
      <c r="F367" s="38" t="s">
        <v>3160</v>
      </c>
      <c r="G367" s="38" t="s">
        <v>3164</v>
      </c>
      <c r="H367" s="37" t="s">
        <v>1742</v>
      </c>
      <c r="I367" s="46" t="s">
        <v>3162</v>
      </c>
      <c r="J367" s="37" t="s">
        <v>1695</v>
      </c>
      <c r="K367" s="38">
        <v>920</v>
      </c>
      <c r="L367" s="45">
        <v>45072</v>
      </c>
      <c r="M367" s="38">
        <v>1151</v>
      </c>
      <c r="N367" s="45">
        <v>45072</v>
      </c>
      <c r="O367" s="38" t="s">
        <v>143</v>
      </c>
      <c r="P367" s="37" t="s">
        <v>87</v>
      </c>
      <c r="Q367" s="37" t="s">
        <v>420</v>
      </c>
      <c r="R367" s="38">
        <v>1</v>
      </c>
      <c r="S367" s="151" t="s">
        <v>2543</v>
      </c>
      <c r="T367" s="38"/>
      <c r="U367" s="38" t="s">
        <v>471</v>
      </c>
      <c r="V367" s="38" t="s">
        <v>285</v>
      </c>
      <c r="W367" s="38" t="s">
        <v>423</v>
      </c>
      <c r="X367" s="38" t="s">
        <v>148</v>
      </c>
      <c r="Y367" s="54">
        <v>1010000989</v>
      </c>
      <c r="Z367" s="38">
        <v>6</v>
      </c>
      <c r="AA367" s="45">
        <v>35494</v>
      </c>
      <c r="AB367" s="44" t="s">
        <v>1743</v>
      </c>
      <c r="AC367" s="38">
        <v>3122656976</v>
      </c>
      <c r="AD367" s="37" t="s">
        <v>1744</v>
      </c>
      <c r="AE367" s="36"/>
      <c r="AF367" s="34"/>
      <c r="AG367" s="34"/>
      <c r="AH367" s="37" t="s">
        <v>2362</v>
      </c>
      <c r="AI367" s="36">
        <v>80255566</v>
      </c>
      <c r="AJ367" s="36">
        <v>2</v>
      </c>
      <c r="AK367" s="34"/>
      <c r="AL367" s="38" t="s">
        <v>410</v>
      </c>
      <c r="AM367" s="45">
        <v>45097</v>
      </c>
      <c r="AN367" s="45">
        <v>45097</v>
      </c>
      <c r="AO367" s="80">
        <v>18900000</v>
      </c>
      <c r="AP367" s="45">
        <v>45105</v>
      </c>
      <c r="AQ367" s="45">
        <v>45318</v>
      </c>
      <c r="AR367" s="38">
        <v>210</v>
      </c>
      <c r="AS367" s="38">
        <v>7</v>
      </c>
      <c r="AT367" s="80">
        <v>2700000</v>
      </c>
      <c r="AU367" s="38"/>
      <c r="AV367" s="38"/>
      <c r="AW367" s="38"/>
      <c r="AX367" s="38"/>
      <c r="AY367" s="38"/>
      <c r="AZ367" s="82"/>
      <c r="BA367" s="38"/>
      <c r="BB367" s="38"/>
      <c r="BC367" s="38"/>
      <c r="BD367" s="38"/>
      <c r="BE367" s="38"/>
      <c r="BF367" s="38"/>
      <c r="BG367" s="38"/>
      <c r="BH367" s="38"/>
      <c r="BI367" s="38"/>
      <c r="BJ367" s="38"/>
      <c r="BK367" s="38"/>
      <c r="BL367" s="38"/>
      <c r="BM367" s="38"/>
      <c r="BN367" s="38"/>
      <c r="BO367" s="38"/>
      <c r="BP367" s="38"/>
      <c r="BQ367" s="34">
        <f>Tabla2023[[#This Row],[DÍAS PRORROGA 1]]+Tabla2023[[#This Row],[DÍAS PRORROGA  2]]+Tabla2023[[#This Row],[DÍAS PRORROGA 3]]</f>
        <v>0</v>
      </c>
      <c r="BR367" s="68">
        <f>IF(Tabla2023[[#This Row],[ADICIÓN]]="NO",0,Tabla2023[[#This Row],[VALOR ADICIÓN 1]]+Tabla2023[[#This Row],[VALOR ADICIÓN 2]]+Tabla2023[[#This Row],[VALOR ADICIÓN 3]])</f>
        <v>0</v>
      </c>
      <c r="BS367" s="38"/>
      <c r="BT367" s="45">
        <v>45230</v>
      </c>
      <c r="BU367" s="49">
        <f>Tabla2023[[#This Row],[VALOR INICIAL DEL CONTRATO]]+Tabla2023[[#This Row],[VALOR ADICIÓN 1]]+Tabla2023[[#This Row],[VALOR ADICIÓN 2]]+Tabla2023[[#This Row],[VALOR ADICIÓN 3]]</f>
        <v>18900000</v>
      </c>
      <c r="BV36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67" s="33"/>
      <c r="BX367" s="36" t="s">
        <v>3165</v>
      </c>
      <c r="BY367" s="34"/>
      <c r="BZ367" s="34"/>
      <c r="CA367" s="34"/>
      <c r="CB367" s="35"/>
      <c r="CC367" s="35"/>
      <c r="CD367" s="38">
        <v>1688</v>
      </c>
      <c r="CE367" s="34"/>
    </row>
    <row r="368" spans="1:83" ht="51.75" customHeight="1" x14ac:dyDescent="0.2">
      <c r="A368" s="29">
        <v>2023</v>
      </c>
      <c r="B368" s="131">
        <v>377</v>
      </c>
      <c r="C368" s="122" t="s">
        <v>612</v>
      </c>
      <c r="D368" s="122" t="str">
        <f ca="1">IF(Tabla2023[[#This Row],[FECHA DE TERMINACIÓN FINAL]]-TODAY()&gt;=15,"VIGENTE",IF(Tabla2023[[#This Row],[FECHA DE TERMINACIÓN FINAL]]-TODAY()&lt;0,"FINALIZADO",IF(Tabla2023[[#This Row],[FECHA DE TERMINACIÓN FINAL]]-TODAY()&lt;=15,"PROXIMO A VENCER")))</f>
        <v>FINALIZADO</v>
      </c>
      <c r="E368" s="93">
        <v>90519</v>
      </c>
      <c r="F368" s="38" t="s">
        <v>3160</v>
      </c>
      <c r="G368" s="38" t="s">
        <v>3166</v>
      </c>
      <c r="H368" s="37" t="s">
        <v>1729</v>
      </c>
      <c r="I368" s="46" t="s">
        <v>3162</v>
      </c>
      <c r="J368" s="37" t="s">
        <v>1695</v>
      </c>
      <c r="K368" s="38">
        <v>920</v>
      </c>
      <c r="L368" s="45">
        <v>45072</v>
      </c>
      <c r="M368" s="38">
        <v>1148</v>
      </c>
      <c r="N368" s="45">
        <v>45072</v>
      </c>
      <c r="O368" s="38" t="s">
        <v>143</v>
      </c>
      <c r="P368" s="37" t="s">
        <v>87</v>
      </c>
      <c r="Q368" s="37" t="s">
        <v>420</v>
      </c>
      <c r="R368" s="38">
        <v>1</v>
      </c>
      <c r="S368" s="151" t="s">
        <v>2543</v>
      </c>
      <c r="T368" s="38"/>
      <c r="U368" s="38" t="s">
        <v>471</v>
      </c>
      <c r="V368" s="38" t="s">
        <v>285</v>
      </c>
      <c r="W368" s="38" t="s">
        <v>423</v>
      </c>
      <c r="X368" s="38" t="s">
        <v>148</v>
      </c>
      <c r="Y368" s="54">
        <v>1032656287</v>
      </c>
      <c r="Z368" s="38">
        <v>1</v>
      </c>
      <c r="AA368" s="45">
        <v>32860</v>
      </c>
      <c r="AB368" s="44" t="s">
        <v>1732</v>
      </c>
      <c r="AC368" s="38">
        <v>3208110292</v>
      </c>
      <c r="AD368" s="37" t="s">
        <v>1733</v>
      </c>
      <c r="AE368" s="36"/>
      <c r="AF368" s="34"/>
      <c r="AG368" s="34"/>
      <c r="AH368" s="37" t="s">
        <v>2362</v>
      </c>
      <c r="AI368" s="36">
        <v>80255566</v>
      </c>
      <c r="AJ368" s="36">
        <v>2</v>
      </c>
      <c r="AK368" s="34"/>
      <c r="AL368" s="38" t="s">
        <v>410</v>
      </c>
      <c r="AM368" s="45">
        <v>45097</v>
      </c>
      <c r="AN368" s="45">
        <v>45097</v>
      </c>
      <c r="AO368" s="80">
        <v>18900000</v>
      </c>
      <c r="AP368" s="45">
        <v>45105</v>
      </c>
      <c r="AQ368" s="45">
        <v>45318</v>
      </c>
      <c r="AR368" s="38">
        <v>210</v>
      </c>
      <c r="AS368" s="38">
        <v>7</v>
      </c>
      <c r="AT368" s="80">
        <v>2700000</v>
      </c>
      <c r="AU368" s="38"/>
      <c r="AV368" s="38"/>
      <c r="AW368" s="38"/>
      <c r="AX368" s="38"/>
      <c r="AY368" s="38"/>
      <c r="AZ368" s="82"/>
      <c r="BA368" s="38"/>
      <c r="BB368" s="38"/>
      <c r="BC368" s="38"/>
      <c r="BD368" s="38"/>
      <c r="BE368" s="38"/>
      <c r="BF368" s="38"/>
      <c r="BG368" s="38"/>
      <c r="BH368" s="38"/>
      <c r="BI368" s="38"/>
      <c r="BJ368" s="38"/>
      <c r="BK368" s="38"/>
      <c r="BL368" s="38"/>
      <c r="BM368" s="38"/>
      <c r="BN368" s="38"/>
      <c r="BO368" s="38"/>
      <c r="BP368" s="38"/>
      <c r="BQ368" s="34">
        <f>Tabla2023[[#This Row],[DÍAS PRORROGA 1]]+Tabla2023[[#This Row],[DÍAS PRORROGA  2]]+Tabla2023[[#This Row],[DÍAS PRORROGA 3]]</f>
        <v>0</v>
      </c>
      <c r="BR368" s="68">
        <f>IF(Tabla2023[[#This Row],[ADICIÓN]]="NO",0,Tabla2023[[#This Row],[VALOR ADICIÓN 1]]+Tabla2023[[#This Row],[VALOR ADICIÓN 2]]+Tabla2023[[#This Row],[VALOR ADICIÓN 3]])</f>
        <v>0</v>
      </c>
      <c r="BS368" s="38"/>
      <c r="BT368" s="45">
        <v>45230</v>
      </c>
      <c r="BU368" s="49">
        <f>Tabla2023[[#This Row],[VALOR INICIAL DEL CONTRATO]]+Tabla2023[[#This Row],[VALOR ADICIÓN 1]]+Tabla2023[[#This Row],[VALOR ADICIÓN 2]]+Tabla2023[[#This Row],[VALOR ADICIÓN 3]]</f>
        <v>18900000</v>
      </c>
      <c r="BV36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68" s="33"/>
      <c r="BX368" s="36" t="s">
        <v>3167</v>
      </c>
      <c r="BY368" s="34"/>
      <c r="BZ368" s="34"/>
      <c r="CA368" s="34"/>
      <c r="CB368" s="35"/>
      <c r="CC368" s="35"/>
      <c r="CD368" s="38">
        <v>1688</v>
      </c>
      <c r="CE368" s="34"/>
    </row>
    <row r="369" spans="1:83" ht="51.75" customHeight="1" x14ac:dyDescent="0.2">
      <c r="A369" s="29">
        <v>2023</v>
      </c>
      <c r="B369" s="131">
        <v>385</v>
      </c>
      <c r="C369" s="122" t="s">
        <v>612</v>
      </c>
      <c r="D369" s="122" t="str">
        <f ca="1">IF(Tabla2023[[#This Row],[FECHA DE TERMINACIÓN FINAL]]-TODAY()&gt;=15,"VIGENTE",IF(Tabla2023[[#This Row],[FECHA DE TERMINACIÓN FINAL]]-TODAY()&lt;0,"FINALIZADO",IF(Tabla2023[[#This Row],[FECHA DE TERMINACIÓN FINAL]]-TODAY()&lt;=15,"PROXIMO A VENCER")))</f>
        <v>FINALIZADO</v>
      </c>
      <c r="E369" s="93">
        <v>90519</v>
      </c>
      <c r="F369" s="38" t="s">
        <v>3160</v>
      </c>
      <c r="G369" s="38" t="s">
        <v>3168</v>
      </c>
      <c r="H369" s="37" t="s">
        <v>2548</v>
      </c>
      <c r="I369" s="46" t="s">
        <v>3162</v>
      </c>
      <c r="J369" s="37" t="s">
        <v>1695</v>
      </c>
      <c r="K369" s="38">
        <v>920</v>
      </c>
      <c r="L369" s="45">
        <v>45072</v>
      </c>
      <c r="M369" s="38">
        <v>1155</v>
      </c>
      <c r="N369" s="45">
        <v>45072</v>
      </c>
      <c r="O369" s="38" t="s">
        <v>143</v>
      </c>
      <c r="P369" s="37" t="s">
        <v>87</v>
      </c>
      <c r="Q369" s="37" t="s">
        <v>420</v>
      </c>
      <c r="R369" s="38">
        <v>1</v>
      </c>
      <c r="S369" s="151" t="s">
        <v>2543</v>
      </c>
      <c r="T369" s="38"/>
      <c r="U369" s="38" t="s">
        <v>471</v>
      </c>
      <c r="V369" s="38" t="s">
        <v>285</v>
      </c>
      <c r="W369" s="38" t="s">
        <v>423</v>
      </c>
      <c r="X369" s="38" t="s">
        <v>163</v>
      </c>
      <c r="Y369" s="38">
        <v>1033676728</v>
      </c>
      <c r="Z369" s="38">
        <v>5</v>
      </c>
      <c r="AA369" s="45">
        <v>31187</v>
      </c>
      <c r="AB369" s="44" t="s">
        <v>2549</v>
      </c>
      <c r="AC369" s="38">
        <v>3132122594</v>
      </c>
      <c r="AD369" s="38" t="s">
        <v>2550</v>
      </c>
      <c r="AE369" s="36"/>
      <c r="AF369" s="34"/>
      <c r="AG369" s="34"/>
      <c r="AH369" s="37" t="s">
        <v>2362</v>
      </c>
      <c r="AI369" s="36">
        <v>80255566</v>
      </c>
      <c r="AJ369" s="36">
        <v>2</v>
      </c>
      <c r="AK369" s="34"/>
      <c r="AL369" s="38" t="s">
        <v>410</v>
      </c>
      <c r="AM369" s="45">
        <v>45100</v>
      </c>
      <c r="AN369" s="45">
        <v>45100</v>
      </c>
      <c r="AO369" s="80">
        <v>18900000</v>
      </c>
      <c r="AP369" s="45">
        <v>45106</v>
      </c>
      <c r="AQ369" s="45">
        <v>45319</v>
      </c>
      <c r="AR369" s="38">
        <v>210</v>
      </c>
      <c r="AS369" s="38">
        <v>7</v>
      </c>
      <c r="AT369" s="80">
        <v>2700000</v>
      </c>
      <c r="AU369" s="38"/>
      <c r="AV369" s="38"/>
      <c r="AW369" s="38"/>
      <c r="AX369" s="38"/>
      <c r="AY369" s="38"/>
      <c r="AZ369" s="82"/>
      <c r="BA369" s="38"/>
      <c r="BB369" s="38"/>
      <c r="BC369" s="38"/>
      <c r="BD369" s="38"/>
      <c r="BE369" s="38"/>
      <c r="BF369" s="38"/>
      <c r="BG369" s="38"/>
      <c r="BH369" s="38"/>
      <c r="BI369" s="38"/>
      <c r="BJ369" s="38"/>
      <c r="BK369" s="38"/>
      <c r="BL369" s="38"/>
      <c r="BM369" s="38"/>
      <c r="BN369" s="38"/>
      <c r="BO369" s="38"/>
      <c r="BP369" s="38"/>
      <c r="BQ369" s="34">
        <f>Tabla2023[[#This Row],[DÍAS PRORROGA 1]]+Tabla2023[[#This Row],[DÍAS PRORROGA  2]]+Tabla2023[[#This Row],[DÍAS PRORROGA 3]]</f>
        <v>0</v>
      </c>
      <c r="BR369" s="68">
        <f>IF(Tabla2023[[#This Row],[ADICIÓN]]="NO",0,Tabla2023[[#This Row],[VALOR ADICIÓN 1]]+Tabla2023[[#This Row],[VALOR ADICIÓN 2]]+Tabla2023[[#This Row],[VALOR ADICIÓN 3]])</f>
        <v>0</v>
      </c>
      <c r="BS369" s="38"/>
      <c r="BT369" s="45">
        <v>45230</v>
      </c>
      <c r="BU369" s="49">
        <f>Tabla2023[[#This Row],[VALOR INICIAL DEL CONTRATO]]+Tabla2023[[#This Row],[VALOR ADICIÓN 1]]+Tabla2023[[#This Row],[VALOR ADICIÓN 2]]+Tabla2023[[#This Row],[VALOR ADICIÓN 3]]</f>
        <v>18900000</v>
      </c>
      <c r="BV36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69" s="33"/>
      <c r="BX369" s="36" t="s">
        <v>3169</v>
      </c>
      <c r="BY369" s="34"/>
      <c r="BZ369" s="34"/>
      <c r="CA369" s="34"/>
      <c r="CB369" s="35"/>
      <c r="CC369" s="35"/>
      <c r="CD369" s="38">
        <v>1688</v>
      </c>
      <c r="CE369" s="34"/>
    </row>
    <row r="370" spans="1:83" ht="51.75" customHeight="1" x14ac:dyDescent="0.2">
      <c r="A370" s="29">
        <v>2023</v>
      </c>
      <c r="B370" s="131">
        <v>386</v>
      </c>
      <c r="C370" s="122" t="s">
        <v>612</v>
      </c>
      <c r="D370" s="122" t="str">
        <f ca="1">IF(Tabla2023[[#This Row],[FECHA DE TERMINACIÓN FINAL]]-TODAY()&gt;=15,"VIGENTE",IF(Tabla2023[[#This Row],[FECHA DE TERMINACIÓN FINAL]]-TODAY()&lt;0,"FINALIZADO",IF(Tabla2023[[#This Row],[FECHA DE TERMINACIÓN FINAL]]-TODAY()&lt;=15,"PROXIMO A VENCER")))</f>
        <v>FINALIZADO</v>
      </c>
      <c r="E370" s="93">
        <v>90519</v>
      </c>
      <c r="F370" s="38" t="s">
        <v>3160</v>
      </c>
      <c r="G370" s="38" t="s">
        <v>3170</v>
      </c>
      <c r="H370" s="37" t="s">
        <v>2558</v>
      </c>
      <c r="I370" s="46" t="s">
        <v>3162</v>
      </c>
      <c r="J370" s="37" t="s">
        <v>1695</v>
      </c>
      <c r="K370" s="38">
        <v>920</v>
      </c>
      <c r="L370" s="45">
        <v>45072</v>
      </c>
      <c r="M370" s="38">
        <v>1152</v>
      </c>
      <c r="N370" s="45">
        <v>45072</v>
      </c>
      <c r="O370" s="38" t="s">
        <v>143</v>
      </c>
      <c r="P370" s="37" t="s">
        <v>87</v>
      </c>
      <c r="Q370" s="37" t="s">
        <v>420</v>
      </c>
      <c r="R370" s="38">
        <v>1</v>
      </c>
      <c r="S370" s="151" t="s">
        <v>2543</v>
      </c>
      <c r="T370" s="38"/>
      <c r="U370" s="38" t="s">
        <v>471</v>
      </c>
      <c r="V370" s="38" t="s">
        <v>285</v>
      </c>
      <c r="W370" s="38" t="s">
        <v>423</v>
      </c>
      <c r="X370" s="38" t="s">
        <v>163</v>
      </c>
      <c r="Y370" s="38">
        <v>79519630</v>
      </c>
      <c r="Z370" s="38">
        <v>7</v>
      </c>
      <c r="AA370" s="45">
        <v>27598</v>
      </c>
      <c r="AB370" s="44" t="s">
        <v>2559</v>
      </c>
      <c r="AC370" s="38">
        <v>3144271805</v>
      </c>
      <c r="AD370" s="37" t="s">
        <v>2560</v>
      </c>
      <c r="AE370" s="36"/>
      <c r="AF370" s="34"/>
      <c r="AG370" s="34"/>
      <c r="AH370" s="37" t="s">
        <v>2362</v>
      </c>
      <c r="AI370" s="36">
        <v>80255566</v>
      </c>
      <c r="AJ370" s="36">
        <v>2</v>
      </c>
      <c r="AK370" s="34"/>
      <c r="AL370" s="38" t="s">
        <v>410</v>
      </c>
      <c r="AM370" s="45">
        <v>45100</v>
      </c>
      <c r="AN370" s="45">
        <v>45100</v>
      </c>
      <c r="AO370" s="80">
        <v>18900000</v>
      </c>
      <c r="AP370" s="45">
        <v>45105</v>
      </c>
      <c r="AQ370" s="45">
        <v>45318</v>
      </c>
      <c r="AR370" s="38">
        <v>210</v>
      </c>
      <c r="AS370" s="38">
        <v>7</v>
      </c>
      <c r="AT370" s="80">
        <v>2700000</v>
      </c>
      <c r="AU370" s="38"/>
      <c r="AV370" s="38"/>
      <c r="AW370" s="38"/>
      <c r="AX370" s="38"/>
      <c r="AY370" s="38"/>
      <c r="AZ370" s="82"/>
      <c r="BA370" s="38"/>
      <c r="BB370" s="38"/>
      <c r="BC370" s="38"/>
      <c r="BD370" s="38"/>
      <c r="BE370" s="38"/>
      <c r="BF370" s="38"/>
      <c r="BG370" s="38"/>
      <c r="BH370" s="38"/>
      <c r="BI370" s="38"/>
      <c r="BJ370" s="38"/>
      <c r="BK370" s="38"/>
      <c r="BL370" s="38"/>
      <c r="BM370" s="38"/>
      <c r="BN370" s="38"/>
      <c r="BO370" s="38"/>
      <c r="BP370" s="38"/>
      <c r="BQ370" s="34">
        <f>Tabla2023[[#This Row],[DÍAS PRORROGA 1]]+Tabla2023[[#This Row],[DÍAS PRORROGA  2]]+Tabla2023[[#This Row],[DÍAS PRORROGA 3]]</f>
        <v>0</v>
      </c>
      <c r="BR370" s="68">
        <f>IF(Tabla2023[[#This Row],[ADICIÓN]]="NO",0,Tabla2023[[#This Row],[VALOR ADICIÓN 1]]+Tabla2023[[#This Row],[VALOR ADICIÓN 2]]+Tabla2023[[#This Row],[VALOR ADICIÓN 3]])</f>
        <v>0</v>
      </c>
      <c r="BS370" s="38"/>
      <c r="BT370" s="45">
        <v>45230</v>
      </c>
      <c r="BU370" s="49">
        <f>Tabla2023[[#This Row],[VALOR INICIAL DEL CONTRATO]]+Tabla2023[[#This Row],[VALOR ADICIÓN 1]]+Tabla2023[[#This Row],[VALOR ADICIÓN 2]]+Tabla2023[[#This Row],[VALOR ADICIÓN 3]]</f>
        <v>18900000</v>
      </c>
      <c r="BV37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0" s="33"/>
      <c r="BX370" s="36" t="s">
        <v>3171</v>
      </c>
      <c r="BY370" s="34"/>
      <c r="BZ370" s="34"/>
      <c r="CA370" s="34"/>
      <c r="CB370" s="35"/>
      <c r="CC370" s="35"/>
      <c r="CD370" s="38">
        <v>1688</v>
      </c>
      <c r="CE370" s="34"/>
    </row>
    <row r="371" spans="1:83" ht="51.75" customHeight="1" x14ac:dyDescent="0.2">
      <c r="A371" s="29">
        <v>2023</v>
      </c>
      <c r="B371" s="131">
        <v>387</v>
      </c>
      <c r="C371" s="122" t="s">
        <v>612</v>
      </c>
      <c r="D371" s="122" t="str">
        <f ca="1">IF(Tabla2023[[#This Row],[FECHA DE TERMINACIÓN FINAL]]-TODAY()&gt;=15,"VIGENTE",IF(Tabla2023[[#This Row],[FECHA DE TERMINACIÓN FINAL]]-TODAY()&lt;0,"FINALIZADO",IF(Tabla2023[[#This Row],[FECHA DE TERMINACIÓN FINAL]]-TODAY()&lt;=15,"PROXIMO A VENCER")))</f>
        <v>FINALIZADO</v>
      </c>
      <c r="E371" s="93">
        <v>90519</v>
      </c>
      <c r="F371" s="38" t="s">
        <v>3160</v>
      </c>
      <c r="G371" s="38" t="s">
        <v>3172</v>
      </c>
      <c r="H371" s="37" t="s">
        <v>1756</v>
      </c>
      <c r="I371" s="46" t="s">
        <v>3162</v>
      </c>
      <c r="J371" s="37" t="s">
        <v>1695</v>
      </c>
      <c r="K371" s="38">
        <v>920</v>
      </c>
      <c r="L371" s="45">
        <v>45072</v>
      </c>
      <c r="M371" s="38">
        <v>1149</v>
      </c>
      <c r="N371" s="45">
        <v>45072</v>
      </c>
      <c r="O371" s="38" t="s">
        <v>143</v>
      </c>
      <c r="P371" s="37" t="s">
        <v>87</v>
      </c>
      <c r="Q371" s="37" t="s">
        <v>420</v>
      </c>
      <c r="R371" s="38">
        <v>1</v>
      </c>
      <c r="S371" s="151" t="s">
        <v>2543</v>
      </c>
      <c r="T371" s="38"/>
      <c r="U371" s="38" t="s">
        <v>471</v>
      </c>
      <c r="V371" s="38" t="s">
        <v>285</v>
      </c>
      <c r="W371" s="38" t="s">
        <v>423</v>
      </c>
      <c r="X371" s="38" t="s">
        <v>148</v>
      </c>
      <c r="Y371" s="54">
        <v>1013598298</v>
      </c>
      <c r="Z371" s="38">
        <v>2</v>
      </c>
      <c r="AA371" s="45">
        <v>32363</v>
      </c>
      <c r="AB371" s="44" t="s">
        <v>1759</v>
      </c>
      <c r="AC371" s="38">
        <v>7615153</v>
      </c>
      <c r="AD371" s="37" t="s">
        <v>1760</v>
      </c>
      <c r="AE371" s="36"/>
      <c r="AF371" s="34"/>
      <c r="AG371" s="34"/>
      <c r="AH371" s="37" t="s">
        <v>2362</v>
      </c>
      <c r="AI371" s="36">
        <v>80255566</v>
      </c>
      <c r="AJ371" s="36">
        <v>2</v>
      </c>
      <c r="AK371" s="34"/>
      <c r="AL371" s="38" t="s">
        <v>410</v>
      </c>
      <c r="AM371" s="45">
        <v>45100</v>
      </c>
      <c r="AN371" s="45">
        <v>45100</v>
      </c>
      <c r="AO371" s="80">
        <v>18900000</v>
      </c>
      <c r="AP371" s="45">
        <v>45106</v>
      </c>
      <c r="AQ371" s="45">
        <v>45319</v>
      </c>
      <c r="AR371" s="38">
        <v>210</v>
      </c>
      <c r="AS371" s="38">
        <v>7</v>
      </c>
      <c r="AT371" s="80">
        <v>2700000</v>
      </c>
      <c r="AU371" s="38"/>
      <c r="AV371" s="38"/>
      <c r="AW371" s="38"/>
      <c r="AX371" s="38"/>
      <c r="AY371" s="38"/>
      <c r="AZ371" s="82"/>
      <c r="BA371" s="38"/>
      <c r="BB371" s="38"/>
      <c r="BC371" s="38"/>
      <c r="BD371" s="38"/>
      <c r="BE371" s="38"/>
      <c r="BF371" s="38"/>
      <c r="BG371" s="38"/>
      <c r="BH371" s="38"/>
      <c r="BI371" s="38"/>
      <c r="BJ371" s="38"/>
      <c r="BK371" s="38"/>
      <c r="BL371" s="38"/>
      <c r="BM371" s="38"/>
      <c r="BN371" s="38"/>
      <c r="BO371" s="38"/>
      <c r="BP371" s="38"/>
      <c r="BQ371" s="34">
        <f>Tabla2023[[#This Row],[DÍAS PRORROGA 1]]+Tabla2023[[#This Row],[DÍAS PRORROGA  2]]+Tabla2023[[#This Row],[DÍAS PRORROGA 3]]</f>
        <v>0</v>
      </c>
      <c r="BR371" s="68">
        <f>IF(Tabla2023[[#This Row],[ADICIÓN]]="NO",0,Tabla2023[[#This Row],[VALOR ADICIÓN 1]]+Tabla2023[[#This Row],[VALOR ADICIÓN 2]]+Tabla2023[[#This Row],[VALOR ADICIÓN 3]])</f>
        <v>0</v>
      </c>
      <c r="BS371" s="38"/>
      <c r="BT371" s="45">
        <v>45230</v>
      </c>
      <c r="BU371" s="49">
        <f>Tabla2023[[#This Row],[VALOR INICIAL DEL CONTRATO]]+Tabla2023[[#This Row],[VALOR ADICIÓN 1]]+Tabla2023[[#This Row],[VALOR ADICIÓN 2]]+Tabla2023[[#This Row],[VALOR ADICIÓN 3]]</f>
        <v>18900000</v>
      </c>
      <c r="BV37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1" s="33"/>
      <c r="BX371" s="36" t="s">
        <v>3173</v>
      </c>
      <c r="BY371" s="34"/>
      <c r="BZ371" s="34"/>
      <c r="CA371" s="34"/>
      <c r="CB371" s="35"/>
      <c r="CC371" s="35"/>
      <c r="CD371" s="38">
        <v>1688</v>
      </c>
      <c r="CE371" s="34"/>
    </row>
    <row r="372" spans="1:83" ht="51.75" customHeight="1" x14ac:dyDescent="0.2">
      <c r="A372" s="29">
        <v>2023</v>
      </c>
      <c r="B372" s="131">
        <v>388</v>
      </c>
      <c r="C372" s="122" t="s">
        <v>612</v>
      </c>
      <c r="D372" s="122" t="str">
        <f ca="1">IF(Tabla2023[[#This Row],[FECHA DE TERMINACIÓN FINAL]]-TODAY()&gt;=15,"VIGENTE",IF(Tabla2023[[#This Row],[FECHA DE TERMINACIÓN FINAL]]-TODAY()&lt;0,"FINALIZADO",IF(Tabla2023[[#This Row],[FECHA DE TERMINACIÓN FINAL]]-TODAY()&lt;=15,"PROXIMO A VENCER")))</f>
        <v>FINALIZADO</v>
      </c>
      <c r="E372" s="93">
        <v>90519</v>
      </c>
      <c r="F372" s="38" t="s">
        <v>3160</v>
      </c>
      <c r="G372" s="38" t="s">
        <v>3174</v>
      </c>
      <c r="H372" s="37" t="s">
        <v>3175</v>
      </c>
      <c r="I372" s="46" t="s">
        <v>3162</v>
      </c>
      <c r="J372" s="37" t="s">
        <v>1695</v>
      </c>
      <c r="K372" s="38">
        <v>920</v>
      </c>
      <c r="L372" s="45">
        <v>45072</v>
      </c>
      <c r="M372" s="38">
        <v>1150</v>
      </c>
      <c r="N372" s="45">
        <v>45072</v>
      </c>
      <c r="O372" s="38" t="s">
        <v>143</v>
      </c>
      <c r="P372" s="37" t="s">
        <v>87</v>
      </c>
      <c r="Q372" s="37" t="s">
        <v>420</v>
      </c>
      <c r="R372" s="38">
        <v>1</v>
      </c>
      <c r="S372" s="151" t="s">
        <v>2543</v>
      </c>
      <c r="T372" s="38"/>
      <c r="U372" s="38" t="s">
        <v>471</v>
      </c>
      <c r="V372" s="38" t="s">
        <v>285</v>
      </c>
      <c r="W372" s="38" t="s">
        <v>423</v>
      </c>
      <c r="X372" s="38" t="s">
        <v>148</v>
      </c>
      <c r="Y372" s="54">
        <v>79216776</v>
      </c>
      <c r="Z372" s="38">
        <v>2</v>
      </c>
      <c r="AA372" s="45">
        <v>29465</v>
      </c>
      <c r="AB372" s="44" t="s">
        <v>1727</v>
      </c>
      <c r="AC372" s="38">
        <v>3407596</v>
      </c>
      <c r="AD372" s="37" t="s">
        <v>331</v>
      </c>
      <c r="AE372" s="36"/>
      <c r="AF372" s="34"/>
      <c r="AG372" s="34"/>
      <c r="AH372" s="37" t="s">
        <v>2362</v>
      </c>
      <c r="AI372" s="36">
        <v>80255566</v>
      </c>
      <c r="AJ372" s="36">
        <v>2</v>
      </c>
      <c r="AK372" s="34"/>
      <c r="AL372" s="38" t="s">
        <v>410</v>
      </c>
      <c r="AM372" s="45">
        <v>45100</v>
      </c>
      <c r="AN372" s="45">
        <v>45100</v>
      </c>
      <c r="AO372" s="80">
        <v>18900000</v>
      </c>
      <c r="AP372" s="45">
        <v>45105</v>
      </c>
      <c r="AQ372" s="45">
        <v>45318</v>
      </c>
      <c r="AR372" s="38">
        <v>210</v>
      </c>
      <c r="AS372" s="38">
        <v>7</v>
      </c>
      <c r="AT372" s="80">
        <v>2700000</v>
      </c>
      <c r="AU372" s="38"/>
      <c r="AV372" s="38"/>
      <c r="AW372" s="38"/>
      <c r="AX372" s="38"/>
      <c r="AY372" s="38"/>
      <c r="AZ372" s="82"/>
      <c r="BA372" s="38"/>
      <c r="BB372" s="38"/>
      <c r="BC372" s="38"/>
      <c r="BD372" s="38"/>
      <c r="BE372" s="38"/>
      <c r="BF372" s="38"/>
      <c r="BG372" s="38"/>
      <c r="BH372" s="38"/>
      <c r="BI372" s="38"/>
      <c r="BJ372" s="38"/>
      <c r="BK372" s="38"/>
      <c r="BL372" s="38"/>
      <c r="BM372" s="38"/>
      <c r="BN372" s="38"/>
      <c r="BO372" s="38"/>
      <c r="BP372" s="38"/>
      <c r="BQ372" s="34">
        <f>Tabla2023[[#This Row],[DÍAS PRORROGA 1]]+Tabla2023[[#This Row],[DÍAS PRORROGA  2]]+Tabla2023[[#This Row],[DÍAS PRORROGA 3]]</f>
        <v>0</v>
      </c>
      <c r="BR372" s="68">
        <f>IF(Tabla2023[[#This Row],[ADICIÓN]]="NO",0,Tabla2023[[#This Row],[VALOR ADICIÓN 1]]+Tabla2023[[#This Row],[VALOR ADICIÓN 2]]+Tabla2023[[#This Row],[VALOR ADICIÓN 3]])</f>
        <v>0</v>
      </c>
      <c r="BS372" s="38"/>
      <c r="BT372" s="45">
        <v>45230</v>
      </c>
      <c r="BU372" s="49">
        <f>Tabla2023[[#This Row],[VALOR INICIAL DEL CONTRATO]]+Tabla2023[[#This Row],[VALOR ADICIÓN 1]]+Tabla2023[[#This Row],[VALOR ADICIÓN 2]]+Tabla2023[[#This Row],[VALOR ADICIÓN 3]]</f>
        <v>18900000</v>
      </c>
      <c r="BV37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2" s="33"/>
      <c r="BX372" s="36" t="s">
        <v>3176</v>
      </c>
      <c r="BY372" s="34"/>
      <c r="BZ372" s="34"/>
      <c r="CA372" s="34"/>
      <c r="CB372" s="35"/>
      <c r="CC372" s="35"/>
      <c r="CD372" s="38">
        <v>1688</v>
      </c>
      <c r="CE372" s="34"/>
    </row>
    <row r="373" spans="1:83" ht="51.75" customHeight="1" x14ac:dyDescent="0.2">
      <c r="A373" s="29">
        <v>2023</v>
      </c>
      <c r="B373" s="131">
        <v>389</v>
      </c>
      <c r="C373" s="122" t="s">
        <v>612</v>
      </c>
      <c r="D373" s="122" t="str">
        <f ca="1">IF(Tabla2023[[#This Row],[FECHA DE TERMINACIÓN FINAL]]-TODAY()&gt;=15,"VIGENTE",IF(Tabla2023[[#This Row],[FECHA DE TERMINACIÓN FINAL]]-TODAY()&lt;0,"FINALIZADO",IF(Tabla2023[[#This Row],[FECHA DE TERMINACIÓN FINAL]]-TODAY()&lt;=15,"PROXIMO A VENCER")))</f>
        <v>FINALIZADO</v>
      </c>
      <c r="E373" s="93">
        <v>90519</v>
      </c>
      <c r="F373" s="38" t="s">
        <v>3160</v>
      </c>
      <c r="G373" s="38" t="s">
        <v>3177</v>
      </c>
      <c r="H373" s="37" t="s">
        <v>1752</v>
      </c>
      <c r="I373" s="46" t="s">
        <v>3162</v>
      </c>
      <c r="J373" s="37" t="s">
        <v>1695</v>
      </c>
      <c r="K373" s="38">
        <v>920</v>
      </c>
      <c r="L373" s="45">
        <v>45072</v>
      </c>
      <c r="M373" s="38">
        <v>1156</v>
      </c>
      <c r="N373" s="45">
        <v>45072</v>
      </c>
      <c r="O373" s="38" t="s">
        <v>143</v>
      </c>
      <c r="P373" s="37" t="s">
        <v>87</v>
      </c>
      <c r="Q373" s="37" t="s">
        <v>420</v>
      </c>
      <c r="R373" s="38">
        <v>1</v>
      </c>
      <c r="S373" s="151" t="s">
        <v>2543</v>
      </c>
      <c r="T373" s="38"/>
      <c r="U373" s="38" t="s">
        <v>471</v>
      </c>
      <c r="V373" s="38" t="s">
        <v>285</v>
      </c>
      <c r="W373" s="38" t="s">
        <v>423</v>
      </c>
      <c r="X373" s="38" t="s">
        <v>163</v>
      </c>
      <c r="Y373" s="54">
        <v>1023025796</v>
      </c>
      <c r="Z373" s="38">
        <v>6</v>
      </c>
      <c r="AA373" s="45">
        <v>35759</v>
      </c>
      <c r="AB373" s="44" t="s">
        <v>1753</v>
      </c>
      <c r="AC373" s="38">
        <v>7625097</v>
      </c>
      <c r="AD373" s="37" t="s">
        <v>1754</v>
      </c>
      <c r="AE373" s="36"/>
      <c r="AF373" s="34"/>
      <c r="AG373" s="34"/>
      <c r="AH373" s="37" t="s">
        <v>2362</v>
      </c>
      <c r="AI373" s="36">
        <v>80255566</v>
      </c>
      <c r="AJ373" s="36">
        <v>2</v>
      </c>
      <c r="AK373" s="34"/>
      <c r="AL373" s="38" t="s">
        <v>410</v>
      </c>
      <c r="AM373" s="45">
        <v>45100</v>
      </c>
      <c r="AN373" s="45">
        <v>45100</v>
      </c>
      <c r="AO373" s="80">
        <v>18900000</v>
      </c>
      <c r="AP373" s="45">
        <v>45106</v>
      </c>
      <c r="AQ373" s="45">
        <v>45319</v>
      </c>
      <c r="AR373" s="38">
        <v>210</v>
      </c>
      <c r="AS373" s="38">
        <v>7</v>
      </c>
      <c r="AT373" s="80">
        <v>2700000</v>
      </c>
      <c r="AU373" s="38"/>
      <c r="AV373" s="38"/>
      <c r="AW373" s="38"/>
      <c r="AX373" s="38"/>
      <c r="AY373" s="38"/>
      <c r="AZ373" s="82"/>
      <c r="BA373" s="38"/>
      <c r="BB373" s="38"/>
      <c r="BC373" s="38"/>
      <c r="BD373" s="38"/>
      <c r="BE373" s="38"/>
      <c r="BF373" s="38"/>
      <c r="BG373" s="38"/>
      <c r="BH373" s="38"/>
      <c r="BI373" s="38"/>
      <c r="BJ373" s="38"/>
      <c r="BK373" s="38"/>
      <c r="BL373" s="38"/>
      <c r="BM373" s="38"/>
      <c r="BN373" s="38"/>
      <c r="BO373" s="38"/>
      <c r="BP373" s="38"/>
      <c r="BQ373" s="34">
        <f>Tabla2023[[#This Row],[DÍAS PRORROGA 1]]+Tabla2023[[#This Row],[DÍAS PRORROGA  2]]+Tabla2023[[#This Row],[DÍAS PRORROGA 3]]</f>
        <v>0</v>
      </c>
      <c r="BR373" s="68">
        <f>IF(Tabla2023[[#This Row],[ADICIÓN]]="NO",0,Tabla2023[[#This Row],[VALOR ADICIÓN 1]]+Tabla2023[[#This Row],[VALOR ADICIÓN 2]]+Tabla2023[[#This Row],[VALOR ADICIÓN 3]])</f>
        <v>0</v>
      </c>
      <c r="BS373" s="38"/>
      <c r="BT373" s="45">
        <v>45230</v>
      </c>
      <c r="BU373" s="49">
        <f>Tabla2023[[#This Row],[VALOR INICIAL DEL CONTRATO]]+Tabla2023[[#This Row],[VALOR ADICIÓN 1]]+Tabla2023[[#This Row],[VALOR ADICIÓN 2]]+Tabla2023[[#This Row],[VALOR ADICIÓN 3]]</f>
        <v>18900000</v>
      </c>
      <c r="BV37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3" s="33"/>
      <c r="BX373" s="36" t="s">
        <v>3178</v>
      </c>
      <c r="BY373" s="34"/>
      <c r="BZ373" s="34"/>
      <c r="CA373" s="34"/>
      <c r="CB373" s="35"/>
      <c r="CC373" s="35"/>
      <c r="CD373" s="38">
        <v>1688</v>
      </c>
      <c r="CE373" s="34"/>
    </row>
    <row r="374" spans="1:83" ht="51.75" customHeight="1" x14ac:dyDescent="0.2">
      <c r="A374" s="29">
        <v>2023</v>
      </c>
      <c r="B374" s="131">
        <v>390</v>
      </c>
      <c r="C374" s="122" t="s">
        <v>612</v>
      </c>
      <c r="D374" s="122" t="str">
        <f ca="1">IF(Tabla2023[[#This Row],[FECHA DE TERMINACIÓN FINAL]]-TODAY()&gt;=15,"VIGENTE",IF(Tabla2023[[#This Row],[FECHA DE TERMINACIÓN FINAL]]-TODAY()&lt;0,"FINALIZADO",IF(Tabla2023[[#This Row],[FECHA DE TERMINACIÓN FINAL]]-TODAY()&lt;=15,"PROXIMO A VENCER")))</f>
        <v>FINALIZADO</v>
      </c>
      <c r="E374" s="93">
        <v>90519</v>
      </c>
      <c r="F374" s="38" t="s">
        <v>3160</v>
      </c>
      <c r="G374" s="38" t="s">
        <v>3179</v>
      </c>
      <c r="H374" s="37" t="s">
        <v>2553</v>
      </c>
      <c r="I374" s="46" t="s">
        <v>3162</v>
      </c>
      <c r="J374" s="37" t="s">
        <v>1695</v>
      </c>
      <c r="K374" s="38">
        <v>920</v>
      </c>
      <c r="L374" s="45">
        <v>45072</v>
      </c>
      <c r="M374" s="38">
        <v>1154</v>
      </c>
      <c r="N374" s="45">
        <v>45072</v>
      </c>
      <c r="O374" s="38" t="s">
        <v>143</v>
      </c>
      <c r="P374" s="37" t="s">
        <v>87</v>
      </c>
      <c r="Q374" s="37" t="s">
        <v>420</v>
      </c>
      <c r="R374" s="38">
        <v>1</v>
      </c>
      <c r="S374" s="151" t="s">
        <v>2543</v>
      </c>
      <c r="T374" s="38"/>
      <c r="U374" s="38" t="s">
        <v>471</v>
      </c>
      <c r="V374" s="38" t="s">
        <v>285</v>
      </c>
      <c r="W374" s="38" t="s">
        <v>423</v>
      </c>
      <c r="X374" s="38" t="s">
        <v>2407</v>
      </c>
      <c r="Y374" s="38">
        <v>79887251</v>
      </c>
      <c r="Z374" s="38">
        <v>6</v>
      </c>
      <c r="AA374" s="45">
        <v>28248</v>
      </c>
      <c r="AB374" s="44" t="s">
        <v>2554</v>
      </c>
      <c r="AC374" s="38">
        <v>9105604</v>
      </c>
      <c r="AD374" s="37" t="s">
        <v>758</v>
      </c>
      <c r="AE374" s="36"/>
      <c r="AF374" s="34"/>
      <c r="AG374" s="34"/>
      <c r="AH374" s="37" t="s">
        <v>2362</v>
      </c>
      <c r="AI374" s="36">
        <v>80255566</v>
      </c>
      <c r="AJ374" s="36">
        <v>2</v>
      </c>
      <c r="AK374" s="34"/>
      <c r="AL374" s="38" t="s">
        <v>410</v>
      </c>
      <c r="AM374" s="45">
        <v>45100</v>
      </c>
      <c r="AN374" s="45">
        <v>45100</v>
      </c>
      <c r="AO374" s="80">
        <v>18900000</v>
      </c>
      <c r="AP374" s="45">
        <v>45105</v>
      </c>
      <c r="AQ374" s="45">
        <v>45318</v>
      </c>
      <c r="AR374" s="38">
        <v>210</v>
      </c>
      <c r="AS374" s="38">
        <v>7</v>
      </c>
      <c r="AT374" s="80">
        <v>2700000</v>
      </c>
      <c r="AU374" s="38"/>
      <c r="AV374" s="38"/>
      <c r="AW374" s="38"/>
      <c r="AX374" s="38"/>
      <c r="AY374" s="38"/>
      <c r="AZ374" s="82"/>
      <c r="BA374" s="38"/>
      <c r="BB374" s="38"/>
      <c r="BC374" s="38"/>
      <c r="BD374" s="38"/>
      <c r="BE374" s="38"/>
      <c r="BF374" s="38"/>
      <c r="BG374" s="38"/>
      <c r="BH374" s="38"/>
      <c r="BI374" s="38"/>
      <c r="BJ374" s="38"/>
      <c r="BK374" s="38"/>
      <c r="BL374" s="38"/>
      <c r="BM374" s="38"/>
      <c r="BN374" s="38"/>
      <c r="BO374" s="38"/>
      <c r="BP374" s="38"/>
      <c r="BQ374" s="34">
        <f>Tabla2023[[#This Row],[DÍAS PRORROGA 1]]+Tabla2023[[#This Row],[DÍAS PRORROGA  2]]+Tabla2023[[#This Row],[DÍAS PRORROGA 3]]</f>
        <v>0</v>
      </c>
      <c r="BR374" s="68">
        <f>IF(Tabla2023[[#This Row],[ADICIÓN]]="NO",0,Tabla2023[[#This Row],[VALOR ADICIÓN 1]]+Tabla2023[[#This Row],[VALOR ADICIÓN 2]]+Tabla2023[[#This Row],[VALOR ADICIÓN 3]])</f>
        <v>0</v>
      </c>
      <c r="BS374" s="38"/>
      <c r="BT374" s="45">
        <v>45230</v>
      </c>
      <c r="BU374" s="49">
        <f>Tabla2023[[#This Row],[VALOR INICIAL DEL CONTRATO]]+Tabla2023[[#This Row],[VALOR ADICIÓN 1]]+Tabla2023[[#This Row],[VALOR ADICIÓN 2]]+Tabla2023[[#This Row],[VALOR ADICIÓN 3]]</f>
        <v>18900000</v>
      </c>
      <c r="BV37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4" s="33"/>
      <c r="BX374" s="36" t="s">
        <v>3180</v>
      </c>
      <c r="BY374" s="34"/>
      <c r="BZ374" s="34"/>
      <c r="CA374" s="34"/>
      <c r="CB374" s="35"/>
      <c r="CC374" s="35"/>
      <c r="CD374" s="38">
        <v>1688</v>
      </c>
      <c r="CE374" s="34"/>
    </row>
    <row r="375" spans="1:83" ht="51.75" customHeight="1" x14ac:dyDescent="0.2">
      <c r="A375" s="29">
        <v>2023</v>
      </c>
      <c r="B375" s="131">
        <v>391</v>
      </c>
      <c r="C375" s="122" t="s">
        <v>612</v>
      </c>
      <c r="D375" s="122" t="str">
        <f ca="1">IF(Tabla2023[[#This Row],[FECHA DE TERMINACIÓN FINAL]]-TODAY()&gt;=15,"VIGENTE",IF(Tabla2023[[#This Row],[FECHA DE TERMINACIÓN FINAL]]-TODAY()&lt;0,"FINALIZADO",IF(Tabla2023[[#This Row],[FECHA DE TERMINACIÓN FINAL]]-TODAY()&lt;=15,"PROXIMO A VENCER")))</f>
        <v>FINALIZADO</v>
      </c>
      <c r="E375" s="93">
        <v>90519</v>
      </c>
      <c r="F375" s="38" t="s">
        <v>3160</v>
      </c>
      <c r="G375" s="38" t="s">
        <v>3181</v>
      </c>
      <c r="H375" s="37" t="s">
        <v>3182</v>
      </c>
      <c r="I375" s="46" t="s">
        <v>3162</v>
      </c>
      <c r="J375" s="37" t="s">
        <v>1695</v>
      </c>
      <c r="K375" s="38">
        <v>920</v>
      </c>
      <c r="L375" s="45">
        <v>45072</v>
      </c>
      <c r="M375" s="38">
        <v>1157</v>
      </c>
      <c r="N375" s="45">
        <v>45072</v>
      </c>
      <c r="O375" s="38" t="s">
        <v>143</v>
      </c>
      <c r="P375" s="37" t="s">
        <v>87</v>
      </c>
      <c r="Q375" s="37" t="s">
        <v>420</v>
      </c>
      <c r="R375" s="38">
        <v>1</v>
      </c>
      <c r="S375" s="151" t="s">
        <v>2543</v>
      </c>
      <c r="T375" s="38"/>
      <c r="U375" s="38" t="s">
        <v>471</v>
      </c>
      <c r="V375" s="38" t="s">
        <v>285</v>
      </c>
      <c r="W375" s="38" t="s">
        <v>423</v>
      </c>
      <c r="X375" s="38" t="s">
        <v>148</v>
      </c>
      <c r="Y375" s="54">
        <v>80451743</v>
      </c>
      <c r="Z375" s="38">
        <v>1</v>
      </c>
      <c r="AA375" s="45">
        <v>25301</v>
      </c>
      <c r="AB375" s="44" t="s">
        <v>1749</v>
      </c>
      <c r="AC375" s="38">
        <v>3874411</v>
      </c>
      <c r="AD375" s="37" t="s">
        <v>1750</v>
      </c>
      <c r="AE375" s="36"/>
      <c r="AF375" s="34"/>
      <c r="AG375" s="34"/>
      <c r="AH375" s="37" t="s">
        <v>2362</v>
      </c>
      <c r="AI375" s="36">
        <v>80255566</v>
      </c>
      <c r="AJ375" s="36">
        <v>2</v>
      </c>
      <c r="AK375" s="34"/>
      <c r="AL375" s="38" t="s">
        <v>410</v>
      </c>
      <c r="AM375" s="45">
        <v>45100</v>
      </c>
      <c r="AN375" s="45">
        <v>45100</v>
      </c>
      <c r="AO375" s="80">
        <v>18900000</v>
      </c>
      <c r="AP375" s="45">
        <v>45106</v>
      </c>
      <c r="AQ375" s="45">
        <v>45319</v>
      </c>
      <c r="AR375" s="38">
        <v>210</v>
      </c>
      <c r="AS375" s="38">
        <v>7</v>
      </c>
      <c r="AT375" s="80">
        <v>2700000</v>
      </c>
      <c r="AU375" s="38"/>
      <c r="AV375" s="38"/>
      <c r="AW375" s="38"/>
      <c r="AX375" s="38"/>
      <c r="AY375" s="38"/>
      <c r="AZ375" s="82"/>
      <c r="BA375" s="38"/>
      <c r="BB375" s="38"/>
      <c r="BC375" s="38"/>
      <c r="BD375" s="38"/>
      <c r="BE375" s="38"/>
      <c r="BF375" s="38"/>
      <c r="BG375" s="38"/>
      <c r="BH375" s="38"/>
      <c r="BI375" s="38"/>
      <c r="BJ375" s="38"/>
      <c r="BK375" s="38"/>
      <c r="BL375" s="38"/>
      <c r="BM375" s="38"/>
      <c r="BN375" s="38"/>
      <c r="BO375" s="38"/>
      <c r="BP375" s="38"/>
      <c r="BQ375" s="34">
        <f>Tabla2023[[#This Row],[DÍAS PRORROGA 1]]+Tabla2023[[#This Row],[DÍAS PRORROGA  2]]+Tabla2023[[#This Row],[DÍAS PRORROGA 3]]</f>
        <v>0</v>
      </c>
      <c r="BR375" s="68">
        <f>IF(Tabla2023[[#This Row],[ADICIÓN]]="NO",0,Tabla2023[[#This Row],[VALOR ADICIÓN 1]]+Tabla2023[[#This Row],[VALOR ADICIÓN 2]]+Tabla2023[[#This Row],[VALOR ADICIÓN 3]])</f>
        <v>0</v>
      </c>
      <c r="BS375" s="38"/>
      <c r="BT375" s="45">
        <v>45230</v>
      </c>
      <c r="BU375" s="49">
        <f>Tabla2023[[#This Row],[VALOR INICIAL DEL CONTRATO]]+Tabla2023[[#This Row],[VALOR ADICIÓN 1]]+Tabla2023[[#This Row],[VALOR ADICIÓN 2]]+Tabla2023[[#This Row],[VALOR ADICIÓN 3]]</f>
        <v>18900000</v>
      </c>
      <c r="BV37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5" s="33"/>
      <c r="BX375" s="36" t="s">
        <v>3183</v>
      </c>
      <c r="BY375" s="34"/>
      <c r="BZ375" s="34"/>
      <c r="CA375" s="34"/>
      <c r="CB375" s="35"/>
      <c r="CC375" s="35"/>
      <c r="CD375" s="38">
        <v>1688</v>
      </c>
      <c r="CE375" s="34"/>
    </row>
    <row r="376" spans="1:83" ht="51.75" customHeight="1" x14ac:dyDescent="0.2">
      <c r="A376" s="29">
        <v>2023</v>
      </c>
      <c r="B376" s="131">
        <v>378</v>
      </c>
      <c r="C376" s="122" t="s">
        <v>612</v>
      </c>
      <c r="D376" s="122" t="str">
        <f ca="1">IF(Tabla2023[[#This Row],[FECHA DE TERMINACIÓN FINAL]]-TODAY()&gt;=15,"VIGENTE",IF(Tabla2023[[#This Row],[FECHA DE TERMINACIÓN FINAL]]-TODAY()&lt;0,"FINALIZADO",IF(Tabla2023[[#This Row],[FECHA DE TERMINACIÓN FINAL]]-TODAY()&lt;=15,"PROXIMO A VENCER")))</f>
        <v>FINALIZADO</v>
      </c>
      <c r="E376" s="93">
        <v>91485</v>
      </c>
      <c r="F376" s="38" t="s">
        <v>3184</v>
      </c>
      <c r="G376" s="38" t="s">
        <v>3185</v>
      </c>
      <c r="H376" s="37" t="s">
        <v>3186</v>
      </c>
      <c r="I376" s="46" t="s">
        <v>3187</v>
      </c>
      <c r="J376" s="37" t="s">
        <v>1695</v>
      </c>
      <c r="K376" s="38">
        <v>942</v>
      </c>
      <c r="L376" s="45">
        <v>45093</v>
      </c>
      <c r="M376" s="38">
        <v>1143</v>
      </c>
      <c r="N376" s="45">
        <v>45100</v>
      </c>
      <c r="O376" s="38" t="s">
        <v>143</v>
      </c>
      <c r="P376" s="37" t="s">
        <v>87</v>
      </c>
      <c r="Q376" s="37" t="s">
        <v>420</v>
      </c>
      <c r="R376" s="38">
        <v>1</v>
      </c>
      <c r="S376" s="151" t="s">
        <v>2543</v>
      </c>
      <c r="T376" s="38"/>
      <c r="U376" s="38" t="s">
        <v>471</v>
      </c>
      <c r="V376" s="38" t="s">
        <v>285</v>
      </c>
      <c r="W376" s="38" t="s">
        <v>423</v>
      </c>
      <c r="X376" s="38" t="s">
        <v>163</v>
      </c>
      <c r="Y376" s="54">
        <v>80452262</v>
      </c>
      <c r="Z376" s="38">
        <v>3</v>
      </c>
      <c r="AA376" s="45">
        <v>26028</v>
      </c>
      <c r="AB376" s="44" t="s">
        <v>1722</v>
      </c>
      <c r="AC376" s="38">
        <v>3204241981</v>
      </c>
      <c r="AD376" s="37" t="s">
        <v>1723</v>
      </c>
      <c r="AE376" s="36"/>
      <c r="AF376" s="34"/>
      <c r="AG376" s="34"/>
      <c r="AH376" s="37" t="s">
        <v>2362</v>
      </c>
      <c r="AI376" s="36">
        <v>80255566</v>
      </c>
      <c r="AJ376" s="36">
        <v>2</v>
      </c>
      <c r="AK376" s="34"/>
      <c r="AL376" s="38" t="s">
        <v>410</v>
      </c>
      <c r="AM376" s="45">
        <v>45097</v>
      </c>
      <c r="AN376" s="45">
        <v>45097</v>
      </c>
      <c r="AO376" s="80">
        <v>16200000</v>
      </c>
      <c r="AP376" s="45">
        <v>45100</v>
      </c>
      <c r="AQ376" s="45">
        <v>45285</v>
      </c>
      <c r="AR376" s="38">
        <v>180</v>
      </c>
      <c r="AS376" s="38">
        <v>6</v>
      </c>
      <c r="AT376" s="80">
        <v>2700000</v>
      </c>
      <c r="AU376" s="38"/>
      <c r="AV376" s="38"/>
      <c r="AW376" s="38"/>
      <c r="AX376" s="38"/>
      <c r="AY376" s="38"/>
      <c r="AZ376" s="82"/>
      <c r="BA376" s="38"/>
      <c r="BB376" s="38"/>
      <c r="BC376" s="38"/>
      <c r="BD376" s="38"/>
      <c r="BE376" s="38"/>
      <c r="BF376" s="38"/>
      <c r="BG376" s="38"/>
      <c r="BH376" s="38"/>
      <c r="BI376" s="38"/>
      <c r="BJ376" s="38"/>
      <c r="BK376" s="38"/>
      <c r="BL376" s="38"/>
      <c r="BM376" s="38"/>
      <c r="BN376" s="38"/>
      <c r="BO376" s="38"/>
      <c r="BP376" s="38"/>
      <c r="BQ376" s="34">
        <f>Tabla2023[[#This Row],[DÍAS PRORROGA 1]]+Tabla2023[[#This Row],[DÍAS PRORROGA  2]]+Tabla2023[[#This Row],[DÍAS PRORROGA 3]]</f>
        <v>0</v>
      </c>
      <c r="BR376" s="68">
        <f>IF(Tabla2023[[#This Row],[ADICIÓN]]="NO",0,Tabla2023[[#This Row],[VALOR ADICIÓN 1]]+Tabla2023[[#This Row],[VALOR ADICIÓN 2]]+Tabla2023[[#This Row],[VALOR ADICIÓN 3]])</f>
        <v>0</v>
      </c>
      <c r="BS376" s="38"/>
      <c r="BT376" s="45">
        <v>45230</v>
      </c>
      <c r="BU376" s="49">
        <f>Tabla2023[[#This Row],[VALOR INICIAL DEL CONTRATO]]+Tabla2023[[#This Row],[VALOR ADICIÓN 1]]+Tabla2023[[#This Row],[VALOR ADICIÓN 2]]+Tabla2023[[#This Row],[VALOR ADICIÓN 3]]</f>
        <v>16200000</v>
      </c>
      <c r="BV37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6" s="33"/>
      <c r="BX376" s="36" t="s">
        <v>3188</v>
      </c>
      <c r="BY376" s="34"/>
      <c r="BZ376" s="34"/>
      <c r="CA376" s="34"/>
      <c r="CB376" s="35"/>
      <c r="CC376" s="35"/>
      <c r="CD376" s="38">
        <v>1688</v>
      </c>
      <c r="CE376" s="34"/>
    </row>
    <row r="377" spans="1:83" ht="51.75" customHeight="1" x14ac:dyDescent="0.2">
      <c r="A377" s="29">
        <v>2023</v>
      </c>
      <c r="B377" s="131">
        <v>379</v>
      </c>
      <c r="C377" s="122" t="s">
        <v>612</v>
      </c>
      <c r="D377" s="122" t="str">
        <f ca="1">IF(Tabla2023[[#This Row],[FECHA DE TERMINACIÓN FINAL]]-TODAY()&gt;=15,"VIGENTE",IF(Tabla2023[[#This Row],[FECHA DE TERMINACIÓN FINAL]]-TODAY()&lt;0,"FINALIZADO",IF(Tabla2023[[#This Row],[FECHA DE TERMINACIÓN FINAL]]-TODAY()&lt;=15,"PROXIMO A VENCER")))</f>
        <v>FINALIZADO</v>
      </c>
      <c r="E377" s="93">
        <v>91485</v>
      </c>
      <c r="F377" s="38" t="s">
        <v>3184</v>
      </c>
      <c r="G377" s="38" t="s">
        <v>3189</v>
      </c>
      <c r="H377" s="37" t="s">
        <v>1709</v>
      </c>
      <c r="I377" s="46" t="s">
        <v>3187</v>
      </c>
      <c r="J377" s="37" t="s">
        <v>1695</v>
      </c>
      <c r="K377" s="38">
        <v>942</v>
      </c>
      <c r="L377" s="45">
        <v>45093</v>
      </c>
      <c r="M377" s="38">
        <v>1144</v>
      </c>
      <c r="N377" s="45">
        <v>45100</v>
      </c>
      <c r="O377" s="38" t="s">
        <v>143</v>
      </c>
      <c r="P377" s="37" t="s">
        <v>87</v>
      </c>
      <c r="Q377" s="37" t="s">
        <v>420</v>
      </c>
      <c r="R377" s="38">
        <v>1</v>
      </c>
      <c r="S377" s="151" t="s">
        <v>2543</v>
      </c>
      <c r="T377" s="38"/>
      <c r="U377" s="38" t="s">
        <v>471</v>
      </c>
      <c r="V377" s="38" t="s">
        <v>285</v>
      </c>
      <c r="W377" s="38" t="s">
        <v>423</v>
      </c>
      <c r="X377" s="38" t="s">
        <v>148</v>
      </c>
      <c r="Y377" s="54">
        <v>1022938049</v>
      </c>
      <c r="Z377" s="38">
        <v>8</v>
      </c>
      <c r="AA377" s="45">
        <v>32083</v>
      </c>
      <c r="AB377" s="44" t="s">
        <v>1713</v>
      </c>
      <c r="AC377" s="38">
        <v>3205635999</v>
      </c>
      <c r="AD377" s="37" t="s">
        <v>1714</v>
      </c>
      <c r="AE377" s="36"/>
      <c r="AF377" s="34"/>
      <c r="AG377" s="34"/>
      <c r="AH377" s="37" t="s">
        <v>2362</v>
      </c>
      <c r="AI377" s="36">
        <v>80255566</v>
      </c>
      <c r="AJ377" s="36">
        <v>2</v>
      </c>
      <c r="AK377" s="34"/>
      <c r="AL377" s="38" t="s">
        <v>410</v>
      </c>
      <c r="AM377" s="45">
        <v>45097</v>
      </c>
      <c r="AN377" s="45">
        <v>45097</v>
      </c>
      <c r="AO377" s="80">
        <v>16200000</v>
      </c>
      <c r="AP377" s="45">
        <v>45100</v>
      </c>
      <c r="AQ377" s="45">
        <v>45285</v>
      </c>
      <c r="AR377" s="38">
        <v>180</v>
      </c>
      <c r="AS377" s="38">
        <v>6</v>
      </c>
      <c r="AT377" s="80">
        <v>2700000</v>
      </c>
      <c r="AU377" s="38"/>
      <c r="AV377" s="38"/>
      <c r="AW377" s="38"/>
      <c r="AX377" s="38"/>
      <c r="AY377" s="38"/>
      <c r="AZ377" s="82"/>
      <c r="BA377" s="38"/>
      <c r="BB377" s="38"/>
      <c r="BC377" s="38"/>
      <c r="BD377" s="38"/>
      <c r="BE377" s="38"/>
      <c r="BF377" s="38"/>
      <c r="BG377" s="38"/>
      <c r="BH377" s="38"/>
      <c r="BI377" s="38"/>
      <c r="BJ377" s="38"/>
      <c r="BK377" s="38"/>
      <c r="BL377" s="38"/>
      <c r="BM377" s="38"/>
      <c r="BN377" s="38"/>
      <c r="BO377" s="38"/>
      <c r="BP377" s="38"/>
      <c r="BQ377" s="34">
        <f>Tabla2023[[#This Row],[DÍAS PRORROGA 1]]+Tabla2023[[#This Row],[DÍAS PRORROGA  2]]+Tabla2023[[#This Row],[DÍAS PRORROGA 3]]</f>
        <v>0</v>
      </c>
      <c r="BR377" s="68">
        <f>IF(Tabla2023[[#This Row],[ADICIÓN]]="NO",0,Tabla2023[[#This Row],[VALOR ADICIÓN 1]]+Tabla2023[[#This Row],[VALOR ADICIÓN 2]]+Tabla2023[[#This Row],[VALOR ADICIÓN 3]])</f>
        <v>0</v>
      </c>
      <c r="BS377" s="38"/>
      <c r="BT377" s="45">
        <v>45230</v>
      </c>
      <c r="BU377" s="49">
        <f>Tabla2023[[#This Row],[VALOR INICIAL DEL CONTRATO]]+Tabla2023[[#This Row],[VALOR ADICIÓN 1]]+Tabla2023[[#This Row],[VALOR ADICIÓN 2]]+Tabla2023[[#This Row],[VALOR ADICIÓN 3]]</f>
        <v>16200000</v>
      </c>
      <c r="BV37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7" s="33"/>
      <c r="BX377" s="36" t="s">
        <v>3190</v>
      </c>
      <c r="BY377" s="34"/>
      <c r="BZ377" s="34"/>
      <c r="CA377" s="34"/>
      <c r="CB377" s="35"/>
      <c r="CC377" s="35"/>
      <c r="CD377" s="38">
        <v>1688</v>
      </c>
      <c r="CE377" s="34"/>
    </row>
    <row r="378" spans="1:83" ht="51.75" customHeight="1" x14ac:dyDescent="0.2">
      <c r="A378" s="29">
        <v>2023</v>
      </c>
      <c r="B378" s="131">
        <v>380</v>
      </c>
      <c r="C378" s="122" t="s">
        <v>612</v>
      </c>
      <c r="D378" s="122" t="str">
        <f ca="1">IF(Tabla2023[[#This Row],[FECHA DE TERMINACIÓN FINAL]]-TODAY()&gt;=15,"VIGENTE",IF(Tabla2023[[#This Row],[FECHA DE TERMINACIÓN FINAL]]-TODAY()&lt;0,"FINALIZADO",IF(Tabla2023[[#This Row],[FECHA DE TERMINACIÓN FINAL]]-TODAY()&lt;=15,"PROXIMO A VENCER")))</f>
        <v>FINALIZADO</v>
      </c>
      <c r="E378" s="93">
        <v>91485</v>
      </c>
      <c r="F378" s="38" t="s">
        <v>3184</v>
      </c>
      <c r="G378" s="38" t="s">
        <v>3191</v>
      </c>
      <c r="H378" s="37" t="s">
        <v>1717</v>
      </c>
      <c r="I378" s="46" t="s">
        <v>3187</v>
      </c>
      <c r="J378" s="37" t="s">
        <v>1695</v>
      </c>
      <c r="K378" s="38">
        <v>942</v>
      </c>
      <c r="L378" s="45">
        <v>45093</v>
      </c>
      <c r="M378" s="38">
        <v>1159</v>
      </c>
      <c r="N378" s="45">
        <v>45072</v>
      </c>
      <c r="O378" s="38" t="s">
        <v>143</v>
      </c>
      <c r="P378" s="37" t="s">
        <v>87</v>
      </c>
      <c r="Q378" s="37" t="s">
        <v>420</v>
      </c>
      <c r="R378" s="38">
        <v>1</v>
      </c>
      <c r="S378" s="151" t="s">
        <v>2543</v>
      </c>
      <c r="T378" s="38"/>
      <c r="U378" s="38" t="s">
        <v>471</v>
      </c>
      <c r="V378" s="38" t="s">
        <v>285</v>
      </c>
      <c r="W378" s="38" t="s">
        <v>423</v>
      </c>
      <c r="X378" s="38" t="s">
        <v>163</v>
      </c>
      <c r="Y378" s="54">
        <v>79519512</v>
      </c>
      <c r="Z378" s="38">
        <v>6</v>
      </c>
      <c r="AA378" s="45">
        <v>25543</v>
      </c>
      <c r="AB378" s="44" t="s">
        <v>1718</v>
      </c>
      <c r="AC378" s="38">
        <v>3208041638</v>
      </c>
      <c r="AD378" s="37" t="s">
        <v>1719</v>
      </c>
      <c r="AE378" s="36"/>
      <c r="AF378" s="34"/>
      <c r="AG378" s="34"/>
      <c r="AH378" s="37" t="s">
        <v>2362</v>
      </c>
      <c r="AI378" s="36">
        <v>80255566</v>
      </c>
      <c r="AJ378" s="36">
        <v>2</v>
      </c>
      <c r="AK378" s="34"/>
      <c r="AL378" s="38" t="s">
        <v>410</v>
      </c>
      <c r="AM378" s="45">
        <v>45097</v>
      </c>
      <c r="AN378" s="45">
        <v>45097</v>
      </c>
      <c r="AO378" s="80">
        <v>16200000</v>
      </c>
      <c r="AP378" s="45">
        <v>45105</v>
      </c>
      <c r="AQ378" s="45">
        <v>45287</v>
      </c>
      <c r="AR378" s="38">
        <v>180</v>
      </c>
      <c r="AS378" s="38">
        <v>6</v>
      </c>
      <c r="AT378" s="80">
        <v>2700000</v>
      </c>
      <c r="AU378" s="38"/>
      <c r="AV378" s="38"/>
      <c r="AW378" s="38"/>
      <c r="AX378" s="38"/>
      <c r="AY378" s="38"/>
      <c r="AZ378" s="82"/>
      <c r="BA378" s="38"/>
      <c r="BB378" s="38"/>
      <c r="BC378" s="38"/>
      <c r="BD378" s="38"/>
      <c r="BE378" s="38"/>
      <c r="BF378" s="38"/>
      <c r="BG378" s="38"/>
      <c r="BH378" s="38"/>
      <c r="BI378" s="38"/>
      <c r="BJ378" s="38"/>
      <c r="BK378" s="38"/>
      <c r="BL378" s="38"/>
      <c r="BM378" s="38"/>
      <c r="BN378" s="38"/>
      <c r="BO378" s="38"/>
      <c r="BP378" s="38"/>
      <c r="BQ378" s="34">
        <f>Tabla2023[[#This Row],[DÍAS PRORROGA 1]]+Tabla2023[[#This Row],[DÍAS PRORROGA  2]]+Tabla2023[[#This Row],[DÍAS PRORROGA 3]]</f>
        <v>0</v>
      </c>
      <c r="BR378" s="68">
        <f>IF(Tabla2023[[#This Row],[ADICIÓN]]="NO",0,Tabla2023[[#This Row],[VALOR ADICIÓN 1]]+Tabla2023[[#This Row],[VALOR ADICIÓN 2]]+Tabla2023[[#This Row],[VALOR ADICIÓN 3]])</f>
        <v>0</v>
      </c>
      <c r="BS378" s="38"/>
      <c r="BT378" s="45">
        <v>45230</v>
      </c>
      <c r="BU378" s="49">
        <f>Tabla2023[[#This Row],[VALOR INICIAL DEL CONTRATO]]+Tabla2023[[#This Row],[VALOR ADICIÓN 1]]+Tabla2023[[#This Row],[VALOR ADICIÓN 2]]+Tabla2023[[#This Row],[VALOR ADICIÓN 3]]</f>
        <v>16200000</v>
      </c>
      <c r="BV37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8" s="33"/>
      <c r="BX378" s="36" t="s">
        <v>3192</v>
      </c>
      <c r="BY378" s="34"/>
      <c r="BZ378" s="34"/>
      <c r="CA378" s="34"/>
      <c r="CB378" s="35"/>
      <c r="CC378" s="35"/>
      <c r="CD378" s="38">
        <v>1688</v>
      </c>
      <c r="CE378" s="34"/>
    </row>
    <row r="379" spans="1:83" ht="51.75" customHeight="1" x14ac:dyDescent="0.2">
      <c r="A379" s="29">
        <v>2023</v>
      </c>
      <c r="B379" s="131">
        <v>392</v>
      </c>
      <c r="C379" s="122" t="s">
        <v>612</v>
      </c>
      <c r="D379" s="122" t="str">
        <f ca="1">IF(Tabla2023[[#This Row],[FECHA DE TERMINACIÓN FINAL]]-TODAY()&gt;=15,"VIGENTE",IF(Tabla2023[[#This Row],[FECHA DE TERMINACIÓN FINAL]]-TODAY()&lt;0,"FINALIZADO",IF(Tabla2023[[#This Row],[FECHA DE TERMINACIÓN FINAL]]-TODAY()&lt;=15,"PROXIMO A VENCER")))</f>
        <v>FINALIZADO</v>
      </c>
      <c r="E379" s="93">
        <v>91485</v>
      </c>
      <c r="F379" s="38" t="s">
        <v>3184</v>
      </c>
      <c r="G379" s="38" t="s">
        <v>3193</v>
      </c>
      <c r="H379" s="37" t="s">
        <v>3194</v>
      </c>
      <c r="I379" s="46" t="s">
        <v>3187</v>
      </c>
      <c r="J379" s="37" t="s">
        <v>1695</v>
      </c>
      <c r="K379" s="38">
        <v>942</v>
      </c>
      <c r="L379" s="45">
        <v>45093</v>
      </c>
      <c r="M379" s="38">
        <v>1158</v>
      </c>
      <c r="N379" s="45">
        <v>45072</v>
      </c>
      <c r="O379" s="38" t="s">
        <v>143</v>
      </c>
      <c r="P379" s="37" t="s">
        <v>87</v>
      </c>
      <c r="Q379" s="37" t="s">
        <v>420</v>
      </c>
      <c r="R379" s="38">
        <v>1</v>
      </c>
      <c r="S379" s="151" t="s">
        <v>2543</v>
      </c>
      <c r="T379" s="38"/>
      <c r="U379" s="38" t="s">
        <v>471</v>
      </c>
      <c r="V379" s="38" t="s">
        <v>285</v>
      </c>
      <c r="W379" s="38" t="s">
        <v>423</v>
      </c>
      <c r="X379" s="38" t="s">
        <v>163</v>
      </c>
      <c r="Y379" s="38">
        <v>80380149</v>
      </c>
      <c r="Z379" s="38">
        <v>0</v>
      </c>
      <c r="AA379" s="45">
        <v>22934</v>
      </c>
      <c r="AB379" s="44" t="s">
        <v>2544</v>
      </c>
      <c r="AC379" s="38">
        <v>3133181359</v>
      </c>
      <c r="AD379" s="38" t="s">
        <v>2036</v>
      </c>
      <c r="AE379" s="36"/>
      <c r="AF379" s="34"/>
      <c r="AG379" s="34"/>
      <c r="AH379" s="37" t="s">
        <v>2362</v>
      </c>
      <c r="AI379" s="36">
        <v>80255566</v>
      </c>
      <c r="AJ379" s="36">
        <v>2</v>
      </c>
      <c r="AK379" s="34"/>
      <c r="AL379" s="38" t="s">
        <v>410</v>
      </c>
      <c r="AM379" s="45">
        <v>45100</v>
      </c>
      <c r="AN379" s="45">
        <v>45100</v>
      </c>
      <c r="AO379" s="80">
        <v>16200000</v>
      </c>
      <c r="AP379" s="45">
        <v>45106</v>
      </c>
      <c r="AQ379" s="45">
        <v>45288</v>
      </c>
      <c r="AR379" s="38">
        <v>180</v>
      </c>
      <c r="AS379" s="38">
        <v>6</v>
      </c>
      <c r="AT379" s="80">
        <v>2700000</v>
      </c>
      <c r="AU379" s="38"/>
      <c r="AV379" s="38"/>
      <c r="AW379" s="38"/>
      <c r="AX379" s="38"/>
      <c r="AY379" s="38"/>
      <c r="AZ379" s="82"/>
      <c r="BA379" s="38"/>
      <c r="BB379" s="38"/>
      <c r="BC379" s="38"/>
      <c r="BD379" s="38"/>
      <c r="BE379" s="38"/>
      <c r="BF379" s="38"/>
      <c r="BG379" s="38"/>
      <c r="BH379" s="38"/>
      <c r="BI379" s="38"/>
      <c r="BJ379" s="38"/>
      <c r="BK379" s="38"/>
      <c r="BL379" s="38"/>
      <c r="BM379" s="38"/>
      <c r="BN379" s="38"/>
      <c r="BO379" s="38"/>
      <c r="BP379" s="38"/>
      <c r="BQ379" s="34">
        <f>Tabla2023[[#This Row],[DÍAS PRORROGA 1]]+Tabla2023[[#This Row],[DÍAS PRORROGA  2]]+Tabla2023[[#This Row],[DÍAS PRORROGA 3]]</f>
        <v>0</v>
      </c>
      <c r="BR379" s="68">
        <f>IF(Tabla2023[[#This Row],[ADICIÓN]]="NO",0,Tabla2023[[#This Row],[VALOR ADICIÓN 1]]+Tabla2023[[#This Row],[VALOR ADICIÓN 2]]+Tabla2023[[#This Row],[VALOR ADICIÓN 3]])</f>
        <v>0</v>
      </c>
      <c r="BS379" s="38"/>
      <c r="BT379" s="45">
        <v>45230</v>
      </c>
      <c r="BU379" s="49">
        <f>Tabla2023[[#This Row],[VALOR INICIAL DEL CONTRATO]]+Tabla2023[[#This Row],[VALOR ADICIÓN 1]]+Tabla2023[[#This Row],[VALOR ADICIÓN 2]]+Tabla2023[[#This Row],[VALOR ADICIÓN 3]]</f>
        <v>16200000</v>
      </c>
      <c r="BV37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79" s="33"/>
      <c r="BX379" s="36" t="s">
        <v>3195</v>
      </c>
      <c r="BY379" s="34"/>
      <c r="BZ379" s="34"/>
      <c r="CA379" s="34"/>
      <c r="CB379" s="35"/>
      <c r="CC379" s="35"/>
      <c r="CD379" s="38">
        <v>1688</v>
      </c>
      <c r="CE379" s="34"/>
    </row>
    <row r="380" spans="1:83" ht="51.75" customHeight="1" x14ac:dyDescent="0.2">
      <c r="A380" s="29">
        <v>2023</v>
      </c>
      <c r="B380" s="131">
        <v>381</v>
      </c>
      <c r="C380" s="122" t="s">
        <v>435</v>
      </c>
      <c r="D380" s="122" t="str">
        <f ca="1">IF(Tabla2023[[#This Row],[FECHA DE TERMINACIÓN FINAL]]-TODAY()&gt;=15,"VIGENTE",IF(Tabla2023[[#This Row],[FECHA DE TERMINACIÓN FINAL]]-TODAY()&lt;0,"FINALIZADO",IF(Tabla2023[[#This Row],[FECHA DE TERMINACIÓN FINAL]]-TODAY()&lt;=15,"PROXIMO A VENCER")))</f>
        <v>FINALIZADO</v>
      </c>
      <c r="E380" s="93">
        <v>90695</v>
      </c>
      <c r="F380" s="38" t="s">
        <v>3196</v>
      </c>
      <c r="G380" s="38" t="s">
        <v>3197</v>
      </c>
      <c r="H380" s="37" t="s">
        <v>3198</v>
      </c>
      <c r="I380" s="46" t="s">
        <v>3199</v>
      </c>
      <c r="J380" s="37" t="s">
        <v>1988</v>
      </c>
      <c r="K380" s="38">
        <v>927</v>
      </c>
      <c r="L380" s="45">
        <v>45076</v>
      </c>
      <c r="M380" s="38">
        <v>1145</v>
      </c>
      <c r="N380" s="45">
        <v>45100</v>
      </c>
      <c r="O380" s="38" t="s">
        <v>125</v>
      </c>
      <c r="P380" s="37" t="s">
        <v>87</v>
      </c>
      <c r="Q380" s="37" t="s">
        <v>420</v>
      </c>
      <c r="R380" s="38">
        <v>1</v>
      </c>
      <c r="S380" s="151" t="s">
        <v>3200</v>
      </c>
      <c r="T380" s="38"/>
      <c r="U380" s="38" t="s">
        <v>906</v>
      </c>
      <c r="V380" s="38" t="s">
        <v>512</v>
      </c>
      <c r="W380" s="38" t="s">
        <v>423</v>
      </c>
      <c r="X380" s="38" t="s">
        <v>163</v>
      </c>
      <c r="Y380" s="38">
        <v>1032656394</v>
      </c>
      <c r="Z380" s="38">
        <v>1</v>
      </c>
      <c r="AA380" s="45">
        <v>33623</v>
      </c>
      <c r="AB380" s="44" t="s">
        <v>3201</v>
      </c>
      <c r="AC380" s="38">
        <v>3124211123</v>
      </c>
      <c r="AD380" s="38" t="s">
        <v>3202</v>
      </c>
      <c r="AE380" s="36"/>
      <c r="AF380" s="34"/>
      <c r="AG380" s="34"/>
      <c r="AH380" s="37" t="s">
        <v>3203</v>
      </c>
      <c r="AI380" s="36">
        <v>1010222109</v>
      </c>
      <c r="AJ380" s="36">
        <v>4</v>
      </c>
      <c r="AK380" s="34"/>
      <c r="AL380" s="38" t="s">
        <v>410</v>
      </c>
      <c r="AM380" s="45">
        <v>45098</v>
      </c>
      <c r="AN380" s="45">
        <v>45098</v>
      </c>
      <c r="AO380" s="80">
        <v>18900000</v>
      </c>
      <c r="AP380" s="45">
        <v>45103</v>
      </c>
      <c r="AQ380" s="45">
        <v>45316</v>
      </c>
      <c r="AR380" s="38">
        <v>210</v>
      </c>
      <c r="AS380" s="38">
        <v>7</v>
      </c>
      <c r="AT380" s="80">
        <v>2700000</v>
      </c>
      <c r="AU380" s="38"/>
      <c r="AV380" s="38"/>
      <c r="AW380" s="38"/>
      <c r="AX380" s="38"/>
      <c r="AY380" s="38"/>
      <c r="AZ380" s="82"/>
      <c r="BA380" s="38"/>
      <c r="BB380" s="38"/>
      <c r="BC380" s="38"/>
      <c r="BD380" s="38"/>
      <c r="BE380" s="38"/>
      <c r="BF380" s="38"/>
      <c r="BG380" s="38"/>
      <c r="BH380" s="38"/>
      <c r="BI380" s="38"/>
      <c r="BJ380" s="38"/>
      <c r="BK380" s="38"/>
      <c r="BL380" s="38"/>
      <c r="BM380" s="38"/>
      <c r="BN380" s="38"/>
      <c r="BO380" s="38"/>
      <c r="BP380" s="38"/>
      <c r="BQ380" s="34">
        <f>Tabla2023[[#This Row],[DÍAS PRORROGA 1]]+Tabla2023[[#This Row],[DÍAS PRORROGA  2]]+Tabla2023[[#This Row],[DÍAS PRORROGA 3]]</f>
        <v>0</v>
      </c>
      <c r="BR380" s="68">
        <f>IF(Tabla2023[[#This Row],[ADICIÓN]]="NO",0,Tabla2023[[#This Row],[VALOR ADICIÓN 1]]+Tabla2023[[#This Row],[VALOR ADICIÓN 2]]+Tabla2023[[#This Row],[VALOR ADICIÓN 3]])</f>
        <v>0</v>
      </c>
      <c r="BS380" s="38"/>
      <c r="BT380" s="45">
        <v>45316</v>
      </c>
      <c r="BU380" s="49">
        <f>Tabla2023[[#This Row],[VALOR INICIAL DEL CONTRATO]]+Tabla2023[[#This Row],[VALOR ADICIÓN 1]]+Tabla2023[[#This Row],[VALOR ADICIÓN 2]]+Tabla2023[[#This Row],[VALOR ADICIÓN 3]]</f>
        <v>18900000</v>
      </c>
      <c r="BV38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0" s="33"/>
      <c r="BX380" s="34"/>
      <c r="BY380" s="34"/>
      <c r="BZ380" s="34"/>
      <c r="CA380" s="34"/>
      <c r="CB380" s="35"/>
      <c r="CC380" s="35"/>
      <c r="CD380" s="38">
        <v>1696</v>
      </c>
      <c r="CE380" s="34"/>
    </row>
    <row r="381" spans="1:83" ht="51.75" customHeight="1" x14ac:dyDescent="0.2">
      <c r="A381" s="29">
        <v>2023</v>
      </c>
      <c r="B381" s="131">
        <v>382</v>
      </c>
      <c r="C381" s="122" t="s">
        <v>435</v>
      </c>
      <c r="D381" s="122" t="str">
        <f ca="1">IF(Tabla2023[[#This Row],[FECHA DE TERMINACIÓN FINAL]]-TODAY()&gt;=15,"VIGENTE",IF(Tabla2023[[#This Row],[FECHA DE TERMINACIÓN FINAL]]-TODAY()&lt;0,"FINALIZADO",IF(Tabla2023[[#This Row],[FECHA DE TERMINACIÓN FINAL]]-TODAY()&lt;=15,"PROXIMO A VENCER")))</f>
        <v>FINALIZADO</v>
      </c>
      <c r="E381" s="93">
        <v>90807</v>
      </c>
      <c r="F381" s="38" t="s">
        <v>3204</v>
      </c>
      <c r="G381" s="38" t="s">
        <v>3205</v>
      </c>
      <c r="H381" s="37" t="s">
        <v>3206</v>
      </c>
      <c r="I381" s="46" t="s">
        <v>3207</v>
      </c>
      <c r="J381" s="37" t="s">
        <v>784</v>
      </c>
      <c r="K381" s="38">
        <v>931</v>
      </c>
      <c r="L381" s="45">
        <v>45079</v>
      </c>
      <c r="M381" s="38">
        <v>1147</v>
      </c>
      <c r="N381" s="45">
        <v>45100</v>
      </c>
      <c r="O381" s="38" t="s">
        <v>169</v>
      </c>
      <c r="P381" s="37" t="s">
        <v>87</v>
      </c>
      <c r="Q381" s="37" t="s">
        <v>420</v>
      </c>
      <c r="R381" s="38">
        <v>1</v>
      </c>
      <c r="S381" s="151" t="s">
        <v>3208</v>
      </c>
      <c r="T381" s="38"/>
      <c r="U381" s="38" t="s">
        <v>471</v>
      </c>
      <c r="V381" s="38" t="s">
        <v>2816</v>
      </c>
      <c r="W381" s="38" t="s">
        <v>423</v>
      </c>
      <c r="X381" s="38" t="s">
        <v>148</v>
      </c>
      <c r="Y381" s="38">
        <v>1053344770</v>
      </c>
      <c r="Z381" s="38">
        <v>3</v>
      </c>
      <c r="AA381" s="45">
        <v>34916</v>
      </c>
      <c r="AB381" s="44" t="s">
        <v>3209</v>
      </c>
      <c r="AC381" s="38">
        <v>3142422566</v>
      </c>
      <c r="AD381" s="38" t="s">
        <v>3210</v>
      </c>
      <c r="AE381" s="37" t="s">
        <v>683</v>
      </c>
      <c r="AF381" s="36">
        <v>1014225583</v>
      </c>
      <c r="AG381" s="36">
        <v>0</v>
      </c>
      <c r="AH381" s="34"/>
      <c r="AI381" s="34"/>
      <c r="AJ381" s="34"/>
      <c r="AK381" s="34"/>
      <c r="AL381" s="38" t="s">
        <v>410</v>
      </c>
      <c r="AM381" s="45">
        <v>45099</v>
      </c>
      <c r="AN381" s="45">
        <v>45099</v>
      </c>
      <c r="AO381" s="80">
        <v>18900000</v>
      </c>
      <c r="AP381" s="45">
        <v>45103</v>
      </c>
      <c r="AQ381" s="45">
        <v>45316</v>
      </c>
      <c r="AR381" s="38">
        <v>210</v>
      </c>
      <c r="AS381" s="38">
        <v>7</v>
      </c>
      <c r="AT381" s="80">
        <v>2700000</v>
      </c>
      <c r="AU381" s="38"/>
      <c r="AV381" s="38"/>
      <c r="AW381" s="38">
        <v>1</v>
      </c>
      <c r="AX381" s="38">
        <v>1</v>
      </c>
      <c r="AY381" s="38"/>
      <c r="AZ381" s="82">
        <v>2700000</v>
      </c>
      <c r="BA381" s="38">
        <v>30</v>
      </c>
      <c r="BB381" s="38">
        <v>1074</v>
      </c>
      <c r="BC381" s="45">
        <v>45250</v>
      </c>
      <c r="BD381" s="38"/>
      <c r="BE381" s="38"/>
      <c r="BF381" s="38"/>
      <c r="BG381" s="38"/>
      <c r="BH381" s="38"/>
      <c r="BI381" s="38"/>
      <c r="BJ381" s="38"/>
      <c r="BK381" s="38"/>
      <c r="BL381" s="38"/>
      <c r="BM381" s="38"/>
      <c r="BN381" s="38"/>
      <c r="BO381" s="38"/>
      <c r="BP381" s="38"/>
      <c r="BQ381" s="34">
        <f>Tabla2023[[#This Row],[DÍAS PRORROGA 1]]+Tabla2023[[#This Row],[DÍAS PRORROGA  2]]+Tabla2023[[#This Row],[DÍAS PRORROGA 3]]</f>
        <v>30</v>
      </c>
      <c r="BR381" s="68">
        <f>IF(Tabla2023[[#This Row],[ADICIÓN]]="NO",0,Tabla2023[[#This Row],[VALOR ADICIÓN 1]]+Tabla2023[[#This Row],[VALOR ADICIÓN 2]]+Tabla2023[[#This Row],[VALOR ADICIÓN 3]])</f>
        <v>2700000</v>
      </c>
      <c r="BS381" s="38"/>
      <c r="BT381" s="45">
        <v>45347</v>
      </c>
      <c r="BU381" s="49">
        <f>Tabla2023[[#This Row],[VALOR INICIAL DEL CONTRATO]]+Tabla2023[[#This Row],[VALOR ADICIÓN 1]]+Tabla2023[[#This Row],[VALOR ADICIÓN 2]]+Tabla2023[[#This Row],[VALOR ADICIÓN 3]]</f>
        <v>21600000</v>
      </c>
      <c r="BV38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1" s="33"/>
      <c r="BX381" s="36" t="s">
        <v>3211</v>
      </c>
      <c r="BY381" s="36" t="s">
        <v>3212</v>
      </c>
      <c r="BZ381" s="34"/>
      <c r="CA381" s="38">
        <v>6</v>
      </c>
      <c r="CB381" s="41" t="s">
        <v>550</v>
      </c>
      <c r="CC381" s="41" t="s">
        <v>551</v>
      </c>
      <c r="CD381" s="38">
        <v>1637</v>
      </c>
      <c r="CE381" s="34"/>
    </row>
    <row r="382" spans="1:83" ht="51.75" customHeight="1" x14ac:dyDescent="0.2">
      <c r="A382" s="29">
        <v>2023</v>
      </c>
      <c r="B382" s="131">
        <v>383</v>
      </c>
      <c r="C382" s="122" t="s">
        <v>435</v>
      </c>
      <c r="D382" s="122" t="str">
        <f ca="1">IF(Tabla2023[[#This Row],[FECHA DE TERMINACIÓN FINAL]]-TODAY()&gt;=15,"VIGENTE",IF(Tabla2023[[#This Row],[FECHA DE TERMINACIÓN FINAL]]-TODAY()&lt;0,"FINALIZADO",IF(Tabla2023[[#This Row],[FECHA DE TERMINACIÓN FINAL]]-TODAY()&lt;=15,"PROXIMO A VENCER")))</f>
        <v>FINALIZADO</v>
      </c>
      <c r="E382" s="93">
        <v>91505</v>
      </c>
      <c r="F382" s="38" t="s">
        <v>3213</v>
      </c>
      <c r="G382" s="38" t="s">
        <v>3214</v>
      </c>
      <c r="H382" s="37" t="s">
        <v>3215</v>
      </c>
      <c r="I382" s="46" t="s">
        <v>3216</v>
      </c>
      <c r="J382" s="37" t="s">
        <v>2542</v>
      </c>
      <c r="K382" s="38">
        <v>948</v>
      </c>
      <c r="L382" s="45">
        <v>45097</v>
      </c>
      <c r="M382" s="38">
        <v>1160</v>
      </c>
      <c r="N382" s="45">
        <v>45104</v>
      </c>
      <c r="O382" s="38" t="s">
        <v>347</v>
      </c>
      <c r="P382" s="37" t="s">
        <v>87</v>
      </c>
      <c r="Q382" s="37" t="s">
        <v>420</v>
      </c>
      <c r="R382" s="38">
        <v>1</v>
      </c>
      <c r="S382" s="151" t="s">
        <v>3217</v>
      </c>
      <c r="T382" s="38"/>
      <c r="U382" s="38" t="s">
        <v>906</v>
      </c>
      <c r="V382" s="38" t="s">
        <v>2816</v>
      </c>
      <c r="W382" s="38" t="s">
        <v>423</v>
      </c>
      <c r="X382" s="38" t="s">
        <v>148</v>
      </c>
      <c r="Y382" s="38">
        <v>1007519678</v>
      </c>
      <c r="Z382" s="38">
        <v>9</v>
      </c>
      <c r="AA382" s="45">
        <v>36867</v>
      </c>
      <c r="AB382" s="44" t="s">
        <v>3218</v>
      </c>
      <c r="AC382" s="38">
        <v>3112037075</v>
      </c>
      <c r="AD382" s="38" t="s">
        <v>3219</v>
      </c>
      <c r="AE382" s="36"/>
      <c r="AF382" s="34"/>
      <c r="AG382" s="34"/>
      <c r="AH382" s="37" t="s">
        <v>1344</v>
      </c>
      <c r="AI382" s="36">
        <v>52008301</v>
      </c>
      <c r="AJ382" s="36">
        <v>8</v>
      </c>
      <c r="AK382" s="34"/>
      <c r="AL382" s="38" t="s">
        <v>410</v>
      </c>
      <c r="AM382" s="45">
        <v>45100</v>
      </c>
      <c r="AN382" s="45">
        <v>45100</v>
      </c>
      <c r="AO382" s="80">
        <v>13200000</v>
      </c>
      <c r="AP382" s="45">
        <v>45104</v>
      </c>
      <c r="AQ382" s="45">
        <v>45317</v>
      </c>
      <c r="AR382" s="38">
        <v>180</v>
      </c>
      <c r="AS382" s="38">
        <v>6</v>
      </c>
      <c r="AT382" s="80">
        <v>2200000</v>
      </c>
      <c r="AU382" s="38"/>
      <c r="AV382" s="38"/>
      <c r="AW382" s="38"/>
      <c r="AX382" s="38"/>
      <c r="AY382" s="38"/>
      <c r="AZ382" s="82"/>
      <c r="BA382" s="38"/>
      <c r="BB382" s="38"/>
      <c r="BC382" s="38"/>
      <c r="BD382" s="38"/>
      <c r="BE382" s="38"/>
      <c r="BF382" s="38"/>
      <c r="BG382" s="38"/>
      <c r="BH382" s="38"/>
      <c r="BI382" s="38"/>
      <c r="BJ382" s="38"/>
      <c r="BK382" s="38"/>
      <c r="BL382" s="38"/>
      <c r="BM382" s="38"/>
      <c r="BN382" s="38"/>
      <c r="BO382" s="38"/>
      <c r="BP382" s="38"/>
      <c r="BQ382" s="34">
        <f>Tabla2023[[#This Row],[DÍAS PRORROGA 1]]+Tabla2023[[#This Row],[DÍAS PRORROGA  2]]+Tabla2023[[#This Row],[DÍAS PRORROGA 3]]</f>
        <v>0</v>
      </c>
      <c r="BR382" s="68">
        <f>IF(Tabla2023[[#This Row],[ADICIÓN]]="NO",0,Tabla2023[[#This Row],[VALOR ADICIÓN 1]]+Tabla2023[[#This Row],[VALOR ADICIÓN 2]]+Tabla2023[[#This Row],[VALOR ADICIÓN 3]])</f>
        <v>0</v>
      </c>
      <c r="BS382" s="38"/>
      <c r="BT382" s="45">
        <v>45317</v>
      </c>
      <c r="BU382" s="49">
        <f>Tabla2023[[#This Row],[VALOR INICIAL DEL CONTRATO]]+Tabla2023[[#This Row],[VALOR ADICIÓN 1]]+Tabla2023[[#This Row],[VALOR ADICIÓN 2]]+Tabla2023[[#This Row],[VALOR ADICIÓN 3]]</f>
        <v>13200000</v>
      </c>
      <c r="BV38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2" s="33"/>
      <c r="BX382" s="34"/>
      <c r="BY382" s="34"/>
      <c r="BZ382" s="34"/>
      <c r="CA382" s="34"/>
      <c r="CB382" s="35"/>
      <c r="CC382" s="35"/>
      <c r="CD382" s="38">
        <v>1641</v>
      </c>
      <c r="CE382" s="34"/>
    </row>
    <row r="383" spans="1:83" ht="51.75" customHeight="1" x14ac:dyDescent="0.2">
      <c r="A383" s="29">
        <v>2023</v>
      </c>
      <c r="B383" s="131">
        <v>384</v>
      </c>
      <c r="C383" s="122" t="s">
        <v>435</v>
      </c>
      <c r="D383" s="122" t="str">
        <f ca="1">IF(Tabla2023[[#This Row],[FECHA DE TERMINACIÓN FINAL]]-TODAY()&gt;=15,"VIGENTE",IF(Tabla2023[[#This Row],[FECHA DE TERMINACIÓN FINAL]]-TODAY()&lt;0,"FINALIZADO",IF(Tabla2023[[#This Row],[FECHA DE TERMINACIÓN FINAL]]-TODAY()&lt;=15,"PROXIMO A VENCER")))</f>
        <v>FINALIZADO</v>
      </c>
      <c r="E383" s="93">
        <v>91494</v>
      </c>
      <c r="F383" s="38" t="s">
        <v>3220</v>
      </c>
      <c r="G383" s="38" t="s">
        <v>3221</v>
      </c>
      <c r="H383" s="37" t="s">
        <v>3222</v>
      </c>
      <c r="I383" s="44" t="s">
        <v>3223</v>
      </c>
      <c r="J383" s="37" t="s">
        <v>2542</v>
      </c>
      <c r="K383" s="38">
        <v>945</v>
      </c>
      <c r="L383" s="45">
        <v>45097</v>
      </c>
      <c r="M383" s="38">
        <v>1161</v>
      </c>
      <c r="N383" s="45">
        <v>45104</v>
      </c>
      <c r="O383" s="38" t="s">
        <v>125</v>
      </c>
      <c r="P383" s="37" t="s">
        <v>87</v>
      </c>
      <c r="Q383" s="37" t="s">
        <v>420</v>
      </c>
      <c r="R383" s="38">
        <v>1</v>
      </c>
      <c r="S383" s="151" t="s">
        <v>3224</v>
      </c>
      <c r="T383" s="38"/>
      <c r="U383" s="38" t="s">
        <v>906</v>
      </c>
      <c r="V383" s="38" t="s">
        <v>126</v>
      </c>
      <c r="W383" s="38" t="s">
        <v>213</v>
      </c>
      <c r="X383" s="38" t="s">
        <v>148</v>
      </c>
      <c r="Y383" s="37" t="s">
        <v>3225</v>
      </c>
      <c r="Z383" s="38">
        <v>0</v>
      </c>
      <c r="AA383" s="45">
        <v>33618</v>
      </c>
      <c r="AB383" s="44" t="s">
        <v>3226</v>
      </c>
      <c r="AC383" s="38">
        <v>3105882</v>
      </c>
      <c r="AD383" s="38" t="s">
        <v>3227</v>
      </c>
      <c r="AE383" s="37" t="s">
        <v>127</v>
      </c>
      <c r="AF383" s="36">
        <v>63526944</v>
      </c>
      <c r="AG383" s="36">
        <v>5</v>
      </c>
      <c r="AH383" s="37" t="s">
        <v>647</v>
      </c>
      <c r="AI383" s="36">
        <v>63526944</v>
      </c>
      <c r="AJ383" s="36">
        <v>5</v>
      </c>
      <c r="AK383" s="57">
        <v>45118</v>
      </c>
      <c r="AL383" s="38" t="s">
        <v>410</v>
      </c>
      <c r="AM383" s="45">
        <v>45103</v>
      </c>
      <c r="AN383" s="45">
        <v>45103</v>
      </c>
      <c r="AO383" s="80">
        <v>27600000</v>
      </c>
      <c r="AP383" s="45">
        <v>45104</v>
      </c>
      <c r="AQ383" s="45">
        <v>45317</v>
      </c>
      <c r="AR383" s="38">
        <v>180</v>
      </c>
      <c r="AS383" s="38">
        <v>6</v>
      </c>
      <c r="AT383" s="80">
        <v>4600000</v>
      </c>
      <c r="AU383" s="38"/>
      <c r="AV383" s="38"/>
      <c r="AW383" s="38"/>
      <c r="AX383" s="38"/>
      <c r="AY383" s="38"/>
      <c r="AZ383" s="82"/>
      <c r="BA383" s="38"/>
      <c r="BB383" s="38"/>
      <c r="BC383" s="38"/>
      <c r="BD383" s="38"/>
      <c r="BE383" s="38"/>
      <c r="BF383" s="38"/>
      <c r="BG383" s="38"/>
      <c r="BH383" s="38"/>
      <c r="BI383" s="38"/>
      <c r="BJ383" s="38"/>
      <c r="BK383" s="38"/>
      <c r="BL383" s="38"/>
      <c r="BM383" s="38"/>
      <c r="BN383" s="38"/>
      <c r="BO383" s="38"/>
      <c r="BP383" s="38"/>
      <c r="BQ383" s="34">
        <f>Tabla2023[[#This Row],[DÍAS PRORROGA 1]]+Tabla2023[[#This Row],[DÍAS PRORROGA  2]]+Tabla2023[[#This Row],[DÍAS PRORROGA 3]]</f>
        <v>0</v>
      </c>
      <c r="BR383" s="68">
        <f>IF(Tabla2023[[#This Row],[ADICIÓN]]="NO",0,Tabla2023[[#This Row],[VALOR ADICIÓN 1]]+Tabla2023[[#This Row],[VALOR ADICIÓN 2]]+Tabla2023[[#This Row],[VALOR ADICIÓN 3]])</f>
        <v>0</v>
      </c>
      <c r="BS383" s="38"/>
      <c r="BT383" s="45">
        <v>45317</v>
      </c>
      <c r="BU383" s="49">
        <f>Tabla2023[[#This Row],[VALOR INICIAL DEL CONTRATO]]+Tabla2023[[#This Row],[VALOR ADICIÓN 1]]+Tabla2023[[#This Row],[VALOR ADICIÓN 2]]+Tabla2023[[#This Row],[VALOR ADICIÓN 3]]</f>
        <v>27600000</v>
      </c>
      <c r="BV38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3" s="33"/>
      <c r="BX383" s="36" t="s">
        <v>3228</v>
      </c>
      <c r="BY383" s="34"/>
      <c r="BZ383" s="34"/>
      <c r="CA383" s="34"/>
      <c r="CB383" s="35"/>
      <c r="CC383" s="35"/>
      <c r="CD383" s="38">
        <v>1696</v>
      </c>
      <c r="CE383" s="34"/>
    </row>
    <row r="384" spans="1:83" s="5" customFormat="1" ht="51.75" customHeight="1" x14ac:dyDescent="0.2">
      <c r="A384" s="29">
        <v>2023</v>
      </c>
      <c r="B384" s="131">
        <v>393</v>
      </c>
      <c r="C384" s="122" t="s">
        <v>435</v>
      </c>
      <c r="D384" s="122" t="str">
        <f ca="1">IF(Tabla2023[[#This Row],[FECHA DE TERMINACIÓN FINAL]]-TODAY()&gt;=15,"VIGENTE",IF(Tabla2023[[#This Row],[FECHA DE TERMINACIÓN FINAL]]-TODAY()&lt;0,"FINALIZADO",IF(Tabla2023[[#This Row],[FECHA DE TERMINACIÓN FINAL]]-TODAY()&lt;=15,"PROXIMO A VENCER")))</f>
        <v>FINALIZADO</v>
      </c>
      <c r="E384" s="93">
        <v>91454</v>
      </c>
      <c r="F384" s="38" t="s">
        <v>3229</v>
      </c>
      <c r="G384" s="38" t="s">
        <v>3230</v>
      </c>
      <c r="H384" s="37" t="s">
        <v>896</v>
      </c>
      <c r="I384" s="44" t="s">
        <v>3231</v>
      </c>
      <c r="J384" s="37" t="s">
        <v>520</v>
      </c>
      <c r="K384" s="38">
        <v>953</v>
      </c>
      <c r="L384" s="45">
        <v>45097</v>
      </c>
      <c r="M384" s="38">
        <v>1162</v>
      </c>
      <c r="N384" s="45">
        <v>45104</v>
      </c>
      <c r="O384" s="38" t="s">
        <v>125</v>
      </c>
      <c r="P384" s="37" t="s">
        <v>87</v>
      </c>
      <c r="Q384" s="37" t="s">
        <v>420</v>
      </c>
      <c r="R384" s="38">
        <v>1</v>
      </c>
      <c r="S384" s="151" t="s">
        <v>3232</v>
      </c>
      <c r="T384" s="38"/>
      <c r="U384" s="38" t="s">
        <v>471</v>
      </c>
      <c r="V384" s="38" t="s">
        <v>900</v>
      </c>
      <c r="W384" s="38" t="s">
        <v>213</v>
      </c>
      <c r="X384" s="38" t="s">
        <v>148</v>
      </c>
      <c r="Y384" s="38">
        <v>1018481221</v>
      </c>
      <c r="Z384" s="38">
        <v>0</v>
      </c>
      <c r="AA384" s="45">
        <v>35034</v>
      </c>
      <c r="AB384" s="44" t="s">
        <v>901</v>
      </c>
      <c r="AC384" s="38">
        <v>3118807012</v>
      </c>
      <c r="AD384" s="37" t="s">
        <v>902</v>
      </c>
      <c r="AE384" s="36"/>
      <c r="AF384" s="34"/>
      <c r="AG384" s="34"/>
      <c r="AH384" s="37" t="s">
        <v>103</v>
      </c>
      <c r="AI384" s="36">
        <v>46387657</v>
      </c>
      <c r="AJ384" s="34">
        <v>7</v>
      </c>
      <c r="AK384" s="37"/>
      <c r="AL384" s="38" t="s">
        <v>410</v>
      </c>
      <c r="AM384" s="45">
        <v>45103</v>
      </c>
      <c r="AN384" s="45">
        <v>45103</v>
      </c>
      <c r="AO384" s="80">
        <v>27600000</v>
      </c>
      <c r="AP384" s="45">
        <v>45106</v>
      </c>
      <c r="AQ384" s="45">
        <v>45288</v>
      </c>
      <c r="AR384" s="38">
        <v>180</v>
      </c>
      <c r="AS384" s="38">
        <v>6</v>
      </c>
      <c r="AT384" s="80">
        <v>4600000</v>
      </c>
      <c r="AU384" s="38"/>
      <c r="AV384" s="38"/>
      <c r="AW384" s="38"/>
      <c r="AX384" s="38"/>
      <c r="AY384" s="38"/>
      <c r="AZ384" s="82"/>
      <c r="BA384" s="38"/>
      <c r="BB384" s="38"/>
      <c r="BC384" s="38"/>
      <c r="BD384" s="38"/>
      <c r="BE384" s="38"/>
      <c r="BF384" s="38"/>
      <c r="BG384" s="38"/>
      <c r="BH384" s="38"/>
      <c r="BI384" s="38"/>
      <c r="BJ384" s="38"/>
      <c r="BK384" s="38"/>
      <c r="BL384" s="38"/>
      <c r="BM384" s="38"/>
      <c r="BN384" s="38"/>
      <c r="BO384" s="38"/>
      <c r="BP384" s="38"/>
      <c r="BQ384" s="34">
        <f>Tabla2023[[#This Row],[DÍAS PRORROGA 1]]+Tabla2023[[#This Row],[DÍAS PRORROGA  2]]+Tabla2023[[#This Row],[DÍAS PRORROGA 3]]</f>
        <v>0</v>
      </c>
      <c r="BR384" s="68">
        <f>IF(Tabla2023[[#This Row],[ADICIÓN]]="NO",0,Tabla2023[[#This Row],[VALOR ADICIÓN 1]]+Tabla2023[[#This Row],[VALOR ADICIÓN 2]]+Tabla2023[[#This Row],[VALOR ADICIÓN 3]])</f>
        <v>0</v>
      </c>
      <c r="BS384" s="38"/>
      <c r="BT384" s="45">
        <v>45288</v>
      </c>
      <c r="BU384" s="49">
        <f>Tabla2023[[#This Row],[VALOR INICIAL DEL CONTRATO]]+Tabla2023[[#This Row],[VALOR ADICIÓN 1]]+Tabla2023[[#This Row],[VALOR ADICIÓN 2]]+Tabla2023[[#This Row],[VALOR ADICIÓN 3]]</f>
        <v>27600000</v>
      </c>
      <c r="BV38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4" s="33"/>
      <c r="BX384" s="34"/>
      <c r="BY384" s="34"/>
      <c r="BZ384" s="34"/>
      <c r="CA384" s="34"/>
      <c r="CB384" s="35"/>
      <c r="CC384" s="35"/>
      <c r="CD384" s="38">
        <v>1696</v>
      </c>
      <c r="CE384" s="34"/>
    </row>
    <row r="385" spans="1:83" ht="51.75" customHeight="1" x14ac:dyDescent="0.2">
      <c r="A385" s="29">
        <v>2023</v>
      </c>
      <c r="B385" s="131">
        <v>394</v>
      </c>
      <c r="C385" s="122" t="s">
        <v>435</v>
      </c>
      <c r="D385" s="122" t="str">
        <f ca="1">IF(Tabla2023[[#This Row],[FECHA DE TERMINACIÓN FINAL]]-TODAY()&gt;=15,"VIGENTE",IF(Tabla2023[[#This Row],[FECHA DE TERMINACIÓN FINAL]]-TODAY()&lt;0,"FINALIZADO",IF(Tabla2023[[#This Row],[FECHA DE TERMINACIÓN FINAL]]-TODAY()&lt;=15,"PROXIMO A VENCER")))</f>
        <v>FINALIZADO</v>
      </c>
      <c r="E385" s="93">
        <v>91447</v>
      </c>
      <c r="F385" s="38" t="s">
        <v>3233</v>
      </c>
      <c r="G385" s="38" t="s">
        <v>3234</v>
      </c>
      <c r="H385" s="37" t="s">
        <v>3235</v>
      </c>
      <c r="I385" s="46" t="s">
        <v>3236</v>
      </c>
      <c r="J385" s="37" t="s">
        <v>520</v>
      </c>
      <c r="K385" s="38">
        <v>956</v>
      </c>
      <c r="L385" s="45">
        <v>45097</v>
      </c>
      <c r="M385" s="38">
        <v>1163</v>
      </c>
      <c r="N385" s="45">
        <v>45104</v>
      </c>
      <c r="O385" s="38" t="s">
        <v>1871</v>
      </c>
      <c r="P385" s="37" t="s">
        <v>87</v>
      </c>
      <c r="Q385" s="37" t="s">
        <v>420</v>
      </c>
      <c r="R385" s="38">
        <v>1</v>
      </c>
      <c r="S385" s="151" t="s">
        <v>3237</v>
      </c>
      <c r="T385" s="38"/>
      <c r="U385" s="38" t="s">
        <v>906</v>
      </c>
      <c r="V385" s="38" t="s">
        <v>900</v>
      </c>
      <c r="W385" s="38" t="s">
        <v>213</v>
      </c>
      <c r="X385" s="38" t="s">
        <v>148</v>
      </c>
      <c r="Y385" s="38">
        <v>1013669561</v>
      </c>
      <c r="Z385" s="38">
        <v>0</v>
      </c>
      <c r="AA385" s="45">
        <v>45185</v>
      </c>
      <c r="AB385" s="44" t="s">
        <v>3238</v>
      </c>
      <c r="AC385" s="38">
        <v>3057496332</v>
      </c>
      <c r="AD385" s="38" t="s">
        <v>3239</v>
      </c>
      <c r="AE385" s="36"/>
      <c r="AF385" s="34"/>
      <c r="AG385" s="34"/>
      <c r="AH385" s="37" t="s">
        <v>221</v>
      </c>
      <c r="AI385" s="36">
        <v>1010222109</v>
      </c>
      <c r="AJ385" s="36">
        <v>4</v>
      </c>
      <c r="AK385" s="34"/>
      <c r="AL385" s="38" t="s">
        <v>410</v>
      </c>
      <c r="AM385" s="45">
        <v>45103</v>
      </c>
      <c r="AN385" s="45">
        <v>45103</v>
      </c>
      <c r="AO385" s="80">
        <v>27600000</v>
      </c>
      <c r="AP385" s="45">
        <v>45105</v>
      </c>
      <c r="AQ385" s="45">
        <v>45287</v>
      </c>
      <c r="AR385" s="38">
        <v>180</v>
      </c>
      <c r="AS385" s="38">
        <v>6</v>
      </c>
      <c r="AT385" s="80">
        <v>4600000</v>
      </c>
      <c r="AU385" s="38"/>
      <c r="AV385" s="38"/>
      <c r="AW385" s="38"/>
      <c r="AX385" s="38"/>
      <c r="AY385" s="38"/>
      <c r="AZ385" s="82"/>
      <c r="BA385" s="38"/>
      <c r="BB385" s="38"/>
      <c r="BC385" s="38"/>
      <c r="BD385" s="38"/>
      <c r="BE385" s="38"/>
      <c r="BF385" s="38"/>
      <c r="BG385" s="38"/>
      <c r="BH385" s="38"/>
      <c r="BI385" s="38"/>
      <c r="BJ385" s="38"/>
      <c r="BK385" s="38"/>
      <c r="BL385" s="38"/>
      <c r="BM385" s="38"/>
      <c r="BN385" s="38"/>
      <c r="BO385" s="38"/>
      <c r="BP385" s="38"/>
      <c r="BQ385" s="34">
        <f>Tabla2023[[#This Row],[DÍAS PRORROGA 1]]+Tabla2023[[#This Row],[DÍAS PRORROGA  2]]+Tabla2023[[#This Row],[DÍAS PRORROGA 3]]</f>
        <v>0</v>
      </c>
      <c r="BR385" s="68">
        <f>IF(Tabla2023[[#This Row],[ADICIÓN]]="NO",0,Tabla2023[[#This Row],[VALOR ADICIÓN 1]]+Tabla2023[[#This Row],[VALOR ADICIÓN 2]]+Tabla2023[[#This Row],[VALOR ADICIÓN 3]])</f>
        <v>0</v>
      </c>
      <c r="BS385" s="38"/>
      <c r="BT385" s="45">
        <v>45287</v>
      </c>
      <c r="BU385" s="49">
        <f>Tabla2023[[#This Row],[VALOR INICIAL DEL CONTRATO]]+Tabla2023[[#This Row],[VALOR ADICIÓN 1]]+Tabla2023[[#This Row],[VALOR ADICIÓN 2]]+Tabla2023[[#This Row],[VALOR ADICIÓN 3]]</f>
        <v>27600000</v>
      </c>
      <c r="BV38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5" s="33"/>
      <c r="BX385" s="34"/>
      <c r="BY385" s="36" t="s">
        <v>3240</v>
      </c>
      <c r="BZ385" s="34"/>
      <c r="CA385" s="34">
        <v>19</v>
      </c>
      <c r="CB385" s="35" t="s">
        <v>1876</v>
      </c>
      <c r="CC385" s="35" t="s">
        <v>1877</v>
      </c>
      <c r="CD385" s="34">
        <v>1589</v>
      </c>
      <c r="CE385" s="34"/>
    </row>
    <row r="386" spans="1:83" ht="51.75" customHeight="1" x14ac:dyDescent="0.2">
      <c r="A386" s="29">
        <v>2023</v>
      </c>
      <c r="B386" s="131">
        <v>395</v>
      </c>
      <c r="C386" s="122" t="s">
        <v>435</v>
      </c>
      <c r="D386" s="122" t="str">
        <f ca="1">IF(Tabla2023[[#This Row],[FECHA DE TERMINACIÓN FINAL]]-TODAY()&gt;=15,"VIGENTE",IF(Tabla2023[[#This Row],[FECHA DE TERMINACIÓN FINAL]]-TODAY()&lt;0,"FINALIZADO",IF(Tabla2023[[#This Row],[FECHA DE TERMINACIÓN FINAL]]-TODAY()&lt;=15,"PROXIMO A VENCER")))</f>
        <v>FINALIZADO</v>
      </c>
      <c r="E386" s="93">
        <v>91280</v>
      </c>
      <c r="F386" s="38" t="s">
        <v>3241</v>
      </c>
      <c r="G386" s="38" t="s">
        <v>3242</v>
      </c>
      <c r="H386" s="37" t="s">
        <v>2247</v>
      </c>
      <c r="I386" s="46" t="s">
        <v>3243</v>
      </c>
      <c r="J386" s="37" t="s">
        <v>2677</v>
      </c>
      <c r="K386" s="38">
        <v>950</v>
      </c>
      <c r="L386" s="45">
        <v>45097</v>
      </c>
      <c r="M386" s="38">
        <v>1164</v>
      </c>
      <c r="N386" s="45">
        <v>45104</v>
      </c>
      <c r="O386" s="38" t="s">
        <v>120</v>
      </c>
      <c r="P386" s="37" t="s">
        <v>87</v>
      </c>
      <c r="Q386" s="37" t="s">
        <v>420</v>
      </c>
      <c r="R386" s="38">
        <v>1</v>
      </c>
      <c r="S386" s="151" t="s">
        <v>271</v>
      </c>
      <c r="T386" s="38"/>
      <c r="U386" s="38" t="s">
        <v>471</v>
      </c>
      <c r="V386" s="38" t="s">
        <v>442</v>
      </c>
      <c r="W386" s="38" t="s">
        <v>213</v>
      </c>
      <c r="X386" s="38" t="s">
        <v>148</v>
      </c>
      <c r="Y386" s="54">
        <v>1023031689</v>
      </c>
      <c r="Z386" s="38">
        <v>1</v>
      </c>
      <c r="AA386" s="45">
        <v>36122</v>
      </c>
      <c r="AB386" s="44" t="s">
        <v>272</v>
      </c>
      <c r="AC386" s="38">
        <v>7567767</v>
      </c>
      <c r="AD386" s="37" t="s">
        <v>273</v>
      </c>
      <c r="AE386" s="37" t="s">
        <v>1044</v>
      </c>
      <c r="AF386" s="34">
        <v>1013642097</v>
      </c>
      <c r="AG386" s="36">
        <v>7</v>
      </c>
      <c r="AH386" s="34"/>
      <c r="AI386" s="34"/>
      <c r="AJ386" s="34"/>
      <c r="AK386" s="34"/>
      <c r="AL386" s="38" t="s">
        <v>410</v>
      </c>
      <c r="AM386" s="45">
        <v>45103</v>
      </c>
      <c r="AN386" s="45">
        <v>45103</v>
      </c>
      <c r="AO386" s="80">
        <v>27600000</v>
      </c>
      <c r="AP386" s="45">
        <v>45112</v>
      </c>
      <c r="AQ386" s="45">
        <v>45295</v>
      </c>
      <c r="AR386" s="38">
        <v>180</v>
      </c>
      <c r="AS386" s="38">
        <v>6</v>
      </c>
      <c r="AT386" s="80">
        <v>4600000</v>
      </c>
      <c r="AU386" s="38"/>
      <c r="AV386" s="38"/>
      <c r="AW386" s="38">
        <v>1</v>
      </c>
      <c r="AX386" s="38">
        <v>1</v>
      </c>
      <c r="AY386" s="38"/>
      <c r="AZ386" s="82">
        <v>9200000</v>
      </c>
      <c r="BA386" s="38">
        <v>60</v>
      </c>
      <c r="BB386" s="38">
        <v>1183</v>
      </c>
      <c r="BC386" s="45">
        <v>45275</v>
      </c>
      <c r="BD386" s="38"/>
      <c r="BE386" s="38"/>
      <c r="BF386" s="38"/>
      <c r="BG386" s="38"/>
      <c r="BH386" s="38"/>
      <c r="BI386" s="38"/>
      <c r="BJ386" s="38"/>
      <c r="BK386" s="38"/>
      <c r="BL386" s="38"/>
      <c r="BM386" s="38"/>
      <c r="BN386" s="38"/>
      <c r="BO386" s="38"/>
      <c r="BP386" s="38"/>
      <c r="BQ386" s="34">
        <f>Tabla2023[[#This Row],[DÍAS PRORROGA 1]]+Tabla2023[[#This Row],[DÍAS PRORROGA  2]]+Tabla2023[[#This Row],[DÍAS PRORROGA 3]]</f>
        <v>60</v>
      </c>
      <c r="BR386" s="68">
        <f>IF(Tabla2023[[#This Row],[ADICIÓN]]="NO",0,Tabla2023[[#This Row],[VALOR ADICIÓN 1]]+Tabla2023[[#This Row],[VALOR ADICIÓN 2]]+Tabla2023[[#This Row],[VALOR ADICIÓN 3]])</f>
        <v>9200000</v>
      </c>
      <c r="BS386" s="38"/>
      <c r="BT386" s="45">
        <v>45355</v>
      </c>
      <c r="BU386" s="49">
        <f>Tabla2023[[#This Row],[VALOR INICIAL DEL CONTRATO]]+Tabla2023[[#This Row],[VALOR ADICIÓN 1]]+Tabla2023[[#This Row],[VALOR ADICIÓN 2]]+Tabla2023[[#This Row],[VALOR ADICIÓN 3]]</f>
        <v>36800000</v>
      </c>
      <c r="BV38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6" s="33"/>
      <c r="BX386" s="36" t="s">
        <v>3244</v>
      </c>
      <c r="BY386" s="34"/>
      <c r="BZ386" s="34"/>
      <c r="CA386" s="34"/>
      <c r="CB386" s="35"/>
      <c r="CC386" s="35"/>
      <c r="CD386" s="38">
        <v>1691</v>
      </c>
      <c r="CE386" s="34"/>
    </row>
    <row r="387" spans="1:83" ht="51.75" customHeight="1" x14ac:dyDescent="0.2">
      <c r="A387" s="29">
        <v>2023</v>
      </c>
      <c r="B387" s="131">
        <v>396</v>
      </c>
      <c r="C387" s="122" t="s">
        <v>435</v>
      </c>
      <c r="D387" s="122" t="str">
        <f ca="1">IF(Tabla2023[[#This Row],[FECHA DE TERMINACIÓN FINAL]]-TODAY()&gt;=15,"VIGENTE",IF(Tabla2023[[#This Row],[FECHA DE TERMINACIÓN FINAL]]-TODAY()&lt;0,"FINALIZADO",IF(Tabla2023[[#This Row],[FECHA DE TERMINACIÓN FINAL]]-TODAY()&lt;=15,"PROXIMO A VENCER")))</f>
        <v>FINALIZADO</v>
      </c>
      <c r="E387" s="93">
        <v>91881</v>
      </c>
      <c r="F387" s="38" t="s">
        <v>3245</v>
      </c>
      <c r="G387" s="38" t="s">
        <v>3246</v>
      </c>
      <c r="H387" s="37" t="s">
        <v>3247</v>
      </c>
      <c r="I387" s="44" t="s">
        <v>3248</v>
      </c>
      <c r="J387" s="37" t="s">
        <v>898</v>
      </c>
      <c r="K387" s="38">
        <v>966</v>
      </c>
      <c r="L387" s="45">
        <v>45099</v>
      </c>
      <c r="M387" s="38">
        <v>1196</v>
      </c>
      <c r="N387" s="45">
        <v>45111</v>
      </c>
      <c r="O387" s="38" t="s">
        <v>143</v>
      </c>
      <c r="P387" s="37" t="s">
        <v>87</v>
      </c>
      <c r="Q387" s="37" t="s">
        <v>3249</v>
      </c>
      <c r="R387" s="38">
        <v>1</v>
      </c>
      <c r="S387" s="151" t="s">
        <v>3250</v>
      </c>
      <c r="T387" s="37" t="s">
        <v>3251</v>
      </c>
      <c r="U387" s="38"/>
      <c r="V387" s="38"/>
      <c r="W387" s="38"/>
      <c r="X387" s="38"/>
      <c r="Y387" s="38" t="s">
        <v>3252</v>
      </c>
      <c r="Z387" s="38">
        <v>6</v>
      </c>
      <c r="AA387" s="38"/>
      <c r="AB387" s="38"/>
      <c r="AC387" s="38"/>
      <c r="AD387" s="38"/>
      <c r="AE387" s="37" t="s">
        <v>2124</v>
      </c>
      <c r="AF387" s="37">
        <v>1071142720</v>
      </c>
      <c r="AG387" s="37">
        <v>3</v>
      </c>
      <c r="AH387" s="37" t="s">
        <v>3253</v>
      </c>
      <c r="AI387" s="34">
        <v>1110556931</v>
      </c>
      <c r="AJ387" s="34">
        <v>9</v>
      </c>
      <c r="AK387" s="45">
        <v>45306</v>
      </c>
      <c r="AL387" s="38" t="s">
        <v>101</v>
      </c>
      <c r="AM387" s="45">
        <v>45104</v>
      </c>
      <c r="AN387" s="45">
        <v>45104</v>
      </c>
      <c r="AO387" s="80">
        <v>50000000</v>
      </c>
      <c r="AP387" s="45">
        <v>45167</v>
      </c>
      <c r="AQ387" s="45">
        <v>45258</v>
      </c>
      <c r="AR387" s="38">
        <v>90</v>
      </c>
      <c r="AS387" s="38">
        <v>3</v>
      </c>
      <c r="AT387" s="80">
        <v>16666666.666666666</v>
      </c>
      <c r="AU387" s="38"/>
      <c r="AV387" s="38"/>
      <c r="AW387" s="38"/>
      <c r="AX387" s="38">
        <v>1</v>
      </c>
      <c r="AY387" s="38"/>
      <c r="AZ387" s="82"/>
      <c r="BA387" s="38">
        <v>60</v>
      </c>
      <c r="BB387" s="38"/>
      <c r="BC387" s="38"/>
      <c r="BD387" s="38"/>
      <c r="BE387" s="38"/>
      <c r="BF387" s="38"/>
      <c r="BG387" s="38"/>
      <c r="BH387" s="38"/>
      <c r="BI387" s="38"/>
      <c r="BJ387" s="38"/>
      <c r="BK387" s="38"/>
      <c r="BL387" s="38"/>
      <c r="BM387" s="38"/>
      <c r="BN387" s="38"/>
      <c r="BO387" s="38"/>
      <c r="BP387" s="38"/>
      <c r="BQ387" s="34">
        <f>Tabla2023[[#This Row],[DÍAS PRORROGA 1]]+Tabla2023[[#This Row],[DÍAS PRORROGA  2]]+Tabla2023[[#This Row],[DÍAS PRORROGA 3]]</f>
        <v>60</v>
      </c>
      <c r="BR387" s="68">
        <f>IF(Tabla2023[[#This Row],[ADICIÓN]]="NO",0,Tabla2023[[#This Row],[VALOR ADICIÓN 1]]+Tabla2023[[#This Row],[VALOR ADICIÓN 2]]+Tabla2023[[#This Row],[VALOR ADICIÓN 3]])</f>
        <v>0</v>
      </c>
      <c r="BS387" s="38"/>
      <c r="BT387" s="45">
        <v>45319</v>
      </c>
      <c r="BU387" s="49">
        <f>Tabla2023[[#This Row],[VALOR INICIAL DEL CONTRATO]]+Tabla2023[[#This Row],[VALOR ADICIÓN 1]]+Tabla2023[[#This Row],[VALOR ADICIÓN 2]]+Tabla2023[[#This Row],[VALOR ADICIÓN 3]]</f>
        <v>50000000</v>
      </c>
      <c r="BV38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7" s="33"/>
      <c r="BX387" s="36" t="s">
        <v>3254</v>
      </c>
      <c r="BY387" s="34"/>
      <c r="BZ387" s="34"/>
      <c r="CA387" s="34"/>
      <c r="CB387" s="35"/>
      <c r="CC387" s="35"/>
      <c r="CD387" s="38">
        <v>1688</v>
      </c>
      <c r="CE387" s="34"/>
    </row>
    <row r="388" spans="1:83" ht="51.75" customHeight="1" x14ac:dyDescent="0.2">
      <c r="A388" s="29">
        <v>2023</v>
      </c>
      <c r="B388" s="131">
        <v>397</v>
      </c>
      <c r="C388" s="122" t="s">
        <v>435</v>
      </c>
      <c r="D388" s="122" t="str">
        <f ca="1">IF(Tabla2023[[#This Row],[FECHA DE TERMINACIÓN FINAL]]-TODAY()&gt;=15,"VIGENTE",IF(Tabla2023[[#This Row],[FECHA DE TERMINACIÓN FINAL]]-TODAY()&lt;0,"FINALIZADO",IF(Tabla2023[[#This Row],[FECHA DE TERMINACIÓN FINAL]]-TODAY()&lt;=15,"PROXIMO A VENCER")))</f>
        <v>FINALIZADO</v>
      </c>
      <c r="E388" s="93">
        <v>91887</v>
      </c>
      <c r="F388" s="38" t="s">
        <v>3255</v>
      </c>
      <c r="G388" s="38" t="s">
        <v>3256</v>
      </c>
      <c r="H388" s="37" t="s">
        <v>3257</v>
      </c>
      <c r="I388" s="46" t="s">
        <v>3258</v>
      </c>
      <c r="J388" s="37" t="s">
        <v>898</v>
      </c>
      <c r="K388" s="38">
        <v>962</v>
      </c>
      <c r="L388" s="45">
        <v>45099</v>
      </c>
      <c r="M388" s="38">
        <v>1203</v>
      </c>
      <c r="N388" s="45">
        <v>45112</v>
      </c>
      <c r="O388" s="38" t="s">
        <v>143</v>
      </c>
      <c r="P388" s="37" t="s">
        <v>87</v>
      </c>
      <c r="Q388" s="37" t="s">
        <v>3249</v>
      </c>
      <c r="R388" s="38">
        <v>1</v>
      </c>
      <c r="S388" s="151" t="s">
        <v>3259</v>
      </c>
      <c r="T388" s="38"/>
      <c r="U388" s="38"/>
      <c r="V388" s="38"/>
      <c r="W388" s="38"/>
      <c r="X388" s="38"/>
      <c r="Y388" s="34">
        <v>901655106</v>
      </c>
      <c r="Z388" s="38">
        <v>1</v>
      </c>
      <c r="AA388" s="38"/>
      <c r="AB388" s="38"/>
      <c r="AC388" s="38"/>
      <c r="AD388" s="38"/>
      <c r="AE388" s="37" t="s">
        <v>3260</v>
      </c>
      <c r="AF388" s="34">
        <v>1032484368</v>
      </c>
      <c r="AG388" s="34">
        <v>9</v>
      </c>
      <c r="AH388" s="34"/>
      <c r="AI388" s="34"/>
      <c r="AJ388" s="34"/>
      <c r="AK388" s="38"/>
      <c r="AL388" s="38" t="s">
        <v>101</v>
      </c>
      <c r="AM388" s="45">
        <v>45104</v>
      </c>
      <c r="AN388" s="45">
        <v>45104</v>
      </c>
      <c r="AO388" s="80">
        <v>50000000</v>
      </c>
      <c r="AP388" s="45">
        <v>45231</v>
      </c>
      <c r="AQ388" s="45">
        <v>45321</v>
      </c>
      <c r="AR388" s="38">
        <v>90</v>
      </c>
      <c r="AS388" s="38">
        <v>3</v>
      </c>
      <c r="AT388" s="80">
        <v>16666666.666666666</v>
      </c>
      <c r="AU388" s="38"/>
      <c r="AV388" s="38"/>
      <c r="AW388" s="38"/>
      <c r="AX388" s="38">
        <v>1</v>
      </c>
      <c r="AY388" s="38"/>
      <c r="AZ388" s="82"/>
      <c r="BA388" s="38">
        <v>30</v>
      </c>
      <c r="BB388" s="38"/>
      <c r="BC388" s="38"/>
      <c r="BD388" s="38"/>
      <c r="BE388" s="38"/>
      <c r="BF388" s="38"/>
      <c r="BG388" s="38">
        <v>30</v>
      </c>
      <c r="BH388" s="38"/>
      <c r="BI388" s="38"/>
      <c r="BJ388" s="38"/>
      <c r="BK388" s="38"/>
      <c r="BL388" s="38"/>
      <c r="BM388" s="38"/>
      <c r="BN388" s="38"/>
      <c r="BO388" s="38"/>
      <c r="BP388" s="38"/>
      <c r="BQ388" s="34">
        <f>Tabla2023[[#This Row],[DÍAS PRORROGA 1]]+Tabla2023[[#This Row],[DÍAS PRORROGA  2]]+Tabla2023[[#This Row],[DÍAS PRORROGA 3]]</f>
        <v>60</v>
      </c>
      <c r="BR388" s="68">
        <f>IF(Tabla2023[[#This Row],[ADICIÓN]]="NO",0,Tabla2023[[#This Row],[VALOR ADICIÓN 1]]+Tabla2023[[#This Row],[VALOR ADICIÓN 2]]+Tabla2023[[#This Row],[VALOR ADICIÓN 3]])</f>
        <v>0</v>
      </c>
      <c r="BS388" s="38"/>
      <c r="BT388" s="45">
        <v>45351</v>
      </c>
      <c r="BU388" s="49">
        <f>Tabla2023[[#This Row],[VALOR INICIAL DEL CONTRATO]]+Tabla2023[[#This Row],[VALOR ADICIÓN 1]]+Tabla2023[[#This Row],[VALOR ADICIÓN 2]]+Tabla2023[[#This Row],[VALOR ADICIÓN 3]]</f>
        <v>50000000</v>
      </c>
      <c r="BV38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8" s="33"/>
      <c r="BX388" s="36" t="s">
        <v>3261</v>
      </c>
      <c r="BY388" s="34"/>
      <c r="BZ388" s="34"/>
      <c r="CA388" s="34"/>
      <c r="CB388" s="35"/>
      <c r="CC388" s="35"/>
      <c r="CD388" s="38">
        <v>1688</v>
      </c>
      <c r="CE388" s="34"/>
    </row>
    <row r="389" spans="1:83" ht="51.75" customHeight="1" x14ac:dyDescent="0.2">
      <c r="A389" s="29">
        <v>2023</v>
      </c>
      <c r="B389" s="131">
        <v>398</v>
      </c>
      <c r="C389" s="122" t="s">
        <v>435</v>
      </c>
      <c r="D389" s="122" t="str">
        <f ca="1">IF(Tabla2023[[#This Row],[FECHA DE TERMINACIÓN FINAL]]-TODAY()&gt;=15,"VIGENTE",IF(Tabla2023[[#This Row],[FECHA DE TERMINACIÓN FINAL]]-TODAY()&lt;0,"FINALIZADO",IF(Tabla2023[[#This Row],[FECHA DE TERMINACIÓN FINAL]]-TODAY()&lt;=15,"PROXIMO A VENCER")))</f>
        <v>FINALIZADO</v>
      </c>
      <c r="E389" s="93">
        <v>91882</v>
      </c>
      <c r="F389" s="38" t="s">
        <v>3262</v>
      </c>
      <c r="G389" s="38" t="s">
        <v>3263</v>
      </c>
      <c r="H389" s="37" t="s">
        <v>3264</v>
      </c>
      <c r="I389" s="46" t="s">
        <v>3265</v>
      </c>
      <c r="J389" s="37" t="s">
        <v>898</v>
      </c>
      <c r="K389" s="38">
        <v>969</v>
      </c>
      <c r="L389" s="45">
        <v>45099</v>
      </c>
      <c r="M389" s="38">
        <v>1204</v>
      </c>
      <c r="N389" s="45">
        <v>45112</v>
      </c>
      <c r="O389" s="38" t="s">
        <v>143</v>
      </c>
      <c r="P389" s="37" t="s">
        <v>87</v>
      </c>
      <c r="Q389" s="37" t="s">
        <v>3249</v>
      </c>
      <c r="R389" s="38">
        <v>1</v>
      </c>
      <c r="S389" s="151" t="s">
        <v>3266</v>
      </c>
      <c r="T389" s="38"/>
      <c r="U389" s="38"/>
      <c r="V389" s="38"/>
      <c r="W389" s="38"/>
      <c r="X389" s="38"/>
      <c r="Y389" s="54">
        <v>830061015</v>
      </c>
      <c r="Z389" s="38">
        <v>2</v>
      </c>
      <c r="AA389" s="38"/>
      <c r="AB389" s="38"/>
      <c r="AC389" s="38"/>
      <c r="AD389" s="38"/>
      <c r="AE389" s="37" t="s">
        <v>2124</v>
      </c>
      <c r="AF389" s="37">
        <v>1071142720</v>
      </c>
      <c r="AG389" s="37">
        <v>3</v>
      </c>
      <c r="AH389" s="37" t="s">
        <v>3253</v>
      </c>
      <c r="AI389" s="34">
        <v>1110556931</v>
      </c>
      <c r="AJ389" s="34">
        <v>9</v>
      </c>
      <c r="AK389" s="45">
        <v>45306</v>
      </c>
      <c r="AL389" s="38" t="s">
        <v>101</v>
      </c>
      <c r="AM389" s="45">
        <v>45105</v>
      </c>
      <c r="AN389" s="45">
        <v>45105</v>
      </c>
      <c r="AO389" s="80">
        <v>50000000</v>
      </c>
      <c r="AP389" s="45">
        <v>45167</v>
      </c>
      <c r="AQ389" s="45">
        <v>45258</v>
      </c>
      <c r="AR389" s="38">
        <v>90</v>
      </c>
      <c r="AS389" s="38">
        <v>3</v>
      </c>
      <c r="AT389" s="80">
        <v>16666666.666666666</v>
      </c>
      <c r="AU389" s="38"/>
      <c r="AV389" s="38"/>
      <c r="AW389" s="38"/>
      <c r="AX389" s="38">
        <v>2</v>
      </c>
      <c r="AY389" s="38"/>
      <c r="AZ389" s="82"/>
      <c r="BA389" s="38">
        <v>60</v>
      </c>
      <c r="BB389" s="38"/>
      <c r="BC389" s="38"/>
      <c r="BD389" s="38"/>
      <c r="BE389" s="38"/>
      <c r="BF389" s="38"/>
      <c r="BG389" s="38">
        <v>30</v>
      </c>
      <c r="BH389" s="38"/>
      <c r="BI389" s="38"/>
      <c r="BJ389" s="38"/>
      <c r="BK389" s="38"/>
      <c r="BL389" s="38"/>
      <c r="BM389" s="38"/>
      <c r="BN389" s="38"/>
      <c r="BO389" s="38"/>
      <c r="BP389" s="38"/>
      <c r="BQ389" s="34">
        <f>Tabla2023[[#This Row],[DÍAS PRORROGA 1]]+Tabla2023[[#This Row],[DÍAS PRORROGA  2]]+Tabla2023[[#This Row],[DÍAS PRORROGA 3]]</f>
        <v>90</v>
      </c>
      <c r="BR389" s="68">
        <f>IF(Tabla2023[[#This Row],[ADICIÓN]]="NO",0,Tabla2023[[#This Row],[VALOR ADICIÓN 1]]+Tabla2023[[#This Row],[VALOR ADICIÓN 2]]+Tabla2023[[#This Row],[VALOR ADICIÓN 3]])</f>
        <v>0</v>
      </c>
      <c r="BS389" s="38"/>
      <c r="BT389" s="45">
        <v>45350</v>
      </c>
      <c r="BU389" s="49">
        <f>Tabla2023[[#This Row],[VALOR INICIAL DEL CONTRATO]]+Tabla2023[[#This Row],[VALOR ADICIÓN 1]]+Tabla2023[[#This Row],[VALOR ADICIÓN 2]]+Tabla2023[[#This Row],[VALOR ADICIÓN 3]]</f>
        <v>50000000</v>
      </c>
      <c r="BV38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89" s="33"/>
      <c r="BX389" s="36" t="s">
        <v>3267</v>
      </c>
      <c r="BY389" s="34"/>
      <c r="BZ389" s="34"/>
      <c r="CA389" s="34"/>
      <c r="CB389" s="35"/>
      <c r="CC389" s="35"/>
      <c r="CD389" s="38">
        <v>1688</v>
      </c>
      <c r="CE389" s="34"/>
    </row>
    <row r="390" spans="1:83" ht="51.75" customHeight="1" x14ac:dyDescent="0.2">
      <c r="A390" s="29">
        <v>2023</v>
      </c>
      <c r="B390" s="131">
        <v>399</v>
      </c>
      <c r="C390" s="122" t="s">
        <v>435</v>
      </c>
      <c r="D390" s="122" t="str">
        <f ca="1">IF(Tabla2023[[#This Row],[FECHA DE TERMINACIÓN FINAL]]-TODAY()&gt;=15,"VIGENTE",IF(Tabla2023[[#This Row],[FECHA DE TERMINACIÓN FINAL]]-TODAY()&lt;0,"FINALIZADO",IF(Tabla2023[[#This Row],[FECHA DE TERMINACIÓN FINAL]]-TODAY()&lt;=15,"PROXIMO A VENCER")))</f>
        <v>FINALIZADO</v>
      </c>
      <c r="E390" s="93">
        <v>91883</v>
      </c>
      <c r="F390" s="38" t="s">
        <v>3268</v>
      </c>
      <c r="G390" s="38" t="s">
        <v>3269</v>
      </c>
      <c r="H390" s="37" t="s">
        <v>3270</v>
      </c>
      <c r="I390" s="44" t="s">
        <v>3271</v>
      </c>
      <c r="J390" s="37" t="s">
        <v>898</v>
      </c>
      <c r="K390" s="38">
        <v>961</v>
      </c>
      <c r="L390" s="45">
        <v>45099</v>
      </c>
      <c r="M390" s="38">
        <v>1205</v>
      </c>
      <c r="N390" s="45">
        <v>45112</v>
      </c>
      <c r="O390" s="38" t="s">
        <v>143</v>
      </c>
      <c r="P390" s="37" t="s">
        <v>87</v>
      </c>
      <c r="Q390" s="37" t="s">
        <v>3249</v>
      </c>
      <c r="R390" s="38">
        <v>1</v>
      </c>
      <c r="S390" s="151" t="s">
        <v>3272</v>
      </c>
      <c r="T390" s="38"/>
      <c r="U390" s="38"/>
      <c r="V390" s="38"/>
      <c r="W390" s="38"/>
      <c r="X390" s="38"/>
      <c r="Y390" s="54">
        <v>901695971</v>
      </c>
      <c r="Z390" s="38">
        <v>7</v>
      </c>
      <c r="AA390" s="38"/>
      <c r="AB390" s="38"/>
      <c r="AC390" s="38"/>
      <c r="AD390" s="38"/>
      <c r="AE390" s="37" t="s">
        <v>3260</v>
      </c>
      <c r="AF390" s="34">
        <v>1032484368</v>
      </c>
      <c r="AG390" s="34">
        <v>9</v>
      </c>
      <c r="AH390" s="34"/>
      <c r="AI390" s="34"/>
      <c r="AJ390" s="34"/>
      <c r="AK390" s="38"/>
      <c r="AL390" s="38" t="s">
        <v>101</v>
      </c>
      <c r="AM390" s="45">
        <v>45105</v>
      </c>
      <c r="AN390" s="45">
        <v>45105</v>
      </c>
      <c r="AO390" s="80">
        <v>50000000</v>
      </c>
      <c r="AP390" s="45">
        <v>45180</v>
      </c>
      <c r="AQ390" s="45">
        <v>45270</v>
      </c>
      <c r="AR390" s="38">
        <v>90</v>
      </c>
      <c r="AS390" s="38">
        <v>3</v>
      </c>
      <c r="AT390" s="80">
        <v>16666666.666666666</v>
      </c>
      <c r="AU390" s="38"/>
      <c r="AV390" s="38"/>
      <c r="AW390" s="38"/>
      <c r="AX390" s="38">
        <v>1</v>
      </c>
      <c r="AY390" s="38"/>
      <c r="AZ390" s="82"/>
      <c r="BA390" s="38">
        <v>45</v>
      </c>
      <c r="BB390" s="38"/>
      <c r="BC390" s="38"/>
      <c r="BD390" s="38"/>
      <c r="BE390" s="38"/>
      <c r="BF390" s="38"/>
      <c r="BG390" s="38"/>
      <c r="BH390" s="38"/>
      <c r="BI390" s="38"/>
      <c r="BJ390" s="38"/>
      <c r="BK390" s="38"/>
      <c r="BL390" s="38"/>
      <c r="BM390" s="38"/>
      <c r="BN390" s="38"/>
      <c r="BO390" s="38"/>
      <c r="BP390" s="38"/>
      <c r="BQ390" s="34">
        <f>Tabla2023[[#This Row],[DÍAS PRORROGA 1]]+Tabla2023[[#This Row],[DÍAS PRORROGA  2]]+Tabla2023[[#This Row],[DÍAS PRORROGA 3]]</f>
        <v>45</v>
      </c>
      <c r="BR390" s="68">
        <f>IF(Tabla2023[[#This Row],[ADICIÓN]]="NO",0,Tabla2023[[#This Row],[VALOR ADICIÓN 1]]+Tabla2023[[#This Row],[VALOR ADICIÓN 2]]+Tabla2023[[#This Row],[VALOR ADICIÓN 3]])</f>
        <v>0</v>
      </c>
      <c r="BS390" s="38"/>
      <c r="BT390" s="45">
        <v>45316</v>
      </c>
      <c r="BU390" s="49">
        <f>Tabla2023[[#This Row],[VALOR INICIAL DEL CONTRATO]]+Tabla2023[[#This Row],[VALOR ADICIÓN 1]]+Tabla2023[[#This Row],[VALOR ADICIÓN 2]]+Tabla2023[[#This Row],[VALOR ADICIÓN 3]]</f>
        <v>50000000</v>
      </c>
      <c r="BV39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0" s="33"/>
      <c r="BX390" s="36" t="s">
        <v>3273</v>
      </c>
      <c r="BY390" s="34"/>
      <c r="BZ390" s="34"/>
      <c r="CA390" s="34"/>
      <c r="CB390" s="35"/>
      <c r="CC390" s="35"/>
      <c r="CD390" s="38">
        <v>1688</v>
      </c>
      <c r="CE390" s="34"/>
    </row>
    <row r="391" spans="1:83" ht="51.75" customHeight="1" x14ac:dyDescent="0.2">
      <c r="A391" s="29">
        <v>2023</v>
      </c>
      <c r="B391" s="131">
        <v>400</v>
      </c>
      <c r="C391" s="122" t="s">
        <v>435</v>
      </c>
      <c r="D391" s="122" t="str">
        <f ca="1">IF(Tabla2023[[#This Row],[FECHA DE TERMINACIÓN FINAL]]-TODAY()&gt;=15,"VIGENTE",IF(Tabla2023[[#This Row],[FECHA DE TERMINACIÓN FINAL]]-TODAY()&lt;0,"FINALIZADO",IF(Tabla2023[[#This Row],[FECHA DE TERMINACIÓN FINAL]]-TODAY()&lt;=15,"PROXIMO A VENCER")))</f>
        <v>FINALIZADO</v>
      </c>
      <c r="E391" s="93">
        <v>91878</v>
      </c>
      <c r="F391" s="38" t="s">
        <v>3274</v>
      </c>
      <c r="G391" s="38" t="s">
        <v>3275</v>
      </c>
      <c r="H391" s="37" t="s">
        <v>3276</v>
      </c>
      <c r="I391" s="46" t="s">
        <v>3277</v>
      </c>
      <c r="J391" s="37" t="s">
        <v>898</v>
      </c>
      <c r="K391" s="38">
        <v>963</v>
      </c>
      <c r="L391" s="45">
        <v>45099</v>
      </c>
      <c r="M391" s="38">
        <v>1195</v>
      </c>
      <c r="N391" s="45">
        <v>45111</v>
      </c>
      <c r="O391" s="38" t="s">
        <v>143</v>
      </c>
      <c r="P391" s="37" t="s">
        <v>87</v>
      </c>
      <c r="Q391" s="37" t="s">
        <v>3249</v>
      </c>
      <c r="R391" s="38">
        <v>1</v>
      </c>
      <c r="S391" s="151" t="s">
        <v>3278</v>
      </c>
      <c r="T391" s="38"/>
      <c r="U391" s="38"/>
      <c r="V391" s="38"/>
      <c r="W391" s="38"/>
      <c r="X391" s="38"/>
      <c r="Y391" s="54">
        <v>901642255</v>
      </c>
      <c r="Z391" s="38">
        <v>4</v>
      </c>
      <c r="AA391" s="38"/>
      <c r="AB391" s="38"/>
      <c r="AC391" s="38"/>
      <c r="AD391" s="38"/>
      <c r="AE391" s="37" t="s">
        <v>3253</v>
      </c>
      <c r="AF391" s="34">
        <v>1110556931</v>
      </c>
      <c r="AG391" s="34">
        <v>9</v>
      </c>
      <c r="AH391" s="34"/>
      <c r="AI391" s="34"/>
      <c r="AJ391" s="34"/>
      <c r="AK391" s="38"/>
      <c r="AL391" s="38" t="s">
        <v>101</v>
      </c>
      <c r="AM391" s="45">
        <v>45104</v>
      </c>
      <c r="AN391" s="45">
        <v>45104</v>
      </c>
      <c r="AO391" s="80">
        <v>50000000</v>
      </c>
      <c r="AP391" s="45">
        <v>45217</v>
      </c>
      <c r="AQ391" s="45">
        <v>45308</v>
      </c>
      <c r="AR391" s="38">
        <v>90</v>
      </c>
      <c r="AS391" s="38">
        <v>3</v>
      </c>
      <c r="AT391" s="80">
        <v>16666666.666666666</v>
      </c>
      <c r="AU391" s="38"/>
      <c r="AV391" s="38"/>
      <c r="AW391" s="38"/>
      <c r="AX391" s="38"/>
      <c r="AY391" s="38"/>
      <c r="AZ391" s="82"/>
      <c r="BA391" s="38"/>
      <c r="BB391" s="38"/>
      <c r="BC391" s="38"/>
      <c r="BD391" s="38"/>
      <c r="BE391" s="38"/>
      <c r="BF391" s="38"/>
      <c r="BG391" s="38"/>
      <c r="BH391" s="38"/>
      <c r="BI391" s="38"/>
      <c r="BJ391" s="38"/>
      <c r="BK391" s="38"/>
      <c r="BL391" s="38"/>
      <c r="BM391" s="38"/>
      <c r="BN391" s="38"/>
      <c r="BO391" s="38"/>
      <c r="BP391" s="38"/>
      <c r="BQ391" s="34">
        <f>Tabla2023[[#This Row],[DÍAS PRORROGA 1]]+Tabla2023[[#This Row],[DÍAS PRORROGA  2]]+Tabla2023[[#This Row],[DÍAS PRORROGA 3]]</f>
        <v>0</v>
      </c>
      <c r="BR391" s="68">
        <f>IF(Tabla2023[[#This Row],[ADICIÓN]]="NO",0,Tabla2023[[#This Row],[VALOR ADICIÓN 1]]+Tabla2023[[#This Row],[VALOR ADICIÓN 2]]+Tabla2023[[#This Row],[VALOR ADICIÓN 3]])</f>
        <v>0</v>
      </c>
      <c r="BS391" s="38"/>
      <c r="BT391" s="45">
        <v>45308</v>
      </c>
      <c r="BU391" s="49">
        <f>Tabla2023[[#This Row],[VALOR INICIAL DEL CONTRATO]]+Tabla2023[[#This Row],[VALOR ADICIÓN 1]]+Tabla2023[[#This Row],[VALOR ADICIÓN 2]]+Tabla2023[[#This Row],[VALOR ADICIÓN 3]]</f>
        <v>50000000</v>
      </c>
      <c r="BV39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1" s="33"/>
      <c r="BX391" s="36" t="s">
        <v>3279</v>
      </c>
      <c r="BY391" s="34"/>
      <c r="BZ391" s="34"/>
      <c r="CA391" s="34"/>
      <c r="CB391" s="35"/>
      <c r="CC391" s="35"/>
      <c r="CD391" s="38">
        <v>1688</v>
      </c>
      <c r="CE391" s="34"/>
    </row>
    <row r="392" spans="1:83" ht="51.75" customHeight="1" x14ac:dyDescent="0.2">
      <c r="A392" s="29">
        <v>2023</v>
      </c>
      <c r="B392" s="131">
        <v>401</v>
      </c>
      <c r="C392" s="122" t="s">
        <v>435</v>
      </c>
      <c r="D392" s="122" t="str">
        <f ca="1">IF(Tabla2023[[#This Row],[FECHA DE TERMINACIÓN FINAL]]-TODAY()&gt;=15,"VIGENTE",IF(Tabla2023[[#This Row],[FECHA DE TERMINACIÓN FINAL]]-TODAY()&lt;0,"FINALIZADO",IF(Tabla2023[[#This Row],[FECHA DE TERMINACIÓN FINAL]]-TODAY()&lt;=15,"PROXIMO A VENCER")))</f>
        <v>FINALIZADO</v>
      </c>
      <c r="E392" s="98">
        <v>91884</v>
      </c>
      <c r="F392" s="88" t="s">
        <v>3280</v>
      </c>
      <c r="G392" s="88" t="s">
        <v>3281</v>
      </c>
      <c r="H392" s="37" t="s">
        <v>3282</v>
      </c>
      <c r="I392" s="44" t="s">
        <v>3283</v>
      </c>
      <c r="J392" s="37" t="s">
        <v>898</v>
      </c>
      <c r="K392" s="38">
        <v>964</v>
      </c>
      <c r="L392" s="45">
        <v>45099</v>
      </c>
      <c r="M392" s="38">
        <v>1190</v>
      </c>
      <c r="N392" s="45">
        <v>45111</v>
      </c>
      <c r="O392" s="38" t="s">
        <v>143</v>
      </c>
      <c r="P392" s="37" t="s">
        <v>87</v>
      </c>
      <c r="Q392" s="37" t="s">
        <v>3249</v>
      </c>
      <c r="R392" s="38">
        <v>1</v>
      </c>
      <c r="S392" s="151" t="s">
        <v>3284</v>
      </c>
      <c r="T392" s="38"/>
      <c r="U392" s="38"/>
      <c r="V392" s="38"/>
      <c r="W392" s="38"/>
      <c r="X392" s="38"/>
      <c r="Y392" s="38">
        <v>830061092</v>
      </c>
      <c r="Z392" s="38">
        <v>1</v>
      </c>
      <c r="AA392" s="38"/>
      <c r="AB392" s="38"/>
      <c r="AC392" s="38"/>
      <c r="AD392" s="38"/>
      <c r="AE392" s="37" t="s">
        <v>3260</v>
      </c>
      <c r="AF392" s="34">
        <v>1032484368</v>
      </c>
      <c r="AG392" s="34">
        <v>9</v>
      </c>
      <c r="AH392" s="34"/>
      <c r="AI392" s="34"/>
      <c r="AJ392" s="34"/>
      <c r="AK392" s="38"/>
      <c r="AL392" s="38" t="s">
        <v>101</v>
      </c>
      <c r="AM392" s="45">
        <v>45105</v>
      </c>
      <c r="AN392" s="45">
        <v>45105</v>
      </c>
      <c r="AO392" s="80">
        <v>50000000</v>
      </c>
      <c r="AP392" s="45">
        <v>45176</v>
      </c>
      <c r="AQ392" s="45">
        <v>45266</v>
      </c>
      <c r="AR392" s="38">
        <v>90</v>
      </c>
      <c r="AS392" s="38">
        <v>3</v>
      </c>
      <c r="AT392" s="80">
        <v>16666666.666666666</v>
      </c>
      <c r="AU392" s="38"/>
      <c r="AV392" s="38"/>
      <c r="AW392" s="38"/>
      <c r="AX392" s="38">
        <v>1</v>
      </c>
      <c r="AY392" s="38"/>
      <c r="AZ392" s="82"/>
      <c r="BA392" s="38">
        <v>45</v>
      </c>
      <c r="BB392" s="38"/>
      <c r="BC392" s="38"/>
      <c r="BD392" s="38"/>
      <c r="BE392" s="38"/>
      <c r="BF392" s="38"/>
      <c r="BG392" s="38"/>
      <c r="BH392" s="38"/>
      <c r="BI392" s="38"/>
      <c r="BJ392" s="38"/>
      <c r="BK392" s="38"/>
      <c r="BL392" s="38"/>
      <c r="BM392" s="38"/>
      <c r="BN392" s="38"/>
      <c r="BO392" s="38"/>
      <c r="BP392" s="38"/>
      <c r="BQ392" s="34">
        <f>Tabla2023[[#This Row],[DÍAS PRORROGA 1]]+Tabla2023[[#This Row],[DÍAS PRORROGA  2]]+Tabla2023[[#This Row],[DÍAS PRORROGA 3]]</f>
        <v>45</v>
      </c>
      <c r="BR392" s="68">
        <f>IF(Tabla2023[[#This Row],[ADICIÓN]]="NO",0,Tabla2023[[#This Row],[VALOR ADICIÓN 1]]+Tabla2023[[#This Row],[VALOR ADICIÓN 2]]+Tabla2023[[#This Row],[VALOR ADICIÓN 3]])</f>
        <v>0</v>
      </c>
      <c r="BS392" s="38"/>
      <c r="BT392" s="45">
        <v>45312</v>
      </c>
      <c r="BU392" s="49">
        <f>Tabla2023[[#This Row],[VALOR INICIAL DEL CONTRATO]]+Tabla2023[[#This Row],[VALOR ADICIÓN 1]]+Tabla2023[[#This Row],[VALOR ADICIÓN 2]]+Tabla2023[[#This Row],[VALOR ADICIÓN 3]]</f>
        <v>50000000</v>
      </c>
      <c r="BV39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2" s="33"/>
      <c r="BX392" s="36" t="s">
        <v>3285</v>
      </c>
      <c r="BY392" s="34"/>
      <c r="BZ392" s="34"/>
      <c r="CA392" s="34"/>
      <c r="CB392" s="35"/>
      <c r="CC392" s="35"/>
      <c r="CD392" s="38">
        <v>1688</v>
      </c>
      <c r="CE392" s="34"/>
    </row>
    <row r="393" spans="1:83" ht="51.75" customHeight="1" x14ac:dyDescent="0.2">
      <c r="A393" s="29">
        <v>2023</v>
      </c>
      <c r="B393" s="131">
        <v>402</v>
      </c>
      <c r="C393" s="122" t="s">
        <v>435</v>
      </c>
      <c r="D393" s="122" t="str">
        <f ca="1">IF(Tabla2023[[#This Row],[FECHA DE TERMINACIÓN FINAL]]-TODAY()&gt;=15,"VIGENTE",IF(Tabla2023[[#This Row],[FECHA DE TERMINACIÓN FINAL]]-TODAY()&lt;0,"FINALIZADO",IF(Tabla2023[[#This Row],[FECHA DE TERMINACIÓN FINAL]]-TODAY()&lt;=15,"PROXIMO A VENCER")))</f>
        <v>FINALIZADO</v>
      </c>
      <c r="E393" s="113">
        <v>91885</v>
      </c>
      <c r="F393" s="31" t="s">
        <v>3286</v>
      </c>
      <c r="G393" s="31" t="s">
        <v>3287</v>
      </c>
      <c r="H393" s="92" t="s">
        <v>3288</v>
      </c>
      <c r="I393" s="44" t="s">
        <v>3289</v>
      </c>
      <c r="J393" s="37" t="s">
        <v>898</v>
      </c>
      <c r="K393" s="38">
        <v>967</v>
      </c>
      <c r="L393" s="45">
        <v>45099</v>
      </c>
      <c r="M393" s="38">
        <v>1189</v>
      </c>
      <c r="N393" s="45">
        <v>45111</v>
      </c>
      <c r="O393" s="38" t="s">
        <v>143</v>
      </c>
      <c r="P393" s="37" t="s">
        <v>87</v>
      </c>
      <c r="Q393" s="37" t="s">
        <v>3249</v>
      </c>
      <c r="R393" s="38">
        <v>1</v>
      </c>
      <c r="S393" s="151" t="s">
        <v>3290</v>
      </c>
      <c r="T393" s="38"/>
      <c r="U393" s="38"/>
      <c r="V393" s="38"/>
      <c r="W393" s="38"/>
      <c r="X393" s="38"/>
      <c r="Y393" s="54">
        <v>901698245</v>
      </c>
      <c r="Z393" s="38">
        <v>1</v>
      </c>
      <c r="AA393" s="38"/>
      <c r="AB393" s="38"/>
      <c r="AC393" s="38"/>
      <c r="AD393" s="38"/>
      <c r="AE393" s="37" t="s">
        <v>3260</v>
      </c>
      <c r="AF393" s="34">
        <v>1032484368</v>
      </c>
      <c r="AG393" s="34">
        <v>9</v>
      </c>
      <c r="AH393" s="34"/>
      <c r="AI393" s="34"/>
      <c r="AJ393" s="34"/>
      <c r="AK393" s="38"/>
      <c r="AL393" s="38" t="s">
        <v>101</v>
      </c>
      <c r="AM393" s="45">
        <v>45105</v>
      </c>
      <c r="AN393" s="45">
        <v>45105</v>
      </c>
      <c r="AO393" s="80">
        <v>50000000</v>
      </c>
      <c r="AP393" s="45">
        <v>45161</v>
      </c>
      <c r="AQ393" s="45">
        <v>45252</v>
      </c>
      <c r="AR393" s="38">
        <v>90</v>
      </c>
      <c r="AS393" s="38">
        <v>3</v>
      </c>
      <c r="AT393" s="80">
        <v>16666666.666666666</v>
      </c>
      <c r="AU393" s="38"/>
      <c r="AV393" s="38"/>
      <c r="AW393" s="38"/>
      <c r="AX393" s="38">
        <v>3</v>
      </c>
      <c r="AY393" s="38"/>
      <c r="AZ393" s="82">
        <v>25000000</v>
      </c>
      <c r="BA393" s="38">
        <v>60</v>
      </c>
      <c r="BB393" s="38">
        <v>1274</v>
      </c>
      <c r="BC393" s="45">
        <v>45281</v>
      </c>
      <c r="BD393" s="38"/>
      <c r="BE393" s="38"/>
      <c r="BF393" s="38"/>
      <c r="BG393" s="38">
        <v>30</v>
      </c>
      <c r="BH393" s="38"/>
      <c r="BI393" s="38"/>
      <c r="BJ393" s="38"/>
      <c r="BK393" s="38"/>
      <c r="BL393" s="38">
        <v>30</v>
      </c>
      <c r="BM393" s="38"/>
      <c r="BN393" s="38"/>
      <c r="BO393" s="38"/>
      <c r="BP393" s="38"/>
      <c r="BQ393" s="34">
        <f>Tabla2023[[#This Row],[DÍAS PRORROGA 1]]+Tabla2023[[#This Row],[DÍAS PRORROGA  2]]+Tabla2023[[#This Row],[DÍAS PRORROGA 3]]</f>
        <v>120</v>
      </c>
      <c r="BR393" s="68">
        <f>IF(Tabla2023[[#This Row],[ADICIÓN]]="NO",0,Tabla2023[[#This Row],[VALOR ADICIÓN 1]]+Tabla2023[[#This Row],[VALOR ADICIÓN 2]]+Tabla2023[[#This Row],[VALOR ADICIÓN 3]])</f>
        <v>25000000</v>
      </c>
      <c r="BS393" s="38"/>
      <c r="BT393" s="45">
        <v>45344</v>
      </c>
      <c r="BU393" s="49">
        <f>Tabla2023[[#This Row],[VALOR INICIAL DEL CONTRATO]]+Tabla2023[[#This Row],[VALOR ADICIÓN 1]]+Tabla2023[[#This Row],[VALOR ADICIÓN 2]]+Tabla2023[[#This Row],[VALOR ADICIÓN 3]]</f>
        <v>75000000</v>
      </c>
      <c r="BV39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3" s="33"/>
      <c r="BX393" s="36" t="s">
        <v>3291</v>
      </c>
      <c r="BY393" s="34"/>
      <c r="BZ393" s="34"/>
      <c r="CA393" s="34"/>
      <c r="CB393" s="35"/>
      <c r="CC393" s="35"/>
      <c r="CD393" s="38">
        <v>1688</v>
      </c>
      <c r="CE393" s="34"/>
    </row>
    <row r="394" spans="1:83" ht="51.75" customHeight="1" x14ac:dyDescent="0.2">
      <c r="A394" s="29">
        <v>2023</v>
      </c>
      <c r="B394" s="131">
        <v>403</v>
      </c>
      <c r="C394" s="122" t="s">
        <v>435</v>
      </c>
      <c r="D394" s="122" t="str">
        <f ca="1">IF(Tabla2023[[#This Row],[FECHA DE TERMINACIÓN FINAL]]-TODAY()&gt;=15,"VIGENTE",IF(Tabla2023[[#This Row],[FECHA DE TERMINACIÓN FINAL]]-TODAY()&lt;0,"FINALIZADO",IF(Tabla2023[[#This Row],[FECHA DE TERMINACIÓN FINAL]]-TODAY()&lt;=15,"PROXIMO A VENCER")))</f>
        <v>FINALIZADO</v>
      </c>
      <c r="E394" s="116">
        <v>91886</v>
      </c>
      <c r="F394" s="89" t="s">
        <v>3292</v>
      </c>
      <c r="G394" s="89" t="s">
        <v>3293</v>
      </c>
      <c r="H394" s="37" t="s">
        <v>3294</v>
      </c>
      <c r="I394" s="44" t="s">
        <v>3295</v>
      </c>
      <c r="J394" s="37" t="s">
        <v>898</v>
      </c>
      <c r="K394" s="38">
        <v>970</v>
      </c>
      <c r="L394" s="45">
        <v>45099</v>
      </c>
      <c r="M394" s="38">
        <v>1191</v>
      </c>
      <c r="N394" s="45">
        <v>45111</v>
      </c>
      <c r="O394" s="38" t="s">
        <v>143</v>
      </c>
      <c r="P394" s="37" t="s">
        <v>87</v>
      </c>
      <c r="Q394" s="37" t="s">
        <v>3249</v>
      </c>
      <c r="R394" s="38">
        <v>1</v>
      </c>
      <c r="S394" s="151" t="s">
        <v>3296</v>
      </c>
      <c r="T394" s="38"/>
      <c r="U394" s="38"/>
      <c r="V394" s="38"/>
      <c r="W394" s="38"/>
      <c r="X394" s="38"/>
      <c r="Y394" s="38" t="s">
        <v>3297</v>
      </c>
      <c r="Z394" s="38">
        <v>0</v>
      </c>
      <c r="AA394" s="38"/>
      <c r="AB394" s="38"/>
      <c r="AC394" s="38"/>
      <c r="AD394" s="38"/>
      <c r="AE394" s="36"/>
      <c r="AF394" s="34"/>
      <c r="AG394" s="34"/>
      <c r="AH394" s="37" t="s">
        <v>3260</v>
      </c>
      <c r="AI394" s="34">
        <v>1032484368</v>
      </c>
      <c r="AJ394" s="34">
        <v>9</v>
      </c>
      <c r="AK394" s="38"/>
      <c r="AL394" s="38" t="s">
        <v>101</v>
      </c>
      <c r="AM394" s="45">
        <v>45105</v>
      </c>
      <c r="AN394" s="38"/>
      <c r="AO394" s="80">
        <v>50000000</v>
      </c>
      <c r="AP394" s="45">
        <v>45216</v>
      </c>
      <c r="AQ394" s="45">
        <v>45307</v>
      </c>
      <c r="AR394" s="38">
        <v>90</v>
      </c>
      <c r="AS394" s="38">
        <v>3</v>
      </c>
      <c r="AT394" s="80">
        <v>16666666.666666666</v>
      </c>
      <c r="AU394" s="38"/>
      <c r="AV394" s="38"/>
      <c r="AW394" s="38"/>
      <c r="AX394" s="38"/>
      <c r="AY394" s="38"/>
      <c r="AZ394" s="82"/>
      <c r="BA394" s="38"/>
      <c r="BB394" s="38"/>
      <c r="BC394" s="38"/>
      <c r="BD394" s="38"/>
      <c r="BE394" s="38"/>
      <c r="BF394" s="38"/>
      <c r="BG394" s="38"/>
      <c r="BH394" s="38"/>
      <c r="BI394" s="38"/>
      <c r="BJ394" s="38"/>
      <c r="BK394" s="38"/>
      <c r="BL394" s="38"/>
      <c r="BM394" s="38"/>
      <c r="BN394" s="38"/>
      <c r="BO394" s="38"/>
      <c r="BP394" s="38"/>
      <c r="BQ394" s="34">
        <f>Tabla2023[[#This Row],[DÍAS PRORROGA 1]]+Tabla2023[[#This Row],[DÍAS PRORROGA  2]]+Tabla2023[[#This Row],[DÍAS PRORROGA 3]]</f>
        <v>0</v>
      </c>
      <c r="BR394" s="68">
        <f>IF(Tabla2023[[#This Row],[ADICIÓN]]="NO",0,Tabla2023[[#This Row],[VALOR ADICIÓN 1]]+Tabla2023[[#This Row],[VALOR ADICIÓN 2]]+Tabla2023[[#This Row],[VALOR ADICIÓN 3]])</f>
        <v>0</v>
      </c>
      <c r="BS394" s="38"/>
      <c r="BT394" s="45">
        <v>45307</v>
      </c>
      <c r="BU394" s="49">
        <f>Tabla2023[[#This Row],[VALOR INICIAL DEL CONTRATO]]+Tabla2023[[#This Row],[VALOR ADICIÓN 1]]+Tabla2023[[#This Row],[VALOR ADICIÓN 2]]+Tabla2023[[#This Row],[VALOR ADICIÓN 3]]</f>
        <v>50000000</v>
      </c>
      <c r="BV39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4" s="33"/>
      <c r="BX394" s="36" t="s">
        <v>3298</v>
      </c>
      <c r="BY394" s="34"/>
      <c r="BZ394" s="34"/>
      <c r="CA394" s="34"/>
      <c r="CB394" s="35"/>
      <c r="CC394" s="35"/>
      <c r="CD394" s="38">
        <v>1688</v>
      </c>
      <c r="CE394" s="34"/>
    </row>
    <row r="395" spans="1:83" ht="51.75" customHeight="1" x14ac:dyDescent="0.2">
      <c r="A395" s="29">
        <v>2023</v>
      </c>
      <c r="B395" s="131">
        <v>404</v>
      </c>
      <c r="C395" s="122" t="s">
        <v>435</v>
      </c>
      <c r="D395" s="122" t="str">
        <f ca="1">IF(Tabla2023[[#This Row],[FECHA DE TERMINACIÓN FINAL]]-TODAY()&gt;=15,"VIGENTE",IF(Tabla2023[[#This Row],[FECHA DE TERMINACIÓN FINAL]]-TODAY()&lt;0,"FINALIZADO",IF(Tabla2023[[#This Row],[FECHA DE TERMINACIÓN FINAL]]-TODAY()&lt;=15,"PROXIMO A VENCER")))</f>
        <v>FINALIZADO</v>
      </c>
      <c r="E395" s="93">
        <v>91888</v>
      </c>
      <c r="F395" s="38" t="s">
        <v>3299</v>
      </c>
      <c r="G395" s="38" t="s">
        <v>3300</v>
      </c>
      <c r="H395" s="37" t="s">
        <v>3301</v>
      </c>
      <c r="I395" s="44" t="s">
        <v>3302</v>
      </c>
      <c r="J395" s="37" t="s">
        <v>898</v>
      </c>
      <c r="K395" s="38">
        <v>965</v>
      </c>
      <c r="L395" s="45">
        <v>45099</v>
      </c>
      <c r="M395" s="38">
        <v>1192</v>
      </c>
      <c r="N395" s="45">
        <v>45111</v>
      </c>
      <c r="O395" s="38" t="s">
        <v>143</v>
      </c>
      <c r="P395" s="37" t="s">
        <v>87</v>
      </c>
      <c r="Q395" s="37" t="s">
        <v>3249</v>
      </c>
      <c r="R395" s="38">
        <v>1</v>
      </c>
      <c r="S395" s="151" t="s">
        <v>3303</v>
      </c>
      <c r="T395" s="38"/>
      <c r="U395" s="38"/>
      <c r="V395" s="38"/>
      <c r="W395" s="38"/>
      <c r="X395" s="38"/>
      <c r="Y395" s="38" t="s">
        <v>3304</v>
      </c>
      <c r="Z395" s="38">
        <v>9</v>
      </c>
      <c r="AA395" s="38"/>
      <c r="AB395" s="38"/>
      <c r="AC395" s="38"/>
      <c r="AD395" s="38"/>
      <c r="AE395" s="36"/>
      <c r="AF395" s="34"/>
      <c r="AG395" s="34"/>
      <c r="AH395" s="37" t="s">
        <v>3253</v>
      </c>
      <c r="AI395" s="34">
        <v>1110556931</v>
      </c>
      <c r="AJ395" s="34">
        <v>9</v>
      </c>
      <c r="AK395" s="38"/>
      <c r="AL395" s="38" t="s">
        <v>101</v>
      </c>
      <c r="AM395" s="45">
        <v>45105</v>
      </c>
      <c r="AN395" s="45">
        <v>45105</v>
      </c>
      <c r="AO395" s="80">
        <v>50000000</v>
      </c>
      <c r="AP395" s="45">
        <v>45161</v>
      </c>
      <c r="AQ395" s="45">
        <v>45252</v>
      </c>
      <c r="AR395" s="38">
        <v>90</v>
      </c>
      <c r="AS395" s="38">
        <v>3</v>
      </c>
      <c r="AT395" s="80">
        <v>16666666.666666666</v>
      </c>
      <c r="AU395" s="38"/>
      <c r="AV395" s="38"/>
      <c r="AW395" s="38"/>
      <c r="AX395" s="38">
        <v>1</v>
      </c>
      <c r="AY395" s="38"/>
      <c r="AZ395" s="82"/>
      <c r="BA395" s="38">
        <v>30</v>
      </c>
      <c r="BB395" s="38"/>
      <c r="BC395" s="38"/>
      <c r="BD395" s="38"/>
      <c r="BE395" s="38"/>
      <c r="BF395" s="38"/>
      <c r="BG395" s="38"/>
      <c r="BH395" s="38"/>
      <c r="BI395" s="38"/>
      <c r="BJ395" s="38"/>
      <c r="BK395" s="38"/>
      <c r="BL395" s="38"/>
      <c r="BM395" s="38"/>
      <c r="BN395" s="38"/>
      <c r="BO395" s="38"/>
      <c r="BP395" s="38"/>
      <c r="BQ395" s="34">
        <f>Tabla2023[[#This Row],[DÍAS PRORROGA 1]]+Tabla2023[[#This Row],[DÍAS PRORROGA  2]]+Tabla2023[[#This Row],[DÍAS PRORROGA 3]]</f>
        <v>30</v>
      </c>
      <c r="BR395" s="68">
        <f>IF(Tabla2023[[#This Row],[ADICIÓN]]="NO",0,Tabla2023[[#This Row],[VALOR ADICIÓN 1]]+Tabla2023[[#This Row],[VALOR ADICIÓN 2]]+Tabla2023[[#This Row],[VALOR ADICIÓN 3]])</f>
        <v>0</v>
      </c>
      <c r="BS395" s="38"/>
      <c r="BT395" s="45">
        <v>45282</v>
      </c>
      <c r="BU395" s="49">
        <f>Tabla2023[[#This Row],[VALOR INICIAL DEL CONTRATO]]+Tabla2023[[#This Row],[VALOR ADICIÓN 1]]+Tabla2023[[#This Row],[VALOR ADICIÓN 2]]+Tabla2023[[#This Row],[VALOR ADICIÓN 3]]</f>
        <v>50000000</v>
      </c>
      <c r="BV39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5" s="33"/>
      <c r="BX395" s="36" t="s">
        <v>3305</v>
      </c>
      <c r="BY395" s="34"/>
      <c r="BZ395" s="34"/>
      <c r="CA395" s="34"/>
      <c r="CB395" s="35"/>
      <c r="CC395" s="35"/>
      <c r="CD395" s="38">
        <v>1688</v>
      </c>
      <c r="CE395" s="34"/>
    </row>
    <row r="396" spans="1:83" ht="51.75" customHeight="1" x14ac:dyDescent="0.2">
      <c r="A396" s="29">
        <v>2023</v>
      </c>
      <c r="B396" s="131">
        <v>405</v>
      </c>
      <c r="C396" s="122" t="s">
        <v>435</v>
      </c>
      <c r="D396" s="122" t="str">
        <f ca="1">IF(Tabla2023[[#This Row],[FECHA DE TERMINACIÓN FINAL]]-TODAY()&gt;=15,"VIGENTE",IF(Tabla2023[[#This Row],[FECHA DE TERMINACIÓN FINAL]]-TODAY()&lt;0,"FINALIZADO",IF(Tabla2023[[#This Row],[FECHA DE TERMINACIÓN FINAL]]-TODAY()&lt;=15,"PROXIMO A VENCER")))</f>
        <v>FINALIZADO</v>
      </c>
      <c r="E396" s="93">
        <v>91889</v>
      </c>
      <c r="F396" s="38" t="s">
        <v>3306</v>
      </c>
      <c r="G396" s="38" t="s">
        <v>3307</v>
      </c>
      <c r="H396" s="37" t="s">
        <v>3308</v>
      </c>
      <c r="I396" s="46" t="s">
        <v>3309</v>
      </c>
      <c r="J396" s="37" t="s">
        <v>898</v>
      </c>
      <c r="K396" s="38">
        <v>968</v>
      </c>
      <c r="L396" s="45">
        <v>45099</v>
      </c>
      <c r="M396" s="38">
        <v>1202</v>
      </c>
      <c r="N396" s="45">
        <v>45112</v>
      </c>
      <c r="O396" s="38" t="s">
        <v>143</v>
      </c>
      <c r="P396" s="37" t="s">
        <v>87</v>
      </c>
      <c r="Q396" s="37" t="s">
        <v>3249</v>
      </c>
      <c r="R396" s="38">
        <v>1</v>
      </c>
      <c r="S396" s="151" t="s">
        <v>3310</v>
      </c>
      <c r="T396" s="38"/>
      <c r="U396" s="38"/>
      <c r="V396" s="38"/>
      <c r="W396" s="38"/>
      <c r="X396" s="38"/>
      <c r="Y396" s="54">
        <v>901713724</v>
      </c>
      <c r="Z396" s="38">
        <v>2</v>
      </c>
      <c r="AA396" s="38"/>
      <c r="AB396" s="38"/>
      <c r="AC396" s="38"/>
      <c r="AD396" s="38"/>
      <c r="AE396" s="37" t="s">
        <v>2124</v>
      </c>
      <c r="AF396" s="37">
        <v>1071142720</v>
      </c>
      <c r="AG396" s="37">
        <v>3</v>
      </c>
      <c r="AH396" s="38"/>
      <c r="AI396" s="37"/>
      <c r="AJ396" s="38"/>
      <c r="AK396" s="45">
        <v>45296</v>
      </c>
      <c r="AL396" s="38" t="s">
        <v>101</v>
      </c>
      <c r="AM396" s="45">
        <v>45105</v>
      </c>
      <c r="AN396" s="45">
        <v>45105</v>
      </c>
      <c r="AO396" s="80">
        <v>50000000</v>
      </c>
      <c r="AP396" s="45">
        <v>45239</v>
      </c>
      <c r="AQ396" s="45">
        <v>45330</v>
      </c>
      <c r="AR396" s="38">
        <v>90</v>
      </c>
      <c r="AS396" s="38">
        <v>3</v>
      </c>
      <c r="AT396" s="80">
        <v>16666666.666666666</v>
      </c>
      <c r="AU396" s="38"/>
      <c r="AV396" s="38"/>
      <c r="AW396" s="38"/>
      <c r="AX396" s="38"/>
      <c r="AY396" s="38"/>
      <c r="AZ396" s="82"/>
      <c r="BA396" s="38"/>
      <c r="BB396" s="38"/>
      <c r="BC396" s="38"/>
      <c r="BD396" s="38"/>
      <c r="BE396" s="38"/>
      <c r="BF396" s="38"/>
      <c r="BG396" s="38"/>
      <c r="BH396" s="38"/>
      <c r="BI396" s="38"/>
      <c r="BJ396" s="38"/>
      <c r="BK396" s="38"/>
      <c r="BL396" s="38"/>
      <c r="BM396" s="38"/>
      <c r="BN396" s="38"/>
      <c r="BO396" s="38"/>
      <c r="BP396" s="38"/>
      <c r="BQ396" s="34">
        <f>Tabla2023[[#This Row],[DÍAS PRORROGA 1]]+Tabla2023[[#This Row],[DÍAS PRORROGA  2]]+Tabla2023[[#This Row],[DÍAS PRORROGA 3]]</f>
        <v>0</v>
      </c>
      <c r="BR396" s="68">
        <f>IF(Tabla2023[[#This Row],[ADICIÓN]]="NO",0,Tabla2023[[#This Row],[VALOR ADICIÓN 1]]+Tabla2023[[#This Row],[VALOR ADICIÓN 2]]+Tabla2023[[#This Row],[VALOR ADICIÓN 3]])</f>
        <v>0</v>
      </c>
      <c r="BS396" s="38"/>
      <c r="BT396" s="45">
        <v>45330</v>
      </c>
      <c r="BU396" s="49">
        <f>Tabla2023[[#This Row],[VALOR INICIAL DEL CONTRATO]]+Tabla2023[[#This Row],[VALOR ADICIÓN 1]]+Tabla2023[[#This Row],[VALOR ADICIÓN 2]]+Tabla2023[[#This Row],[VALOR ADICIÓN 3]]</f>
        <v>50000000</v>
      </c>
      <c r="BV39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6" s="33"/>
      <c r="BX396" s="34"/>
      <c r="BY396" s="34"/>
      <c r="BZ396" s="34"/>
      <c r="CA396" s="34"/>
      <c r="CB396" s="35"/>
      <c r="CC396" s="35"/>
      <c r="CD396" s="67">
        <v>1688</v>
      </c>
      <c r="CE396" s="34"/>
    </row>
    <row r="397" spans="1:83" ht="51.75" customHeight="1" x14ac:dyDescent="0.2">
      <c r="A397" s="29">
        <v>2023</v>
      </c>
      <c r="B397" s="131">
        <v>406</v>
      </c>
      <c r="C397" s="122" t="s">
        <v>435</v>
      </c>
      <c r="D397" s="122" t="str">
        <f ca="1">IF(Tabla2023[[#This Row],[FECHA DE TERMINACIÓN FINAL]]-TODAY()&gt;=15,"VIGENTE",IF(Tabla2023[[#This Row],[FECHA DE TERMINACIÓN FINAL]]-TODAY()&lt;0,"FINALIZADO",IF(Tabla2023[[#This Row],[FECHA DE TERMINACIÓN FINAL]]-TODAY()&lt;=15,"PROXIMO A VENCER")))</f>
        <v>FINALIZADO</v>
      </c>
      <c r="E397" s="93">
        <v>91891</v>
      </c>
      <c r="F397" s="38" t="s">
        <v>3311</v>
      </c>
      <c r="G397" s="38" t="s">
        <v>3312</v>
      </c>
      <c r="H397" s="37" t="s">
        <v>3313</v>
      </c>
      <c r="I397" s="44" t="s">
        <v>3314</v>
      </c>
      <c r="J397" s="37" t="s">
        <v>898</v>
      </c>
      <c r="K397" s="38">
        <v>960</v>
      </c>
      <c r="L397" s="45">
        <v>45099</v>
      </c>
      <c r="M397" s="38">
        <v>1193</v>
      </c>
      <c r="N397" s="45">
        <v>45111</v>
      </c>
      <c r="O397" s="38" t="s">
        <v>143</v>
      </c>
      <c r="P397" s="37" t="s">
        <v>87</v>
      </c>
      <c r="Q397" s="37" t="s">
        <v>3249</v>
      </c>
      <c r="R397" s="38">
        <v>1</v>
      </c>
      <c r="S397" s="151" t="s">
        <v>3315</v>
      </c>
      <c r="T397" s="38"/>
      <c r="U397" s="38"/>
      <c r="V397" s="38"/>
      <c r="W397" s="38"/>
      <c r="X397" s="38"/>
      <c r="Y397" s="54">
        <v>901698436</v>
      </c>
      <c r="Z397" s="38">
        <v>1</v>
      </c>
      <c r="AA397" s="38"/>
      <c r="AB397" s="38"/>
      <c r="AC397" s="38"/>
      <c r="AD397" s="38"/>
      <c r="AE397" s="37" t="s">
        <v>2124</v>
      </c>
      <c r="AF397" s="37">
        <v>1071142720</v>
      </c>
      <c r="AG397" s="37">
        <v>3</v>
      </c>
      <c r="AH397" s="37" t="s">
        <v>3253</v>
      </c>
      <c r="AI397" s="34">
        <v>1110556931</v>
      </c>
      <c r="AJ397" s="34">
        <v>9</v>
      </c>
      <c r="AK397" s="45">
        <v>45306</v>
      </c>
      <c r="AL397" s="38" t="s">
        <v>101</v>
      </c>
      <c r="AM397" s="45">
        <v>45105</v>
      </c>
      <c r="AN397" s="45">
        <v>45105</v>
      </c>
      <c r="AO397" s="80">
        <v>50000000</v>
      </c>
      <c r="AP397" s="45">
        <v>45167</v>
      </c>
      <c r="AQ397" s="45">
        <v>45258</v>
      </c>
      <c r="AR397" s="38">
        <v>90</v>
      </c>
      <c r="AS397" s="38">
        <v>3</v>
      </c>
      <c r="AT397" s="80">
        <v>16666666.666666666</v>
      </c>
      <c r="AU397" s="38"/>
      <c r="AV397" s="38"/>
      <c r="AW397" s="38"/>
      <c r="AX397" s="38">
        <v>1</v>
      </c>
      <c r="AY397" s="38"/>
      <c r="AZ397" s="82"/>
      <c r="BA397" s="38">
        <v>60</v>
      </c>
      <c r="BB397" s="38"/>
      <c r="BC397" s="38"/>
      <c r="BD397" s="38"/>
      <c r="BE397" s="38"/>
      <c r="BF397" s="38"/>
      <c r="BG397" s="38"/>
      <c r="BH397" s="38"/>
      <c r="BI397" s="38"/>
      <c r="BJ397" s="38"/>
      <c r="BK397" s="38"/>
      <c r="BL397" s="38"/>
      <c r="BM397" s="38"/>
      <c r="BN397" s="38"/>
      <c r="BO397" s="38"/>
      <c r="BP397" s="38"/>
      <c r="BQ397" s="34">
        <f>Tabla2023[[#This Row],[DÍAS PRORROGA 1]]+Tabla2023[[#This Row],[DÍAS PRORROGA  2]]+Tabla2023[[#This Row],[DÍAS PRORROGA 3]]</f>
        <v>60</v>
      </c>
      <c r="BR397" s="68">
        <f>IF(Tabla2023[[#This Row],[ADICIÓN]]="NO",0,Tabla2023[[#This Row],[VALOR ADICIÓN 1]]+Tabla2023[[#This Row],[VALOR ADICIÓN 2]]+Tabla2023[[#This Row],[VALOR ADICIÓN 3]])</f>
        <v>0</v>
      </c>
      <c r="BS397" s="38"/>
      <c r="BT397" s="45">
        <v>45319</v>
      </c>
      <c r="BU397" s="49">
        <f>Tabla2023[[#This Row],[VALOR INICIAL DEL CONTRATO]]+Tabla2023[[#This Row],[VALOR ADICIÓN 1]]+Tabla2023[[#This Row],[VALOR ADICIÓN 2]]+Tabla2023[[#This Row],[VALOR ADICIÓN 3]]</f>
        <v>50000000</v>
      </c>
      <c r="BV39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7" s="33"/>
      <c r="BX397" s="36" t="s">
        <v>3316</v>
      </c>
      <c r="BY397" s="34"/>
      <c r="BZ397" s="34"/>
      <c r="CA397" s="34"/>
      <c r="CB397" s="35"/>
      <c r="CC397" s="35"/>
      <c r="CD397" s="38">
        <v>1688</v>
      </c>
      <c r="CE397" s="34"/>
    </row>
    <row r="398" spans="1:83" ht="51.75" customHeight="1" x14ac:dyDescent="0.2">
      <c r="A398" s="29">
        <v>2023</v>
      </c>
      <c r="B398" s="131">
        <v>408</v>
      </c>
      <c r="C398" s="122" t="s">
        <v>435</v>
      </c>
      <c r="D398" s="122" t="str">
        <f ca="1">IF(Tabla2023[[#This Row],[FECHA DE TERMINACIÓN FINAL]]-TODAY()&gt;=15,"VIGENTE",IF(Tabla2023[[#This Row],[FECHA DE TERMINACIÓN FINAL]]-TODAY()&lt;0,"FINALIZADO",IF(Tabla2023[[#This Row],[FECHA DE TERMINACIÓN FINAL]]-TODAY()&lt;=15,"PROXIMO A VENCER")))</f>
        <v>FINALIZADO</v>
      </c>
      <c r="E398" s="93">
        <v>92043</v>
      </c>
      <c r="F398" s="38" t="s">
        <v>3317</v>
      </c>
      <c r="G398" s="38" t="s">
        <v>3318</v>
      </c>
      <c r="H398" s="37" t="s">
        <v>3319</v>
      </c>
      <c r="I398" s="46" t="s">
        <v>3320</v>
      </c>
      <c r="J398" s="37" t="s">
        <v>898</v>
      </c>
      <c r="K398" s="38">
        <v>979</v>
      </c>
      <c r="L398" s="45">
        <v>45103</v>
      </c>
      <c r="M398" s="38">
        <v>1197</v>
      </c>
      <c r="N398" s="45">
        <v>45111</v>
      </c>
      <c r="O398" s="38" t="s">
        <v>143</v>
      </c>
      <c r="P398" s="37" t="s">
        <v>87</v>
      </c>
      <c r="Q398" s="37" t="s">
        <v>3249</v>
      </c>
      <c r="R398" s="38">
        <v>1</v>
      </c>
      <c r="S398" s="151" t="s">
        <v>3321</v>
      </c>
      <c r="T398" s="38"/>
      <c r="U398" s="38"/>
      <c r="V398" s="38"/>
      <c r="W398" s="38"/>
      <c r="X398" s="38"/>
      <c r="Y398" s="38">
        <v>901701305</v>
      </c>
      <c r="Z398" s="38">
        <v>8</v>
      </c>
      <c r="AA398" s="38"/>
      <c r="AB398" s="38"/>
      <c r="AC398" s="38"/>
      <c r="AD398" s="38"/>
      <c r="AE398" s="37" t="s">
        <v>3260</v>
      </c>
      <c r="AF398" s="34">
        <v>1032484368</v>
      </c>
      <c r="AG398" s="34">
        <v>9</v>
      </c>
      <c r="AH398" s="34"/>
      <c r="AI398" s="34"/>
      <c r="AJ398" s="34"/>
      <c r="AK398" s="45">
        <v>45168</v>
      </c>
      <c r="AL398" s="38" t="s">
        <v>101</v>
      </c>
      <c r="AM398" s="45">
        <v>45105</v>
      </c>
      <c r="AN398" s="45">
        <v>45105</v>
      </c>
      <c r="AO398" s="80">
        <v>95000000</v>
      </c>
      <c r="AP398" s="45">
        <v>45167</v>
      </c>
      <c r="AQ398" s="45">
        <v>45258</v>
      </c>
      <c r="AR398" s="38">
        <v>90</v>
      </c>
      <c r="AS398" s="38">
        <v>3</v>
      </c>
      <c r="AT398" s="80">
        <v>31666666.666666668</v>
      </c>
      <c r="AU398" s="38"/>
      <c r="AV398" s="38"/>
      <c r="AW398" s="38"/>
      <c r="AX398" s="38">
        <v>1</v>
      </c>
      <c r="AY398" s="38"/>
      <c r="AZ398" s="82"/>
      <c r="BA398" s="38">
        <v>45</v>
      </c>
      <c r="BB398" s="38"/>
      <c r="BC398" s="38"/>
      <c r="BD398" s="38"/>
      <c r="BE398" s="38"/>
      <c r="BF398" s="38"/>
      <c r="BG398" s="38">
        <v>30</v>
      </c>
      <c r="BH398" s="38"/>
      <c r="BI398" s="38"/>
      <c r="BJ398" s="38"/>
      <c r="BK398" s="38"/>
      <c r="BL398" s="38"/>
      <c r="BM398" s="38"/>
      <c r="BN398" s="38"/>
      <c r="BO398" s="38"/>
      <c r="BP398" s="38"/>
      <c r="BQ398" s="34">
        <f>Tabla2023[[#This Row],[DÍAS PRORROGA 1]]+Tabla2023[[#This Row],[DÍAS PRORROGA  2]]+Tabla2023[[#This Row],[DÍAS PRORROGA 3]]</f>
        <v>75</v>
      </c>
      <c r="BR398" s="68">
        <f>IF(Tabla2023[[#This Row],[ADICIÓN]]="NO",0,Tabla2023[[#This Row],[VALOR ADICIÓN 1]]+Tabla2023[[#This Row],[VALOR ADICIÓN 2]]+Tabla2023[[#This Row],[VALOR ADICIÓN 3]])</f>
        <v>0</v>
      </c>
      <c r="BS398" s="38"/>
      <c r="BT398" s="45">
        <v>45334</v>
      </c>
      <c r="BU398" s="49">
        <f>Tabla2023[[#This Row],[VALOR INICIAL DEL CONTRATO]]+Tabla2023[[#This Row],[VALOR ADICIÓN 1]]+Tabla2023[[#This Row],[VALOR ADICIÓN 2]]+Tabla2023[[#This Row],[VALOR ADICIÓN 3]]</f>
        <v>95000000</v>
      </c>
      <c r="BV39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398" s="33"/>
      <c r="BX398" s="36" t="s">
        <v>3322</v>
      </c>
      <c r="BY398" s="34"/>
      <c r="BZ398" s="34"/>
      <c r="CA398" s="34"/>
      <c r="CB398" s="35"/>
      <c r="CC398" s="35"/>
      <c r="CD398" s="38">
        <v>1688</v>
      </c>
      <c r="CE398" s="34"/>
    </row>
    <row r="399" spans="1:83" ht="51.75" customHeight="1" x14ac:dyDescent="0.2">
      <c r="A399" s="29">
        <v>2023</v>
      </c>
      <c r="B399" s="131">
        <v>411</v>
      </c>
      <c r="C399" s="122" t="s">
        <v>612</v>
      </c>
      <c r="D399" s="122" t="str">
        <f ca="1">IF(Tabla2023[[#This Row],[FECHA DE TERMINACIÓN FINAL]]-TODAY()&gt;=15,"VIGENTE",IF(Tabla2023[[#This Row],[FECHA DE TERMINACIÓN FINAL]]-TODAY()&lt;0,"FINALIZADO",IF(Tabla2023[[#This Row],[FECHA DE TERMINACIÓN FINAL]]-TODAY()&lt;=15,"PROXIMO A VENCER")))</f>
        <v>FINALIZADO</v>
      </c>
      <c r="E399" s="93">
        <v>91725</v>
      </c>
      <c r="F399" s="38" t="s">
        <v>3323</v>
      </c>
      <c r="G399" s="38" t="s">
        <v>3324</v>
      </c>
      <c r="H399" s="37" t="s">
        <v>3325</v>
      </c>
      <c r="I399" s="44" t="s">
        <v>3326</v>
      </c>
      <c r="J399" s="37" t="s">
        <v>784</v>
      </c>
      <c r="K399" s="38">
        <v>974</v>
      </c>
      <c r="L399" s="45">
        <v>45100</v>
      </c>
      <c r="M399" s="38">
        <v>1167</v>
      </c>
      <c r="N399" s="45">
        <v>45106</v>
      </c>
      <c r="O399" s="38" t="s">
        <v>143</v>
      </c>
      <c r="P399" s="37" t="s">
        <v>87</v>
      </c>
      <c r="Q399" s="37" t="s">
        <v>420</v>
      </c>
      <c r="R399" s="38">
        <v>1</v>
      </c>
      <c r="S399" s="151" t="s">
        <v>3327</v>
      </c>
      <c r="T399" s="38"/>
      <c r="U399" s="38" t="s">
        <v>471</v>
      </c>
      <c r="V399" s="38" t="s">
        <v>285</v>
      </c>
      <c r="W399" s="38" t="s">
        <v>423</v>
      </c>
      <c r="X399" s="38" t="s">
        <v>163</v>
      </c>
      <c r="Y399" s="54">
        <v>79727160</v>
      </c>
      <c r="Z399" s="38">
        <v>9</v>
      </c>
      <c r="AA399" s="45">
        <v>29045</v>
      </c>
      <c r="AB399" s="44" t="s">
        <v>2035</v>
      </c>
      <c r="AC399" s="38">
        <v>3124005289</v>
      </c>
      <c r="AD399" s="37" t="s">
        <v>2036</v>
      </c>
      <c r="AE399" s="36"/>
      <c r="AF399" s="34"/>
      <c r="AG399" s="34"/>
      <c r="AH399" s="37" t="s">
        <v>2379</v>
      </c>
      <c r="AI399" s="34">
        <v>53167430</v>
      </c>
      <c r="AJ399" s="37">
        <v>4</v>
      </c>
      <c r="AK399" s="34"/>
      <c r="AL399" s="38" t="s">
        <v>410</v>
      </c>
      <c r="AM399" s="45">
        <v>45104</v>
      </c>
      <c r="AN399" s="45">
        <v>45104</v>
      </c>
      <c r="AO399" s="80">
        <v>18600000</v>
      </c>
      <c r="AP399" s="45">
        <v>45111</v>
      </c>
      <c r="AQ399" s="45">
        <v>45294</v>
      </c>
      <c r="AR399" s="38">
        <v>180</v>
      </c>
      <c r="AS399" s="38">
        <v>6</v>
      </c>
      <c r="AT399" s="80">
        <v>3100000</v>
      </c>
      <c r="AU399" s="38"/>
      <c r="AV399" s="38"/>
      <c r="AW399" s="38"/>
      <c r="AX399" s="38"/>
      <c r="AY399" s="38"/>
      <c r="AZ399" s="82"/>
      <c r="BA399" s="38"/>
      <c r="BB399" s="38"/>
      <c r="BC399" s="38"/>
      <c r="BD399" s="38"/>
      <c r="BE399" s="38"/>
      <c r="BF399" s="38"/>
      <c r="BG399" s="38"/>
      <c r="BH399" s="38"/>
      <c r="BI399" s="38"/>
      <c r="BJ399" s="38"/>
      <c r="BK399" s="38"/>
      <c r="BL399" s="38"/>
      <c r="BM399" s="38"/>
      <c r="BN399" s="38"/>
      <c r="BO399" s="38"/>
      <c r="BP399" s="38"/>
      <c r="BQ399" s="34">
        <f>Tabla2023[[#This Row],[DÍAS PRORROGA 1]]+Tabla2023[[#This Row],[DÍAS PRORROGA  2]]+Tabla2023[[#This Row],[DÍAS PRORROGA 3]]</f>
        <v>0</v>
      </c>
      <c r="BR399" s="68">
        <f>IF(Tabla2023[[#This Row],[ADICIÓN]]="NO",0,Tabla2023[[#This Row],[VALOR ADICIÓN 1]]+Tabla2023[[#This Row],[VALOR ADICIÓN 2]]+Tabla2023[[#This Row],[VALOR ADICIÓN 3]])</f>
        <v>0</v>
      </c>
      <c r="BS399" s="38"/>
      <c r="BT399" s="45">
        <v>45230</v>
      </c>
      <c r="BU399" s="49">
        <f>Tabla2023[[#This Row],[VALOR INICIAL DEL CONTRATO]]+Tabla2023[[#This Row],[VALOR ADICIÓN 1]]+Tabla2023[[#This Row],[VALOR ADICIÓN 2]]+Tabla2023[[#This Row],[VALOR ADICIÓN 3]]</f>
        <v>18600000</v>
      </c>
      <c r="BV39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399" s="33"/>
      <c r="BX399" s="36" t="s">
        <v>3328</v>
      </c>
      <c r="BY399" s="34"/>
      <c r="BZ399" s="34"/>
      <c r="CA399" s="34"/>
      <c r="CB399" s="35"/>
      <c r="CC399" s="35"/>
      <c r="CD399" s="38">
        <v>1688</v>
      </c>
      <c r="CE399" s="34"/>
    </row>
    <row r="400" spans="1:83" ht="51.75" customHeight="1" x14ac:dyDescent="0.2">
      <c r="A400" s="29">
        <v>2023</v>
      </c>
      <c r="B400" s="131">
        <v>409</v>
      </c>
      <c r="C400" s="122" t="s">
        <v>435</v>
      </c>
      <c r="D400" s="122" t="str">
        <f ca="1">IF(Tabla2023[[#This Row],[FECHA DE TERMINACIÓN FINAL]]-TODAY()&gt;=15,"VIGENTE",IF(Tabla2023[[#This Row],[FECHA DE TERMINACIÓN FINAL]]-TODAY()&lt;0,"FINALIZADO",IF(Tabla2023[[#This Row],[FECHA DE TERMINACIÓN FINAL]]-TODAY()&lt;=15,"PROXIMO A VENCER")))</f>
        <v>FINALIZADO</v>
      </c>
      <c r="E400" s="93">
        <v>92041</v>
      </c>
      <c r="F400" s="38" t="s">
        <v>3329</v>
      </c>
      <c r="G400" s="38" t="s">
        <v>3330</v>
      </c>
      <c r="H400" s="37" t="s">
        <v>3331</v>
      </c>
      <c r="I400" s="46" t="s">
        <v>3332</v>
      </c>
      <c r="J400" s="37" t="s">
        <v>898</v>
      </c>
      <c r="K400" s="38">
        <v>980</v>
      </c>
      <c r="L400" s="45">
        <v>45103</v>
      </c>
      <c r="M400" s="38">
        <v>1194</v>
      </c>
      <c r="N400" s="45">
        <v>45111</v>
      </c>
      <c r="O400" s="38" t="s">
        <v>143</v>
      </c>
      <c r="P400" s="37" t="s">
        <v>87</v>
      </c>
      <c r="Q400" s="37" t="s">
        <v>3249</v>
      </c>
      <c r="R400" s="38">
        <v>1</v>
      </c>
      <c r="S400" s="151" t="s">
        <v>3333</v>
      </c>
      <c r="T400" s="38"/>
      <c r="U400" s="38"/>
      <c r="V400" s="38"/>
      <c r="W400" s="38"/>
      <c r="X400" s="38"/>
      <c r="Y400" s="54">
        <v>830066311</v>
      </c>
      <c r="Z400" s="38">
        <v>0</v>
      </c>
      <c r="AA400" s="38"/>
      <c r="AB400" s="38"/>
      <c r="AC400" s="38"/>
      <c r="AD400" s="38"/>
      <c r="AE400" s="36"/>
      <c r="AF400" s="34"/>
      <c r="AG400" s="34"/>
      <c r="AH400" s="37" t="s">
        <v>3260</v>
      </c>
      <c r="AI400" s="34">
        <v>1032484368</v>
      </c>
      <c r="AJ400" s="34">
        <v>9</v>
      </c>
      <c r="AK400" s="38"/>
      <c r="AL400" s="38" t="s">
        <v>101</v>
      </c>
      <c r="AM400" s="45">
        <v>45105</v>
      </c>
      <c r="AN400" s="45">
        <v>45105</v>
      </c>
      <c r="AO400" s="80">
        <v>95000000</v>
      </c>
      <c r="AP400" s="45">
        <v>45167</v>
      </c>
      <c r="AQ400" s="45">
        <v>45258</v>
      </c>
      <c r="AR400" s="38">
        <v>90</v>
      </c>
      <c r="AS400" s="38">
        <v>3</v>
      </c>
      <c r="AT400" s="80">
        <v>31666666.666666668</v>
      </c>
      <c r="AU400" s="38"/>
      <c r="AV400" s="38"/>
      <c r="AW400" s="38"/>
      <c r="AX400" s="38">
        <v>1</v>
      </c>
      <c r="AY400" s="38"/>
      <c r="AZ400" s="82"/>
      <c r="BA400" s="38">
        <v>60</v>
      </c>
      <c r="BB400" s="38"/>
      <c r="BC400" s="38"/>
      <c r="BD400" s="38"/>
      <c r="BE400" s="38"/>
      <c r="BF400" s="38"/>
      <c r="BG400" s="38"/>
      <c r="BH400" s="38"/>
      <c r="BI400" s="38"/>
      <c r="BJ400" s="38"/>
      <c r="BK400" s="38"/>
      <c r="BL400" s="38"/>
      <c r="BM400" s="38"/>
      <c r="BN400" s="38"/>
      <c r="BO400" s="38"/>
      <c r="BP400" s="38"/>
      <c r="BQ400" s="34">
        <f>Tabla2023[[#This Row],[DÍAS PRORROGA 1]]+Tabla2023[[#This Row],[DÍAS PRORROGA  2]]+Tabla2023[[#This Row],[DÍAS PRORROGA 3]]</f>
        <v>60</v>
      </c>
      <c r="BR400" s="68">
        <f>IF(Tabla2023[[#This Row],[ADICIÓN]]="NO",0,Tabla2023[[#This Row],[VALOR ADICIÓN 1]]+Tabla2023[[#This Row],[VALOR ADICIÓN 2]]+Tabla2023[[#This Row],[VALOR ADICIÓN 3]])</f>
        <v>0</v>
      </c>
      <c r="BS400" s="38"/>
      <c r="BT400" s="45">
        <v>45319</v>
      </c>
      <c r="BU400" s="49">
        <f>Tabla2023[[#This Row],[VALOR INICIAL DEL CONTRATO]]+Tabla2023[[#This Row],[VALOR ADICIÓN 1]]+Tabla2023[[#This Row],[VALOR ADICIÓN 2]]+Tabla2023[[#This Row],[VALOR ADICIÓN 3]]</f>
        <v>95000000</v>
      </c>
      <c r="BV40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0" s="33"/>
      <c r="BX400" s="36" t="s">
        <v>3334</v>
      </c>
      <c r="BY400" s="34"/>
      <c r="BZ400" s="34"/>
      <c r="CA400" s="34"/>
      <c r="CB400" s="35"/>
      <c r="CC400" s="35"/>
      <c r="CD400" s="38">
        <v>1688</v>
      </c>
      <c r="CE400" s="34"/>
    </row>
    <row r="401" spans="1:83" ht="51.75" customHeight="1" x14ac:dyDescent="0.2">
      <c r="A401" s="29">
        <v>2023</v>
      </c>
      <c r="B401" s="131">
        <v>410</v>
      </c>
      <c r="C401" s="122" t="s">
        <v>435</v>
      </c>
      <c r="D401" s="122" t="str">
        <f ca="1">IF(Tabla2023[[#This Row],[FECHA DE TERMINACIÓN FINAL]]-TODAY()&gt;=15,"VIGENTE",IF(Tabla2023[[#This Row],[FECHA DE TERMINACIÓN FINAL]]-TODAY()&lt;0,"FINALIZADO",IF(Tabla2023[[#This Row],[FECHA DE TERMINACIÓN FINAL]]-TODAY()&lt;=15,"PROXIMO A VENCER")))</f>
        <v>FINALIZADO</v>
      </c>
      <c r="E401" s="93">
        <v>92044</v>
      </c>
      <c r="F401" s="38" t="s">
        <v>3335</v>
      </c>
      <c r="G401" s="38" t="s">
        <v>3336</v>
      </c>
      <c r="H401" s="37" t="s">
        <v>3337</v>
      </c>
      <c r="I401" s="46" t="s">
        <v>3338</v>
      </c>
      <c r="J401" s="37" t="s">
        <v>898</v>
      </c>
      <c r="K401" s="38">
        <v>978</v>
      </c>
      <c r="L401" s="45">
        <v>45103</v>
      </c>
      <c r="M401" s="38">
        <v>1208</v>
      </c>
      <c r="N401" s="45">
        <v>45113</v>
      </c>
      <c r="O401" s="38" t="s">
        <v>143</v>
      </c>
      <c r="P401" s="37" t="s">
        <v>87</v>
      </c>
      <c r="Q401" s="37" t="s">
        <v>3249</v>
      </c>
      <c r="R401" s="38">
        <v>1</v>
      </c>
      <c r="S401" s="151" t="s">
        <v>3339</v>
      </c>
      <c r="T401" s="38"/>
      <c r="U401" s="38"/>
      <c r="V401" s="38"/>
      <c r="W401" s="38"/>
      <c r="X401" s="38"/>
      <c r="Y401" s="54">
        <v>901706201</v>
      </c>
      <c r="Z401" s="38">
        <v>3</v>
      </c>
      <c r="AA401" s="38"/>
      <c r="AB401" s="38"/>
      <c r="AC401" s="38"/>
      <c r="AD401" s="38"/>
      <c r="AE401" s="37" t="s">
        <v>2124</v>
      </c>
      <c r="AF401" s="37">
        <v>1071142720</v>
      </c>
      <c r="AG401" s="37">
        <v>3</v>
      </c>
      <c r="AH401" s="37" t="s">
        <v>3253</v>
      </c>
      <c r="AI401" s="34">
        <v>1110556931</v>
      </c>
      <c r="AJ401" s="34">
        <v>9</v>
      </c>
      <c r="AK401" s="45">
        <v>45306</v>
      </c>
      <c r="AL401" s="38" t="s">
        <v>101</v>
      </c>
      <c r="AM401" s="45">
        <v>45105</v>
      </c>
      <c r="AN401" s="45">
        <v>45105</v>
      </c>
      <c r="AO401" s="80">
        <v>95000000</v>
      </c>
      <c r="AP401" s="45">
        <v>45161</v>
      </c>
      <c r="AQ401" s="45">
        <v>45252</v>
      </c>
      <c r="AR401" s="38">
        <v>90</v>
      </c>
      <c r="AS401" s="38">
        <v>3</v>
      </c>
      <c r="AT401" s="80">
        <v>31666666.666666668</v>
      </c>
      <c r="AU401" s="38"/>
      <c r="AV401" s="38"/>
      <c r="AW401" s="38"/>
      <c r="AX401" s="38">
        <v>2</v>
      </c>
      <c r="AY401" s="38"/>
      <c r="AZ401" s="82"/>
      <c r="BA401" s="38">
        <v>90</v>
      </c>
      <c r="BB401" s="38"/>
      <c r="BC401" s="38"/>
      <c r="BD401" s="38"/>
      <c r="BE401" s="38"/>
      <c r="BF401" s="38"/>
      <c r="BG401" s="38">
        <v>30</v>
      </c>
      <c r="BH401" s="38"/>
      <c r="BI401" s="38"/>
      <c r="BJ401" s="38"/>
      <c r="BK401" s="38"/>
      <c r="BL401" s="38"/>
      <c r="BM401" s="38"/>
      <c r="BN401" s="38"/>
      <c r="BO401" s="38"/>
      <c r="BP401" s="38"/>
      <c r="BQ401" s="34">
        <f>Tabla2023[[#This Row],[DÍAS PRORROGA 1]]+Tabla2023[[#This Row],[DÍAS PRORROGA  2]]+Tabla2023[[#This Row],[DÍAS PRORROGA 3]]</f>
        <v>120</v>
      </c>
      <c r="BR401" s="68">
        <f>IF(Tabla2023[[#This Row],[ADICIÓN]]="NO",0,Tabla2023[[#This Row],[VALOR ADICIÓN 1]]+Tabla2023[[#This Row],[VALOR ADICIÓN 2]]+Tabla2023[[#This Row],[VALOR ADICIÓN 3]])</f>
        <v>0</v>
      </c>
      <c r="BS401" s="38"/>
      <c r="BT401" s="45">
        <v>45350</v>
      </c>
      <c r="BU401" s="49">
        <f>Tabla2023[[#This Row],[VALOR INICIAL DEL CONTRATO]]+Tabla2023[[#This Row],[VALOR ADICIÓN 1]]+Tabla2023[[#This Row],[VALOR ADICIÓN 2]]+Tabla2023[[#This Row],[VALOR ADICIÓN 3]]</f>
        <v>95000000</v>
      </c>
      <c r="BV40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1" s="33"/>
      <c r="BX401" s="36" t="s">
        <v>3340</v>
      </c>
      <c r="BY401" s="34"/>
      <c r="BZ401" s="34"/>
      <c r="CA401" s="34"/>
      <c r="CB401" s="35"/>
      <c r="CC401" s="35"/>
      <c r="CD401" s="38">
        <v>1688</v>
      </c>
      <c r="CE401" s="34"/>
    </row>
    <row r="402" spans="1:83" ht="51.75" customHeight="1" x14ac:dyDescent="0.2">
      <c r="A402" s="29">
        <v>2023</v>
      </c>
      <c r="B402" s="131">
        <v>412</v>
      </c>
      <c r="C402" s="122" t="s">
        <v>435</v>
      </c>
      <c r="D402" s="122" t="str">
        <f ca="1">IF(Tabla2023[[#This Row],[FECHA DE TERMINACIÓN FINAL]]-TODAY()&gt;=15,"VIGENTE",IF(Tabla2023[[#This Row],[FECHA DE TERMINACIÓN FINAL]]-TODAY()&lt;0,"FINALIZADO",IF(Tabla2023[[#This Row],[FECHA DE TERMINACIÓN FINAL]]-TODAY()&lt;=15,"PROXIMO A VENCER")))</f>
        <v>FINALIZADO</v>
      </c>
      <c r="E402" s="93">
        <v>91282</v>
      </c>
      <c r="F402" s="37" t="s">
        <v>3341</v>
      </c>
      <c r="G402" s="38" t="s">
        <v>3342</v>
      </c>
      <c r="H402" s="37" t="s">
        <v>3343</v>
      </c>
      <c r="I402" s="46" t="s">
        <v>3344</v>
      </c>
      <c r="J402" s="37" t="s">
        <v>470</v>
      </c>
      <c r="K402" s="38">
        <v>951</v>
      </c>
      <c r="L402" s="45">
        <v>45097</v>
      </c>
      <c r="M402" s="38">
        <v>1180</v>
      </c>
      <c r="N402" s="45">
        <v>45107</v>
      </c>
      <c r="O402" s="38" t="s">
        <v>1871</v>
      </c>
      <c r="P402" s="37" t="s">
        <v>87</v>
      </c>
      <c r="Q402" s="37" t="s">
        <v>420</v>
      </c>
      <c r="R402" s="38">
        <v>1</v>
      </c>
      <c r="S402" s="151" t="s">
        <v>3345</v>
      </c>
      <c r="T402" s="38"/>
      <c r="U402" s="38" t="s">
        <v>471</v>
      </c>
      <c r="V402" s="38" t="s">
        <v>512</v>
      </c>
      <c r="W402" s="38" t="s">
        <v>423</v>
      </c>
      <c r="X402" s="38" t="s">
        <v>148</v>
      </c>
      <c r="Y402" s="38">
        <v>1023034503</v>
      </c>
      <c r="Z402" s="38">
        <v>4</v>
      </c>
      <c r="AA402" s="45">
        <v>36251</v>
      </c>
      <c r="AB402" s="44" t="s">
        <v>3346</v>
      </c>
      <c r="AC402" s="38">
        <v>3229383115</v>
      </c>
      <c r="AD402" s="38" t="s">
        <v>3347</v>
      </c>
      <c r="AE402" s="37" t="s">
        <v>221</v>
      </c>
      <c r="AF402" s="36">
        <v>1010222109</v>
      </c>
      <c r="AG402" s="36">
        <v>4</v>
      </c>
      <c r="AH402" s="34"/>
      <c r="AI402" s="34"/>
      <c r="AJ402" s="34"/>
      <c r="AK402" s="34"/>
      <c r="AL402" s="38" t="s">
        <v>410</v>
      </c>
      <c r="AM402" s="45">
        <v>45104</v>
      </c>
      <c r="AN402" s="45">
        <v>45104</v>
      </c>
      <c r="AO402" s="80">
        <v>18600000</v>
      </c>
      <c r="AP402" s="45">
        <v>45112</v>
      </c>
      <c r="AQ402" s="45">
        <v>45295</v>
      </c>
      <c r="AR402" s="38">
        <v>180</v>
      </c>
      <c r="AS402" s="38">
        <v>6</v>
      </c>
      <c r="AT402" s="80">
        <v>3100000</v>
      </c>
      <c r="AU402" s="38"/>
      <c r="AV402" s="38"/>
      <c r="AW402" s="38">
        <v>1</v>
      </c>
      <c r="AX402" s="38">
        <v>1</v>
      </c>
      <c r="AY402" s="38"/>
      <c r="AZ402" s="82">
        <v>3100000</v>
      </c>
      <c r="BA402" s="38">
        <v>30</v>
      </c>
      <c r="BB402" s="38">
        <v>1284</v>
      </c>
      <c r="BC402" s="45">
        <v>45282</v>
      </c>
      <c r="BD402" s="38"/>
      <c r="BE402" s="38"/>
      <c r="BF402" s="38"/>
      <c r="BG402" s="38"/>
      <c r="BH402" s="38"/>
      <c r="BI402" s="38"/>
      <c r="BJ402" s="38"/>
      <c r="BK402" s="38"/>
      <c r="BL402" s="38"/>
      <c r="BM402" s="38"/>
      <c r="BN402" s="38"/>
      <c r="BO402" s="38"/>
      <c r="BP402" s="38"/>
      <c r="BQ402" s="34">
        <f>Tabla2023[[#This Row],[DÍAS PRORROGA 1]]+Tabla2023[[#This Row],[DÍAS PRORROGA  2]]+Tabla2023[[#This Row],[DÍAS PRORROGA 3]]</f>
        <v>30</v>
      </c>
      <c r="BR402" s="68">
        <f>IF(Tabla2023[[#This Row],[ADICIÓN]]="NO",0,Tabla2023[[#This Row],[VALOR ADICIÓN 1]]+Tabla2023[[#This Row],[VALOR ADICIÓN 2]]+Tabla2023[[#This Row],[VALOR ADICIÓN 3]])</f>
        <v>3100000</v>
      </c>
      <c r="BS402" s="38"/>
      <c r="BT402" s="45">
        <v>45326</v>
      </c>
      <c r="BU402" s="49">
        <f>Tabla2023[[#This Row],[VALOR INICIAL DEL CONTRATO]]+Tabla2023[[#This Row],[VALOR ADICIÓN 1]]+Tabla2023[[#This Row],[VALOR ADICIÓN 2]]+Tabla2023[[#This Row],[VALOR ADICIÓN 3]]</f>
        <v>21700000</v>
      </c>
      <c r="BV40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2" s="33"/>
      <c r="BX402" s="36" t="s">
        <v>3348</v>
      </c>
      <c r="BY402" s="36" t="s">
        <v>3349</v>
      </c>
      <c r="BZ402" s="34"/>
      <c r="CA402" s="34">
        <v>19</v>
      </c>
      <c r="CB402" s="35" t="s">
        <v>1876</v>
      </c>
      <c r="CC402" s="35" t="s">
        <v>1877</v>
      </c>
      <c r="CD402" s="38">
        <v>1589</v>
      </c>
      <c r="CE402" s="34"/>
    </row>
    <row r="403" spans="1:83" ht="51.75" customHeight="1" x14ac:dyDescent="0.2">
      <c r="A403" s="29">
        <v>2023</v>
      </c>
      <c r="B403" s="131">
        <v>413</v>
      </c>
      <c r="C403" s="122" t="s">
        <v>84</v>
      </c>
      <c r="D403" s="122" t="str">
        <f ca="1">IF(Tabla2023[[#This Row],[FECHA DE TERMINACIÓN FINAL]]-TODAY()&gt;=15,"VIGENTE",IF(Tabla2023[[#This Row],[FECHA DE TERMINACIÓN FINAL]]-TODAY()&lt;0,"FINALIZADO",IF(Tabla2023[[#This Row],[FECHA DE TERMINACIÓN FINAL]]-TODAY()&lt;=15,"PROXIMO A VENCER")))</f>
        <v>VIGENTE</v>
      </c>
      <c r="E403" s="93">
        <v>91450</v>
      </c>
      <c r="F403" s="38" t="s">
        <v>3350</v>
      </c>
      <c r="G403" s="38" t="s">
        <v>3351</v>
      </c>
      <c r="H403" s="37" t="s">
        <v>2143</v>
      </c>
      <c r="I403" s="46" t="s">
        <v>3352</v>
      </c>
      <c r="J403" s="37" t="s">
        <v>520</v>
      </c>
      <c r="K403" s="38">
        <v>949</v>
      </c>
      <c r="L403" s="45">
        <v>45097</v>
      </c>
      <c r="M403" s="38">
        <v>1198</v>
      </c>
      <c r="N403" s="45">
        <v>45111</v>
      </c>
      <c r="O403" s="38" t="s">
        <v>248</v>
      </c>
      <c r="P403" s="37" t="s">
        <v>87</v>
      </c>
      <c r="Q403" s="37" t="s">
        <v>420</v>
      </c>
      <c r="R403" s="38">
        <v>1</v>
      </c>
      <c r="S403" s="151" t="s">
        <v>3353</v>
      </c>
      <c r="T403" s="38"/>
      <c r="U403" s="38" t="s">
        <v>471</v>
      </c>
      <c r="V403" s="38" t="s">
        <v>442</v>
      </c>
      <c r="W403" s="38" t="s">
        <v>213</v>
      </c>
      <c r="X403" s="38" t="s">
        <v>148</v>
      </c>
      <c r="Y403" s="54">
        <v>1018481815</v>
      </c>
      <c r="Z403" s="38">
        <v>5</v>
      </c>
      <c r="AA403" s="45">
        <v>35044</v>
      </c>
      <c r="AB403" s="44" t="s">
        <v>2146</v>
      </c>
      <c r="AC403" s="38">
        <v>8824700</v>
      </c>
      <c r="AD403" s="37" t="s">
        <v>2147</v>
      </c>
      <c r="AE403" s="37" t="s">
        <v>683</v>
      </c>
      <c r="AF403" s="37">
        <v>1014225583</v>
      </c>
      <c r="AG403" s="37">
        <v>0</v>
      </c>
      <c r="AH403" s="37" t="s">
        <v>1119</v>
      </c>
      <c r="AI403" s="36">
        <v>79486884</v>
      </c>
      <c r="AJ403" s="36">
        <v>7</v>
      </c>
      <c r="AK403" s="34"/>
      <c r="AL403" s="38" t="s">
        <v>410</v>
      </c>
      <c r="AM403" s="45">
        <v>45104</v>
      </c>
      <c r="AN403" s="45">
        <v>45104</v>
      </c>
      <c r="AO403" s="80">
        <v>39000000</v>
      </c>
      <c r="AP403" s="45">
        <v>45111</v>
      </c>
      <c r="AQ403" s="45">
        <v>45294</v>
      </c>
      <c r="AR403" s="38">
        <v>180</v>
      </c>
      <c r="AS403" s="38">
        <v>6</v>
      </c>
      <c r="AT403" s="80">
        <v>6500000</v>
      </c>
      <c r="AU403" s="38"/>
      <c r="AV403" s="38"/>
      <c r="AW403" s="38">
        <v>1</v>
      </c>
      <c r="AX403" s="38">
        <v>1</v>
      </c>
      <c r="AY403" s="38"/>
      <c r="AZ403" s="82">
        <v>19500000</v>
      </c>
      <c r="BA403" s="38">
        <v>90</v>
      </c>
      <c r="BB403" s="38">
        <v>1127</v>
      </c>
      <c r="BC403" s="45">
        <v>45258</v>
      </c>
      <c r="BD403" s="38"/>
      <c r="BE403" s="38"/>
      <c r="BF403" s="38"/>
      <c r="BG403" s="38"/>
      <c r="BH403" s="38"/>
      <c r="BI403" s="38"/>
      <c r="BJ403" s="38"/>
      <c r="BK403" s="38"/>
      <c r="BL403" s="38"/>
      <c r="BM403" s="38"/>
      <c r="BN403" s="38"/>
      <c r="BO403" s="38"/>
      <c r="BP403" s="38"/>
      <c r="BQ403" s="34">
        <f>Tabla2023[[#This Row],[DÍAS PRORROGA 1]]+Tabla2023[[#This Row],[DÍAS PRORROGA  2]]+Tabla2023[[#This Row],[DÍAS PRORROGA 3]]</f>
        <v>90</v>
      </c>
      <c r="BR403" s="68">
        <f>IF(Tabla2023[[#This Row],[ADICIÓN]]="NO",0,Tabla2023[[#This Row],[VALOR ADICIÓN 1]]+Tabla2023[[#This Row],[VALOR ADICIÓN 2]]+Tabla2023[[#This Row],[VALOR ADICIÓN 3]])</f>
        <v>19500000</v>
      </c>
      <c r="BS403" s="38"/>
      <c r="BT403" s="45">
        <v>45385</v>
      </c>
      <c r="BU403" s="49">
        <f>Tabla2023[[#This Row],[VALOR INICIAL DEL CONTRATO]]+Tabla2023[[#This Row],[VALOR ADICIÓN 1]]+Tabla2023[[#This Row],[VALOR ADICIÓN 2]]+Tabla2023[[#This Row],[VALOR ADICIÓN 3]]</f>
        <v>58500000</v>
      </c>
      <c r="BV40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0.9051094890510949</v>
      </c>
      <c r="BW403" s="33"/>
      <c r="BX403" s="36" t="s">
        <v>3354</v>
      </c>
      <c r="BY403" s="34"/>
      <c r="BZ403" s="34"/>
      <c r="CA403" s="34"/>
      <c r="CB403" s="35"/>
      <c r="CC403" s="35"/>
      <c r="CD403" s="38">
        <v>1590</v>
      </c>
      <c r="CE403" s="34"/>
    </row>
    <row r="404" spans="1:83" ht="51.75" customHeight="1" x14ac:dyDescent="0.2">
      <c r="A404" s="29">
        <v>2023</v>
      </c>
      <c r="B404" s="131">
        <v>415</v>
      </c>
      <c r="C404" s="122" t="s">
        <v>435</v>
      </c>
      <c r="D404" s="122" t="str">
        <f ca="1">IF(Tabla2023[[#This Row],[FECHA DE TERMINACIÓN FINAL]]-TODAY()&gt;=15,"VIGENTE",IF(Tabla2023[[#This Row],[FECHA DE TERMINACIÓN FINAL]]-TODAY()&lt;0,"FINALIZADO",IF(Tabla2023[[#This Row],[FECHA DE TERMINACIÓN FINAL]]-TODAY()&lt;=15,"PROXIMO A VENCER")))</f>
        <v>FINALIZADO</v>
      </c>
      <c r="E404" s="93">
        <v>91695</v>
      </c>
      <c r="F404" s="38" t="s">
        <v>3355</v>
      </c>
      <c r="G404" s="38" t="s">
        <v>3356</v>
      </c>
      <c r="H404" s="37" t="s">
        <v>2362</v>
      </c>
      <c r="I404" s="46" t="s">
        <v>3357</v>
      </c>
      <c r="J404" s="37" t="s">
        <v>1711</v>
      </c>
      <c r="K404" s="38">
        <v>958</v>
      </c>
      <c r="L404" s="45">
        <v>45098</v>
      </c>
      <c r="M404" s="38">
        <v>1168</v>
      </c>
      <c r="N404" s="45">
        <v>45106</v>
      </c>
      <c r="O404" s="38" t="s">
        <v>143</v>
      </c>
      <c r="P404" s="37" t="s">
        <v>87</v>
      </c>
      <c r="Q404" s="37" t="s">
        <v>420</v>
      </c>
      <c r="R404" s="38">
        <v>1</v>
      </c>
      <c r="S404" s="152" t="s">
        <v>3358</v>
      </c>
      <c r="T404" s="38"/>
      <c r="U404" s="38" t="s">
        <v>471</v>
      </c>
      <c r="V404" s="38" t="s">
        <v>285</v>
      </c>
      <c r="W404" s="38" t="s">
        <v>213</v>
      </c>
      <c r="X404" s="38" t="s">
        <v>148</v>
      </c>
      <c r="Y404" s="38">
        <v>80255566</v>
      </c>
      <c r="Z404" s="38">
        <v>2</v>
      </c>
      <c r="AA404" s="45">
        <v>29821</v>
      </c>
      <c r="AB404" s="44" t="s">
        <v>3359</v>
      </c>
      <c r="AC404" s="38">
        <v>2003821</v>
      </c>
      <c r="AD404" s="38" t="s">
        <v>3360</v>
      </c>
      <c r="AE404" s="37" t="s">
        <v>683</v>
      </c>
      <c r="AF404" s="37">
        <v>1014225583</v>
      </c>
      <c r="AG404" s="37">
        <v>0</v>
      </c>
      <c r="AH404" s="37"/>
      <c r="AI404" s="36"/>
      <c r="AJ404" s="36"/>
      <c r="AK404" s="34"/>
      <c r="AL404" s="38" t="s">
        <v>410</v>
      </c>
      <c r="AM404" s="45">
        <v>45105</v>
      </c>
      <c r="AN404" s="45">
        <v>45105</v>
      </c>
      <c r="AO404" s="80">
        <v>30000000</v>
      </c>
      <c r="AP404" s="45">
        <v>45111</v>
      </c>
      <c r="AQ404" s="45">
        <v>45294</v>
      </c>
      <c r="AR404" s="38">
        <v>180</v>
      </c>
      <c r="AS404" s="38">
        <v>6</v>
      </c>
      <c r="AT404" s="80">
        <v>5000000</v>
      </c>
      <c r="AU404" s="38"/>
      <c r="AV404" s="38"/>
      <c r="AW404" s="38">
        <v>1</v>
      </c>
      <c r="AX404" s="38">
        <v>1</v>
      </c>
      <c r="AY404" s="38"/>
      <c r="AZ404" s="82">
        <v>5000000</v>
      </c>
      <c r="BA404" s="38">
        <v>30</v>
      </c>
      <c r="BB404" s="38">
        <v>1112</v>
      </c>
      <c r="BC404" s="45">
        <v>45258</v>
      </c>
      <c r="BD404" s="38"/>
      <c r="BE404" s="38"/>
      <c r="BF404" s="38"/>
      <c r="BG404" s="38"/>
      <c r="BH404" s="38"/>
      <c r="BI404" s="38"/>
      <c r="BJ404" s="38"/>
      <c r="BK404" s="38"/>
      <c r="BL404" s="38"/>
      <c r="BM404" s="38"/>
      <c r="BN404" s="38"/>
      <c r="BO404" s="38"/>
      <c r="BP404" s="38"/>
      <c r="BQ404" s="34">
        <f>Tabla2023[[#This Row],[DÍAS PRORROGA 1]]+Tabla2023[[#This Row],[DÍAS PRORROGA  2]]+Tabla2023[[#This Row],[DÍAS PRORROGA 3]]</f>
        <v>30</v>
      </c>
      <c r="BR404" s="68">
        <f>IF(Tabla2023[[#This Row],[ADICIÓN]]="NO",0,Tabla2023[[#This Row],[VALOR ADICIÓN 1]]+Tabla2023[[#This Row],[VALOR ADICIÓN 2]]+Tabla2023[[#This Row],[VALOR ADICIÓN 3]])</f>
        <v>5000000</v>
      </c>
      <c r="BS404" s="38"/>
      <c r="BT404" s="45">
        <v>45325</v>
      </c>
      <c r="BU404" s="49">
        <f>Tabla2023[[#This Row],[VALOR INICIAL DEL CONTRATO]]+Tabla2023[[#This Row],[VALOR ADICIÓN 1]]+Tabla2023[[#This Row],[VALOR ADICIÓN 2]]+Tabla2023[[#This Row],[VALOR ADICIÓN 3]]</f>
        <v>35000000</v>
      </c>
      <c r="BV40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4" s="33"/>
      <c r="BX404" s="36" t="s">
        <v>3361</v>
      </c>
      <c r="BY404" s="34"/>
      <c r="BZ404" s="34"/>
      <c r="CA404" s="34"/>
      <c r="CB404" s="35"/>
      <c r="CC404" s="35"/>
      <c r="CD404" s="38">
        <v>1688</v>
      </c>
      <c r="CE404" s="34"/>
    </row>
    <row r="405" spans="1:83" ht="51.75" customHeight="1" x14ac:dyDescent="0.2">
      <c r="A405" s="29">
        <v>2023</v>
      </c>
      <c r="B405" s="131">
        <v>416</v>
      </c>
      <c r="C405" s="122" t="s">
        <v>435</v>
      </c>
      <c r="D405" s="122" t="str">
        <f ca="1">IF(Tabla2023[[#This Row],[FECHA DE TERMINACIÓN FINAL]]-TODAY()&gt;=15,"VIGENTE",IF(Tabla2023[[#This Row],[FECHA DE TERMINACIÓN FINAL]]-TODAY()&lt;0,"FINALIZADO",IF(Tabla2023[[#This Row],[FECHA DE TERMINACIÓN FINAL]]-TODAY()&lt;=15,"PROXIMO A VENCER")))</f>
        <v>FINALIZADO</v>
      </c>
      <c r="E405" s="93">
        <v>91470</v>
      </c>
      <c r="F405" s="38" t="s">
        <v>3362</v>
      </c>
      <c r="G405" s="38" t="s">
        <v>3363</v>
      </c>
      <c r="H405" s="37" t="s">
        <v>3364</v>
      </c>
      <c r="I405" s="46" t="s">
        <v>3365</v>
      </c>
      <c r="J405" s="37" t="s">
        <v>784</v>
      </c>
      <c r="K405" s="38">
        <v>944</v>
      </c>
      <c r="L405" s="45">
        <v>45097</v>
      </c>
      <c r="M405" s="38">
        <v>1171</v>
      </c>
      <c r="N405" s="45">
        <v>45106</v>
      </c>
      <c r="O405" s="38" t="s">
        <v>125</v>
      </c>
      <c r="P405" s="37" t="s">
        <v>87</v>
      </c>
      <c r="Q405" s="37" t="s">
        <v>420</v>
      </c>
      <c r="R405" s="38">
        <v>1</v>
      </c>
      <c r="S405" s="151" t="s">
        <v>3366</v>
      </c>
      <c r="T405" s="38"/>
      <c r="U405" s="38" t="s">
        <v>906</v>
      </c>
      <c r="V405" s="38" t="s">
        <v>442</v>
      </c>
      <c r="W405" s="38" t="s">
        <v>213</v>
      </c>
      <c r="X405" s="38" t="s">
        <v>148</v>
      </c>
      <c r="Y405" s="38">
        <v>52356569</v>
      </c>
      <c r="Z405" s="38">
        <v>6</v>
      </c>
      <c r="AA405" s="45">
        <v>28325</v>
      </c>
      <c r="AB405" s="44" t="s">
        <v>3367</v>
      </c>
      <c r="AC405" s="38">
        <v>8049473</v>
      </c>
      <c r="AD405" s="38" t="s">
        <v>3368</v>
      </c>
      <c r="AE405" s="36"/>
      <c r="AF405" s="34"/>
      <c r="AG405" s="34"/>
      <c r="AH405" s="37" t="s">
        <v>151</v>
      </c>
      <c r="AI405" s="36">
        <v>1053344917</v>
      </c>
      <c r="AJ405" s="36">
        <v>9</v>
      </c>
      <c r="AK405" s="34"/>
      <c r="AL405" s="38" t="s">
        <v>410</v>
      </c>
      <c r="AM405" s="45">
        <v>45104</v>
      </c>
      <c r="AN405" s="45">
        <v>45104</v>
      </c>
      <c r="AO405" s="80">
        <v>27600000</v>
      </c>
      <c r="AP405" s="45">
        <v>45111</v>
      </c>
      <c r="AQ405" s="45">
        <v>45294</v>
      </c>
      <c r="AR405" s="38">
        <v>180</v>
      </c>
      <c r="AS405" s="38">
        <v>6</v>
      </c>
      <c r="AT405" s="80">
        <v>4600000</v>
      </c>
      <c r="AU405" s="38"/>
      <c r="AV405" s="38"/>
      <c r="AW405" s="38"/>
      <c r="AX405" s="38"/>
      <c r="AY405" s="38"/>
      <c r="AZ405" s="82"/>
      <c r="BA405" s="38"/>
      <c r="BB405" s="38"/>
      <c r="BC405" s="38"/>
      <c r="BD405" s="38"/>
      <c r="BE405" s="38"/>
      <c r="BF405" s="38"/>
      <c r="BG405" s="38"/>
      <c r="BH405" s="38"/>
      <c r="BI405" s="38"/>
      <c r="BJ405" s="38"/>
      <c r="BK405" s="38"/>
      <c r="BL405" s="38"/>
      <c r="BM405" s="38"/>
      <c r="BN405" s="38"/>
      <c r="BO405" s="38"/>
      <c r="BP405" s="38"/>
      <c r="BQ405" s="34">
        <f>Tabla2023[[#This Row],[DÍAS PRORROGA 1]]+Tabla2023[[#This Row],[DÍAS PRORROGA  2]]+Tabla2023[[#This Row],[DÍAS PRORROGA 3]]</f>
        <v>0</v>
      </c>
      <c r="BR405" s="68">
        <f>IF(Tabla2023[[#This Row],[ADICIÓN]]="NO",0,Tabla2023[[#This Row],[VALOR ADICIÓN 1]]+Tabla2023[[#This Row],[VALOR ADICIÓN 2]]+Tabla2023[[#This Row],[VALOR ADICIÓN 3]])</f>
        <v>0</v>
      </c>
      <c r="BS405" s="38"/>
      <c r="BT405" s="45">
        <v>45294</v>
      </c>
      <c r="BU405" s="49">
        <f>Tabla2023[[#This Row],[VALOR INICIAL DEL CONTRATO]]+Tabla2023[[#This Row],[VALOR ADICIÓN 1]]+Tabla2023[[#This Row],[VALOR ADICIÓN 2]]+Tabla2023[[#This Row],[VALOR ADICIÓN 3]]</f>
        <v>27600000</v>
      </c>
      <c r="BV40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5" s="33"/>
      <c r="BX405" s="34"/>
      <c r="BY405" s="34"/>
      <c r="BZ405" s="34"/>
      <c r="CA405" s="34"/>
      <c r="CB405" s="35"/>
      <c r="CC405" s="35"/>
      <c r="CD405" s="38">
        <v>1696</v>
      </c>
      <c r="CE405" s="34"/>
    </row>
    <row r="406" spans="1:83" ht="51.75" customHeight="1" x14ac:dyDescent="0.2">
      <c r="A406" s="29">
        <v>2023</v>
      </c>
      <c r="B406" s="131">
        <v>417</v>
      </c>
      <c r="C406" s="122" t="s">
        <v>435</v>
      </c>
      <c r="D406" s="122" t="str">
        <f ca="1">IF(Tabla2023[[#This Row],[FECHA DE TERMINACIÓN FINAL]]-TODAY()&gt;=15,"VIGENTE",IF(Tabla2023[[#This Row],[FECHA DE TERMINACIÓN FINAL]]-TODAY()&lt;0,"FINALIZADO",IF(Tabla2023[[#This Row],[FECHA DE TERMINACIÓN FINAL]]-TODAY()&lt;=15,"PROXIMO A VENCER")))</f>
        <v>FINALIZADO</v>
      </c>
      <c r="E406" s="93">
        <v>91683</v>
      </c>
      <c r="F406" s="38" t="s">
        <v>3369</v>
      </c>
      <c r="G406" s="38" t="s">
        <v>3370</v>
      </c>
      <c r="H406" s="37" t="s">
        <v>2078</v>
      </c>
      <c r="I406" s="46" t="s">
        <v>3371</v>
      </c>
      <c r="J406" s="37" t="s">
        <v>822</v>
      </c>
      <c r="K406" s="38">
        <v>955</v>
      </c>
      <c r="L406" s="45">
        <v>45098</v>
      </c>
      <c r="M406" s="38">
        <v>1184</v>
      </c>
      <c r="N406" s="45">
        <v>45107</v>
      </c>
      <c r="O406" s="38" t="s">
        <v>116</v>
      </c>
      <c r="P406" s="37" t="s">
        <v>87</v>
      </c>
      <c r="Q406" s="37" t="s">
        <v>420</v>
      </c>
      <c r="R406" s="38">
        <v>1</v>
      </c>
      <c r="S406" s="151" t="s">
        <v>2080</v>
      </c>
      <c r="T406" s="38"/>
      <c r="U406" s="38" t="s">
        <v>906</v>
      </c>
      <c r="V406" s="38" t="s">
        <v>196</v>
      </c>
      <c r="W406" s="38" t="s">
        <v>213</v>
      </c>
      <c r="X406" s="38" t="s">
        <v>163</v>
      </c>
      <c r="Y406" s="54">
        <v>1020777043</v>
      </c>
      <c r="Z406" s="38">
        <v>5</v>
      </c>
      <c r="AA406" s="45">
        <v>33848</v>
      </c>
      <c r="AB406" s="44" t="s">
        <v>2081</v>
      </c>
      <c r="AC406" s="38">
        <v>6018039538</v>
      </c>
      <c r="AD406" s="37" t="s">
        <v>2082</v>
      </c>
      <c r="AE406" s="36"/>
      <c r="AF406" s="34"/>
      <c r="AG406" s="34"/>
      <c r="AH406" s="37" t="s">
        <v>1016</v>
      </c>
      <c r="AI406" s="34">
        <v>1018418402</v>
      </c>
      <c r="AJ406" s="36">
        <v>1</v>
      </c>
      <c r="AK406" s="34"/>
      <c r="AL406" s="38" t="s">
        <v>410</v>
      </c>
      <c r="AM406" s="45">
        <v>45105</v>
      </c>
      <c r="AN406" s="45">
        <v>45105</v>
      </c>
      <c r="AO406" s="80">
        <v>33000000</v>
      </c>
      <c r="AP406" s="45">
        <v>45111</v>
      </c>
      <c r="AQ406" s="45">
        <v>45294</v>
      </c>
      <c r="AR406" s="38">
        <v>180</v>
      </c>
      <c r="AS406" s="38">
        <v>6</v>
      </c>
      <c r="AT406" s="80">
        <v>5500000</v>
      </c>
      <c r="AU406" s="38"/>
      <c r="AV406" s="38"/>
      <c r="AW406" s="38"/>
      <c r="AX406" s="38"/>
      <c r="AY406" s="38"/>
      <c r="AZ406" s="82"/>
      <c r="BA406" s="38"/>
      <c r="BB406" s="38"/>
      <c r="BC406" s="38"/>
      <c r="BD406" s="38"/>
      <c r="BE406" s="38"/>
      <c r="BF406" s="38"/>
      <c r="BG406" s="38"/>
      <c r="BH406" s="38"/>
      <c r="BI406" s="38"/>
      <c r="BJ406" s="38"/>
      <c r="BK406" s="38"/>
      <c r="BL406" s="38"/>
      <c r="BM406" s="38"/>
      <c r="BN406" s="38"/>
      <c r="BO406" s="38"/>
      <c r="BP406" s="38"/>
      <c r="BQ406" s="34">
        <f>Tabla2023[[#This Row],[DÍAS PRORROGA 1]]+Tabla2023[[#This Row],[DÍAS PRORROGA  2]]+Tabla2023[[#This Row],[DÍAS PRORROGA 3]]</f>
        <v>0</v>
      </c>
      <c r="BR406" s="68">
        <f>IF(Tabla2023[[#This Row],[ADICIÓN]]="NO",0,Tabla2023[[#This Row],[VALOR ADICIÓN 1]]+Tabla2023[[#This Row],[VALOR ADICIÓN 2]]+Tabla2023[[#This Row],[VALOR ADICIÓN 3]])</f>
        <v>0</v>
      </c>
      <c r="BS406" s="38"/>
      <c r="BT406" s="45">
        <v>45294</v>
      </c>
      <c r="BU406" s="49">
        <f>Tabla2023[[#This Row],[VALOR INICIAL DEL CONTRATO]]+Tabla2023[[#This Row],[VALOR ADICIÓN 1]]+Tabla2023[[#This Row],[VALOR ADICIÓN 2]]+Tabla2023[[#This Row],[VALOR ADICIÓN 3]]</f>
        <v>33000000</v>
      </c>
      <c r="BV40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6" s="33"/>
      <c r="BX406" s="34"/>
      <c r="BY406" s="34"/>
      <c r="BZ406" s="34"/>
      <c r="CA406" s="34"/>
      <c r="CB406" s="35"/>
      <c r="CC406" s="35"/>
      <c r="CD406" s="38">
        <v>1634</v>
      </c>
      <c r="CE406" s="34"/>
    </row>
    <row r="407" spans="1:83" ht="51.75" customHeight="1" x14ac:dyDescent="0.2">
      <c r="A407" s="29">
        <v>2023</v>
      </c>
      <c r="B407" s="131">
        <v>418</v>
      </c>
      <c r="C407" s="122" t="s">
        <v>435</v>
      </c>
      <c r="D407" s="122" t="str">
        <f ca="1">IF(Tabla2023[[#This Row],[FECHA DE TERMINACIÓN FINAL]]-TODAY()&gt;=15,"VIGENTE",IF(Tabla2023[[#This Row],[FECHA DE TERMINACIÓN FINAL]]-TODAY()&lt;0,"FINALIZADO",IF(Tabla2023[[#This Row],[FECHA DE TERMINACIÓN FINAL]]-TODAY()&lt;=15,"PROXIMO A VENCER")))</f>
        <v>FINALIZADO</v>
      </c>
      <c r="E407" s="93">
        <v>91474</v>
      </c>
      <c r="F407" s="38" t="s">
        <v>3372</v>
      </c>
      <c r="G407" s="38" t="s">
        <v>3373</v>
      </c>
      <c r="H407" s="37" t="s">
        <v>3374</v>
      </c>
      <c r="I407" s="46" t="s">
        <v>3375</v>
      </c>
      <c r="J407" s="37" t="s">
        <v>784</v>
      </c>
      <c r="K407" s="38">
        <v>943</v>
      </c>
      <c r="L407" s="45">
        <v>45093</v>
      </c>
      <c r="M407" s="38">
        <v>1170</v>
      </c>
      <c r="N407" s="45">
        <v>45106</v>
      </c>
      <c r="O407" s="38" t="s">
        <v>108</v>
      </c>
      <c r="P407" s="37" t="s">
        <v>87</v>
      </c>
      <c r="Q407" s="37" t="s">
        <v>420</v>
      </c>
      <c r="R407" s="38">
        <v>1</v>
      </c>
      <c r="S407" s="151" t="s">
        <v>3376</v>
      </c>
      <c r="T407" s="38"/>
      <c r="U407" s="38" t="s">
        <v>906</v>
      </c>
      <c r="V407" s="38" t="s">
        <v>196</v>
      </c>
      <c r="W407" s="38" t="s">
        <v>213</v>
      </c>
      <c r="X407" s="38" t="s">
        <v>148</v>
      </c>
      <c r="Y407" s="38">
        <v>1013679031</v>
      </c>
      <c r="Z407" s="38">
        <v>1</v>
      </c>
      <c r="AA407" s="45">
        <v>35795</v>
      </c>
      <c r="AB407" s="44" t="s">
        <v>3377</v>
      </c>
      <c r="AC407" s="38">
        <v>6795154</v>
      </c>
      <c r="AD407" s="38" t="s">
        <v>3378</v>
      </c>
      <c r="AE407" s="36"/>
      <c r="AF407" s="34"/>
      <c r="AG407" s="34"/>
      <c r="AH407" s="37" t="s">
        <v>1223</v>
      </c>
      <c r="AI407" s="36">
        <v>79941233</v>
      </c>
      <c r="AJ407" s="36">
        <v>4</v>
      </c>
      <c r="AK407" s="34"/>
      <c r="AL407" s="38" t="s">
        <v>410</v>
      </c>
      <c r="AM407" s="45">
        <v>45105</v>
      </c>
      <c r="AN407" s="45">
        <v>45105</v>
      </c>
      <c r="AO407" s="80">
        <v>27600000</v>
      </c>
      <c r="AP407" s="45">
        <v>45111</v>
      </c>
      <c r="AQ407" s="45">
        <v>45294</v>
      </c>
      <c r="AR407" s="38">
        <v>180</v>
      </c>
      <c r="AS407" s="38">
        <v>6</v>
      </c>
      <c r="AT407" s="80">
        <v>4600000</v>
      </c>
      <c r="AU407" s="38"/>
      <c r="AV407" s="38"/>
      <c r="AW407" s="38"/>
      <c r="AX407" s="38"/>
      <c r="AY407" s="38"/>
      <c r="AZ407" s="82"/>
      <c r="BA407" s="38"/>
      <c r="BB407" s="38"/>
      <c r="BC407" s="38"/>
      <c r="BD407" s="38"/>
      <c r="BE407" s="38"/>
      <c r="BF407" s="38"/>
      <c r="BG407" s="38"/>
      <c r="BH407" s="38"/>
      <c r="BI407" s="38"/>
      <c r="BJ407" s="38"/>
      <c r="BK407" s="38"/>
      <c r="BL407" s="38"/>
      <c r="BM407" s="38"/>
      <c r="BN407" s="38"/>
      <c r="BO407" s="38"/>
      <c r="BP407" s="38"/>
      <c r="BQ407" s="34">
        <f>Tabla2023[[#This Row],[DÍAS PRORROGA 1]]+Tabla2023[[#This Row],[DÍAS PRORROGA  2]]+Tabla2023[[#This Row],[DÍAS PRORROGA 3]]</f>
        <v>0</v>
      </c>
      <c r="BR407" s="68">
        <f>IF(Tabla2023[[#This Row],[ADICIÓN]]="NO",0,Tabla2023[[#This Row],[VALOR ADICIÓN 1]]+Tabla2023[[#This Row],[VALOR ADICIÓN 2]]+Tabla2023[[#This Row],[VALOR ADICIÓN 3]])</f>
        <v>0</v>
      </c>
      <c r="BS407" s="38"/>
      <c r="BT407" s="45">
        <v>45294</v>
      </c>
      <c r="BU407" s="49">
        <f>Tabla2023[[#This Row],[VALOR INICIAL DEL CONTRATO]]+Tabla2023[[#This Row],[VALOR ADICIÓN 1]]+Tabla2023[[#This Row],[VALOR ADICIÓN 2]]+Tabla2023[[#This Row],[VALOR ADICIÓN 3]]</f>
        <v>27600000</v>
      </c>
      <c r="BV40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7" s="33"/>
      <c r="BX407" s="34"/>
      <c r="BY407" s="34"/>
      <c r="BZ407" s="34"/>
      <c r="CA407" s="34"/>
      <c r="CB407" s="35"/>
      <c r="CC407" s="35"/>
      <c r="CD407" s="38">
        <v>1652</v>
      </c>
      <c r="CE407" s="34"/>
    </row>
    <row r="408" spans="1:83" ht="51.75" customHeight="1" x14ac:dyDescent="0.2">
      <c r="A408" s="29">
        <v>2023</v>
      </c>
      <c r="B408" s="131">
        <v>419</v>
      </c>
      <c r="C408" s="122" t="s">
        <v>435</v>
      </c>
      <c r="D408" s="122" t="str">
        <f ca="1">IF(Tabla2023[[#This Row],[FECHA DE TERMINACIÓN FINAL]]-TODAY()&gt;=15,"VIGENTE",IF(Tabla2023[[#This Row],[FECHA DE TERMINACIÓN FINAL]]-TODAY()&lt;0,"FINALIZADO",IF(Tabla2023[[#This Row],[FECHA DE TERMINACIÓN FINAL]]-TODAY()&lt;=15,"PROXIMO A VENCER")))</f>
        <v>FINALIZADO</v>
      </c>
      <c r="E408" s="98">
        <v>91497</v>
      </c>
      <c r="F408" s="88" t="s">
        <v>3379</v>
      </c>
      <c r="G408" s="88" t="s">
        <v>3380</v>
      </c>
      <c r="H408" s="37" t="s">
        <v>361</v>
      </c>
      <c r="I408" s="44" t="s">
        <v>3381</v>
      </c>
      <c r="J408" s="37" t="s">
        <v>2542</v>
      </c>
      <c r="K408" s="38">
        <v>946</v>
      </c>
      <c r="L408" s="45">
        <v>45097</v>
      </c>
      <c r="M408" s="38">
        <v>1169</v>
      </c>
      <c r="N408" s="45">
        <v>45106</v>
      </c>
      <c r="O408" s="38" t="s">
        <v>125</v>
      </c>
      <c r="P408" s="37" t="s">
        <v>87</v>
      </c>
      <c r="Q408" s="37" t="s">
        <v>420</v>
      </c>
      <c r="R408" s="38">
        <v>1</v>
      </c>
      <c r="S408" s="151" t="s">
        <v>362</v>
      </c>
      <c r="T408" s="38"/>
      <c r="U408" s="38" t="s">
        <v>471</v>
      </c>
      <c r="V408" s="38" t="s">
        <v>512</v>
      </c>
      <c r="W408" s="38" t="s">
        <v>213</v>
      </c>
      <c r="X408" s="38" t="s">
        <v>148</v>
      </c>
      <c r="Y408" s="38">
        <v>1053340910</v>
      </c>
      <c r="Z408" s="38">
        <v>1</v>
      </c>
      <c r="AA408" s="45">
        <v>34029</v>
      </c>
      <c r="AB408" s="44" t="s">
        <v>363</v>
      </c>
      <c r="AC408" s="38">
        <v>3212911176</v>
      </c>
      <c r="AD408" s="38" t="s">
        <v>364</v>
      </c>
      <c r="AE408" s="37" t="s">
        <v>683</v>
      </c>
      <c r="AF408" s="37">
        <v>1014225583</v>
      </c>
      <c r="AG408" s="37">
        <v>0</v>
      </c>
      <c r="AH408" s="34"/>
      <c r="AI408" s="34"/>
      <c r="AJ408" s="34"/>
      <c r="AK408" s="34"/>
      <c r="AL408" s="38" t="s">
        <v>410</v>
      </c>
      <c r="AM408" s="45">
        <v>45105</v>
      </c>
      <c r="AN408" s="45">
        <v>45105</v>
      </c>
      <c r="AO408" s="80">
        <v>48468000</v>
      </c>
      <c r="AP408" s="45">
        <v>45111</v>
      </c>
      <c r="AQ408" s="45">
        <v>45294</v>
      </c>
      <c r="AR408" s="38">
        <v>180</v>
      </c>
      <c r="AS408" s="38">
        <v>6</v>
      </c>
      <c r="AT408" s="80">
        <v>8078000</v>
      </c>
      <c r="AU408" s="38"/>
      <c r="AV408" s="38"/>
      <c r="AW408" s="38">
        <v>1</v>
      </c>
      <c r="AX408" s="38">
        <v>1</v>
      </c>
      <c r="AY408" s="38"/>
      <c r="AZ408" s="82">
        <v>16156000</v>
      </c>
      <c r="BA408" s="38">
        <v>60</v>
      </c>
      <c r="BB408" s="38">
        <v>1119</v>
      </c>
      <c r="BC408" s="45">
        <v>45258</v>
      </c>
      <c r="BD408" s="38"/>
      <c r="BE408" s="38"/>
      <c r="BF408" s="38"/>
      <c r="BG408" s="38"/>
      <c r="BH408" s="38"/>
      <c r="BI408" s="38"/>
      <c r="BJ408" s="38"/>
      <c r="BK408" s="38"/>
      <c r="BL408" s="38"/>
      <c r="BM408" s="38"/>
      <c r="BN408" s="38"/>
      <c r="BO408" s="38"/>
      <c r="BP408" s="38"/>
      <c r="BQ408" s="34">
        <f>Tabla2023[[#This Row],[DÍAS PRORROGA 1]]+Tabla2023[[#This Row],[DÍAS PRORROGA  2]]+Tabla2023[[#This Row],[DÍAS PRORROGA 3]]</f>
        <v>60</v>
      </c>
      <c r="BR408" s="68">
        <f>IF(Tabla2023[[#This Row],[ADICIÓN]]="NO",0,Tabla2023[[#This Row],[VALOR ADICIÓN 1]]+Tabla2023[[#This Row],[VALOR ADICIÓN 2]]+Tabla2023[[#This Row],[VALOR ADICIÓN 3]])</f>
        <v>16156000</v>
      </c>
      <c r="BS408" s="38"/>
      <c r="BT408" s="45">
        <v>45354</v>
      </c>
      <c r="BU408" s="49">
        <f>Tabla2023[[#This Row],[VALOR INICIAL DEL CONTRATO]]+Tabla2023[[#This Row],[VALOR ADICIÓN 1]]+Tabla2023[[#This Row],[VALOR ADICIÓN 2]]+Tabla2023[[#This Row],[VALOR ADICIÓN 3]]</f>
        <v>64624000</v>
      </c>
      <c r="BV40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8" s="33"/>
      <c r="BX408" s="36" t="s">
        <v>3382</v>
      </c>
      <c r="BY408" s="34"/>
      <c r="BZ408" s="34"/>
      <c r="CA408" s="34"/>
      <c r="CB408" s="35"/>
      <c r="CC408" s="35"/>
      <c r="CD408" s="38">
        <v>1696</v>
      </c>
      <c r="CE408" s="34"/>
    </row>
    <row r="409" spans="1:83" ht="51.75" customHeight="1" x14ac:dyDescent="0.2">
      <c r="A409" s="29">
        <v>2023</v>
      </c>
      <c r="B409" s="131">
        <v>420</v>
      </c>
      <c r="C409" s="122" t="s">
        <v>435</v>
      </c>
      <c r="D409" s="122" t="str">
        <f ca="1">IF(Tabla2023[[#This Row],[FECHA DE TERMINACIÓN FINAL]]-TODAY()&gt;=15,"VIGENTE",IF(Tabla2023[[#This Row],[FECHA DE TERMINACIÓN FINAL]]-TODAY()&lt;0,"FINALIZADO",IF(Tabla2023[[#This Row],[FECHA DE TERMINACIÓN FINAL]]-TODAY()&lt;=15,"PROXIMO A VENCER")))</f>
        <v>FINALIZADO</v>
      </c>
      <c r="E409" s="113">
        <v>91692</v>
      </c>
      <c r="F409" s="31" t="s">
        <v>3383</v>
      </c>
      <c r="G409" s="31" t="s">
        <v>3384</v>
      </c>
      <c r="H409" s="92" t="s">
        <v>301</v>
      </c>
      <c r="I409" s="44" t="s">
        <v>3385</v>
      </c>
      <c r="J409" s="37" t="s">
        <v>1711</v>
      </c>
      <c r="K409" s="38">
        <v>957</v>
      </c>
      <c r="L409" s="45">
        <v>45098</v>
      </c>
      <c r="M409" s="38">
        <v>1175</v>
      </c>
      <c r="N409" s="45">
        <v>45107</v>
      </c>
      <c r="O409" s="38" t="s">
        <v>125</v>
      </c>
      <c r="P409" s="37" t="s">
        <v>87</v>
      </c>
      <c r="Q409" s="37" t="s">
        <v>420</v>
      </c>
      <c r="R409" s="38">
        <v>1</v>
      </c>
      <c r="S409" s="151" t="s">
        <v>3386</v>
      </c>
      <c r="T409" s="38"/>
      <c r="U409" s="38" t="s">
        <v>471</v>
      </c>
      <c r="V409" s="38" t="s">
        <v>460</v>
      </c>
      <c r="W409" s="38" t="s">
        <v>213</v>
      </c>
      <c r="X409" s="38" t="s">
        <v>148</v>
      </c>
      <c r="Y409" s="54">
        <v>81715296</v>
      </c>
      <c r="Z409" s="38">
        <v>7</v>
      </c>
      <c r="AA409" s="45">
        <v>30172</v>
      </c>
      <c r="AB409" s="44" t="s">
        <v>302</v>
      </c>
      <c r="AC409" s="38">
        <v>6013880748</v>
      </c>
      <c r="AD409" s="37" t="s">
        <v>303</v>
      </c>
      <c r="AE409" s="36"/>
      <c r="AF409" s="34"/>
      <c r="AG409" s="34"/>
      <c r="AH409" s="37" t="s">
        <v>151</v>
      </c>
      <c r="AI409" s="36">
        <v>1053344917</v>
      </c>
      <c r="AJ409" s="36">
        <v>9</v>
      </c>
      <c r="AK409" s="34"/>
      <c r="AL409" s="38" t="s">
        <v>410</v>
      </c>
      <c r="AM409" s="45">
        <v>45105</v>
      </c>
      <c r="AN409" s="45">
        <v>45105</v>
      </c>
      <c r="AO409" s="80">
        <v>27600000</v>
      </c>
      <c r="AP409" s="45">
        <v>45112</v>
      </c>
      <c r="AQ409" s="45">
        <v>45295</v>
      </c>
      <c r="AR409" s="38">
        <v>180</v>
      </c>
      <c r="AS409" s="38">
        <v>6</v>
      </c>
      <c r="AT409" s="80">
        <v>4600000</v>
      </c>
      <c r="AU409" s="38"/>
      <c r="AV409" s="38"/>
      <c r="AW409" s="38"/>
      <c r="AX409" s="38"/>
      <c r="AY409" s="38"/>
      <c r="AZ409" s="82"/>
      <c r="BA409" s="38"/>
      <c r="BB409" s="38"/>
      <c r="BC409" s="38"/>
      <c r="BD409" s="38"/>
      <c r="BE409" s="38"/>
      <c r="BF409" s="38"/>
      <c r="BG409" s="38"/>
      <c r="BH409" s="38"/>
      <c r="BI409" s="38"/>
      <c r="BJ409" s="38"/>
      <c r="BK409" s="38"/>
      <c r="BL409" s="38"/>
      <c r="BM409" s="38"/>
      <c r="BN409" s="38"/>
      <c r="BO409" s="38"/>
      <c r="BP409" s="38"/>
      <c r="BQ409" s="34">
        <f>Tabla2023[[#This Row],[DÍAS PRORROGA 1]]+Tabla2023[[#This Row],[DÍAS PRORROGA  2]]+Tabla2023[[#This Row],[DÍAS PRORROGA 3]]</f>
        <v>0</v>
      </c>
      <c r="BR409" s="68">
        <f>IF(Tabla2023[[#This Row],[ADICIÓN]]="NO",0,Tabla2023[[#This Row],[VALOR ADICIÓN 1]]+Tabla2023[[#This Row],[VALOR ADICIÓN 2]]+Tabla2023[[#This Row],[VALOR ADICIÓN 3]])</f>
        <v>0</v>
      </c>
      <c r="BS409" s="38"/>
      <c r="BT409" s="45">
        <v>45317</v>
      </c>
      <c r="BU409" s="49">
        <f>Tabla2023[[#This Row],[VALOR INICIAL DEL CONTRATO]]+Tabla2023[[#This Row],[VALOR ADICIÓN 1]]+Tabla2023[[#This Row],[VALOR ADICIÓN 2]]+Tabla2023[[#This Row],[VALOR ADICIÓN 3]]</f>
        <v>27600000</v>
      </c>
      <c r="BV40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09" s="33"/>
      <c r="BX409" s="36" t="s">
        <v>3387</v>
      </c>
      <c r="BY409" s="34"/>
      <c r="BZ409" s="34"/>
      <c r="CA409" s="34"/>
      <c r="CB409" s="35"/>
      <c r="CC409" s="35"/>
      <c r="CD409" s="38">
        <v>1696</v>
      </c>
      <c r="CE409" s="34"/>
    </row>
    <row r="410" spans="1:83" ht="51.75" customHeight="1" x14ac:dyDescent="0.2">
      <c r="A410" s="29">
        <v>2023</v>
      </c>
      <c r="B410" s="131">
        <v>421</v>
      </c>
      <c r="C410" s="122" t="s">
        <v>435</v>
      </c>
      <c r="D410" s="122" t="str">
        <f ca="1">IF(Tabla2023[[#This Row],[FECHA DE TERMINACIÓN FINAL]]-TODAY()&gt;=15,"VIGENTE",IF(Tabla2023[[#This Row],[FECHA DE TERMINACIÓN FINAL]]-TODAY()&lt;0,"FINALIZADO",IF(Tabla2023[[#This Row],[FECHA DE TERMINACIÓN FINAL]]-TODAY()&lt;=15,"PROXIMO A VENCER")))</f>
        <v>FINALIZADO</v>
      </c>
      <c r="E410" s="113">
        <v>91681</v>
      </c>
      <c r="F410" s="31" t="s">
        <v>3388</v>
      </c>
      <c r="G410" s="31" t="s">
        <v>3389</v>
      </c>
      <c r="H410" s="92" t="s">
        <v>3390</v>
      </c>
      <c r="I410" s="44" t="s">
        <v>3391</v>
      </c>
      <c r="J410" s="37" t="s">
        <v>822</v>
      </c>
      <c r="K410" s="38">
        <v>972</v>
      </c>
      <c r="L410" s="45">
        <v>45100</v>
      </c>
      <c r="M410" s="38">
        <v>1185</v>
      </c>
      <c r="N410" s="45">
        <v>45107</v>
      </c>
      <c r="O410" s="38" t="s">
        <v>1668</v>
      </c>
      <c r="P410" s="37" t="s">
        <v>87</v>
      </c>
      <c r="Q410" s="37" t="s">
        <v>420</v>
      </c>
      <c r="R410" s="38">
        <v>1</v>
      </c>
      <c r="S410" s="151" t="s">
        <v>3392</v>
      </c>
      <c r="T410" s="38"/>
      <c r="U410" s="38" t="s">
        <v>906</v>
      </c>
      <c r="V410" s="38" t="s">
        <v>196</v>
      </c>
      <c r="W410" s="38" t="s">
        <v>213</v>
      </c>
      <c r="X410" s="38" t="s">
        <v>163</v>
      </c>
      <c r="Y410" s="38">
        <v>1030559672</v>
      </c>
      <c r="Z410" s="38">
        <v>1</v>
      </c>
      <c r="AA410" s="45">
        <v>32692</v>
      </c>
      <c r="AB410" s="44" t="s">
        <v>3393</v>
      </c>
      <c r="AC410" s="38">
        <v>4537908</v>
      </c>
      <c r="AD410" s="38" t="s">
        <v>3394</v>
      </c>
      <c r="AE410" s="36"/>
      <c r="AF410" s="34"/>
      <c r="AG410" s="34"/>
      <c r="AH410" s="37" t="s">
        <v>499</v>
      </c>
      <c r="AI410" s="37" t="s">
        <v>683</v>
      </c>
      <c r="AJ410" s="37">
        <v>1014225583</v>
      </c>
      <c r="AK410" s="37">
        <v>0</v>
      </c>
      <c r="AL410" s="38" t="s">
        <v>410</v>
      </c>
      <c r="AM410" s="45">
        <v>45104</v>
      </c>
      <c r="AN410" s="45">
        <v>45105</v>
      </c>
      <c r="AO410" s="80">
        <v>27600000</v>
      </c>
      <c r="AP410" s="45">
        <v>45113</v>
      </c>
      <c r="AQ410" s="45">
        <v>45296</v>
      </c>
      <c r="AR410" s="38">
        <v>180</v>
      </c>
      <c r="AS410" s="38">
        <v>6</v>
      </c>
      <c r="AT410" s="80">
        <v>4600000</v>
      </c>
      <c r="AU410" s="38"/>
      <c r="AV410" s="38"/>
      <c r="AW410" s="38"/>
      <c r="AX410" s="38"/>
      <c r="AY410" s="38"/>
      <c r="AZ410" s="82"/>
      <c r="BA410" s="38"/>
      <c r="BB410" s="38"/>
      <c r="BC410" s="38"/>
      <c r="BD410" s="38"/>
      <c r="BE410" s="38"/>
      <c r="BF410" s="38"/>
      <c r="BG410" s="38"/>
      <c r="BH410" s="38"/>
      <c r="BI410" s="38"/>
      <c r="BJ410" s="38"/>
      <c r="BK410" s="38"/>
      <c r="BL410" s="38"/>
      <c r="BM410" s="38"/>
      <c r="BN410" s="38"/>
      <c r="BO410" s="38"/>
      <c r="BP410" s="38"/>
      <c r="BQ410" s="34">
        <f>Tabla2023[[#This Row],[DÍAS PRORROGA 1]]+Tabla2023[[#This Row],[DÍAS PRORROGA  2]]+Tabla2023[[#This Row],[DÍAS PRORROGA 3]]</f>
        <v>0</v>
      </c>
      <c r="BR410" s="68">
        <f>IF(Tabla2023[[#This Row],[ADICIÓN]]="NO",0,Tabla2023[[#This Row],[VALOR ADICIÓN 1]]+Tabla2023[[#This Row],[VALOR ADICIÓN 2]]+Tabla2023[[#This Row],[VALOR ADICIÓN 3]])</f>
        <v>0</v>
      </c>
      <c r="BS410" s="38"/>
      <c r="BT410" s="45">
        <v>45296</v>
      </c>
      <c r="BU410" s="49">
        <f>Tabla2023[[#This Row],[VALOR INICIAL DEL CONTRATO]]+Tabla2023[[#This Row],[VALOR ADICIÓN 1]]+Tabla2023[[#This Row],[VALOR ADICIÓN 2]]+Tabla2023[[#This Row],[VALOR ADICIÓN 3]]</f>
        <v>27600000</v>
      </c>
      <c r="BV41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0" s="33"/>
      <c r="BX410" s="34" t="s">
        <v>3395</v>
      </c>
      <c r="BY410" s="34"/>
      <c r="BZ410" s="34"/>
      <c r="CA410" s="34"/>
      <c r="CB410" s="35"/>
      <c r="CC410" s="35"/>
      <c r="CD410" s="38">
        <v>1669</v>
      </c>
      <c r="CE410" s="34"/>
    </row>
    <row r="411" spans="1:83" ht="51.75" customHeight="1" x14ac:dyDescent="0.2">
      <c r="A411" s="29"/>
      <c r="B411" s="131">
        <v>423</v>
      </c>
      <c r="C411" s="122" t="s">
        <v>612</v>
      </c>
      <c r="D411" s="122" t="str">
        <f ca="1">IF(Tabla2023[[#This Row],[FECHA DE TERMINACIÓN FINAL]]-TODAY()&gt;=15,"VIGENTE",IF(Tabla2023[[#This Row],[FECHA DE TERMINACIÓN FINAL]]-TODAY()&lt;0,"FINALIZADO",IF(Tabla2023[[#This Row],[FECHA DE TERMINACIÓN FINAL]]-TODAY()&lt;=15,"PROXIMO A VENCER")))</f>
        <v>FINALIZADO</v>
      </c>
      <c r="E411" s="113">
        <v>91848</v>
      </c>
      <c r="F411" s="31" t="s">
        <v>3396</v>
      </c>
      <c r="G411" s="31" t="s">
        <v>3397</v>
      </c>
      <c r="H411" s="92" t="s">
        <v>3398</v>
      </c>
      <c r="I411" s="46" t="s">
        <v>3399</v>
      </c>
      <c r="J411" s="37" t="s">
        <v>2677</v>
      </c>
      <c r="K411" s="38">
        <v>986</v>
      </c>
      <c r="L411" s="45">
        <v>45105</v>
      </c>
      <c r="M411" s="38">
        <v>1172</v>
      </c>
      <c r="N411" s="45">
        <v>45106</v>
      </c>
      <c r="O411" s="38" t="s">
        <v>125</v>
      </c>
      <c r="P411" s="37" t="s">
        <v>87</v>
      </c>
      <c r="Q411" s="37" t="s">
        <v>420</v>
      </c>
      <c r="R411" s="38">
        <v>1</v>
      </c>
      <c r="S411" s="151" t="s">
        <v>2060</v>
      </c>
      <c r="T411" s="38"/>
      <c r="U411" s="38" t="s">
        <v>471</v>
      </c>
      <c r="V411" s="38" t="s">
        <v>442</v>
      </c>
      <c r="W411" s="38" t="s">
        <v>213</v>
      </c>
      <c r="X411" s="38" t="s">
        <v>148</v>
      </c>
      <c r="Y411" s="38">
        <v>79391789</v>
      </c>
      <c r="Z411" s="38">
        <v>6</v>
      </c>
      <c r="AA411" s="45">
        <v>24301</v>
      </c>
      <c r="AB411" s="44" t="s">
        <v>3400</v>
      </c>
      <c r="AC411" s="38">
        <v>8010878</v>
      </c>
      <c r="AD411" s="38" t="s">
        <v>3401</v>
      </c>
      <c r="AE411" s="36"/>
      <c r="AF411" s="34"/>
      <c r="AG411" s="34"/>
      <c r="AH411" s="37" t="s">
        <v>3402</v>
      </c>
      <c r="AI411" s="36">
        <v>1010176121</v>
      </c>
      <c r="AJ411" s="36">
        <v>6</v>
      </c>
      <c r="AK411" s="34"/>
      <c r="AL411" s="38" t="s">
        <v>410</v>
      </c>
      <c r="AM411" s="45">
        <v>45105</v>
      </c>
      <c r="AN411" s="45">
        <v>45105</v>
      </c>
      <c r="AO411" s="80">
        <v>28000000</v>
      </c>
      <c r="AP411" s="45">
        <v>45112</v>
      </c>
      <c r="AQ411" s="45">
        <v>45234</v>
      </c>
      <c r="AR411" s="38">
        <v>120</v>
      </c>
      <c r="AS411" s="38">
        <v>4</v>
      </c>
      <c r="AT411" s="80">
        <v>7000000</v>
      </c>
      <c r="AU411" s="38"/>
      <c r="AV411" s="38"/>
      <c r="AW411" s="38"/>
      <c r="AX411" s="38"/>
      <c r="AY411" s="38"/>
      <c r="AZ411" s="82"/>
      <c r="BA411" s="38"/>
      <c r="BB411" s="38"/>
      <c r="BC411" s="38"/>
      <c r="BD411" s="38"/>
      <c r="BE411" s="38"/>
      <c r="BF411" s="38"/>
      <c r="BG411" s="38"/>
      <c r="BH411" s="38"/>
      <c r="BI411" s="38"/>
      <c r="BJ411" s="38"/>
      <c r="BK411" s="38"/>
      <c r="BL411" s="38"/>
      <c r="BM411" s="38"/>
      <c r="BN411" s="38"/>
      <c r="BO411" s="38"/>
      <c r="BP411" s="38"/>
      <c r="BQ411" s="34">
        <f>Tabla2023[[#This Row],[DÍAS PRORROGA 1]]+Tabla2023[[#This Row],[DÍAS PRORROGA  2]]+Tabla2023[[#This Row],[DÍAS PRORROGA 3]]</f>
        <v>0</v>
      </c>
      <c r="BR411" s="68">
        <f>IF(Tabla2023[[#This Row],[ADICIÓN]]="NO",0,Tabla2023[[#This Row],[VALOR ADICIÓN 1]]+Tabla2023[[#This Row],[VALOR ADICIÓN 2]]+Tabla2023[[#This Row],[VALOR ADICIÓN 3]])</f>
        <v>0</v>
      </c>
      <c r="BS411" s="38"/>
      <c r="BT411" s="45">
        <v>45231</v>
      </c>
      <c r="BU411" s="49">
        <f>Tabla2023[[#This Row],[VALOR INICIAL DEL CONTRATO]]+Tabla2023[[#This Row],[VALOR ADICIÓN 1]]+Tabla2023[[#This Row],[VALOR ADICIÓN 2]]+Tabla2023[[#This Row],[VALOR ADICIÓN 3]]</f>
        <v>28000000</v>
      </c>
      <c r="BV41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411" s="33"/>
      <c r="BX411" s="34" t="s">
        <v>3403</v>
      </c>
      <c r="BY411" s="34"/>
      <c r="BZ411" s="34"/>
      <c r="CA411" s="34"/>
      <c r="CB411" s="35"/>
      <c r="CC411" s="35"/>
      <c r="CD411" s="38">
        <v>1696</v>
      </c>
      <c r="CE411" s="34"/>
    </row>
    <row r="412" spans="1:83" ht="51.75" customHeight="1" x14ac:dyDescent="0.2">
      <c r="A412" s="29"/>
      <c r="B412" s="131">
        <v>424</v>
      </c>
      <c r="C412" s="122" t="s">
        <v>435</v>
      </c>
      <c r="D412" s="122" t="str">
        <f ca="1">IF(Tabla2023[[#This Row],[FECHA DE TERMINACIÓN FINAL]]-TODAY()&gt;=15,"VIGENTE",IF(Tabla2023[[#This Row],[FECHA DE TERMINACIÓN FINAL]]-TODAY()&lt;0,"FINALIZADO",IF(Tabla2023[[#This Row],[FECHA DE TERMINACIÓN FINAL]]-TODAY()&lt;=15,"PROXIMO A VENCER")))</f>
        <v>FINALIZADO</v>
      </c>
      <c r="E412" s="113">
        <v>91690</v>
      </c>
      <c r="F412" s="31" t="s">
        <v>3404</v>
      </c>
      <c r="G412" s="31" t="s">
        <v>3405</v>
      </c>
      <c r="H412" s="92" t="s">
        <v>3406</v>
      </c>
      <c r="I412" s="46" t="s">
        <v>3407</v>
      </c>
      <c r="J412" s="37" t="s">
        <v>822</v>
      </c>
      <c r="K412" s="38">
        <v>956</v>
      </c>
      <c r="L412" s="45">
        <v>45105</v>
      </c>
      <c r="M412" s="38">
        <v>1183</v>
      </c>
      <c r="N412" s="45">
        <v>45107</v>
      </c>
      <c r="O412" s="38" t="s">
        <v>143</v>
      </c>
      <c r="P412" s="37" t="s">
        <v>87</v>
      </c>
      <c r="Q412" s="37" t="s">
        <v>420</v>
      </c>
      <c r="R412" s="38">
        <v>1</v>
      </c>
      <c r="S412" s="151" t="s">
        <v>3408</v>
      </c>
      <c r="T412" s="38"/>
      <c r="U412" s="38" t="s">
        <v>471</v>
      </c>
      <c r="V412" s="38" t="s">
        <v>512</v>
      </c>
      <c r="W412" s="38" t="s">
        <v>423</v>
      </c>
      <c r="X412" s="38" t="s">
        <v>148</v>
      </c>
      <c r="Y412" s="38">
        <v>79577246</v>
      </c>
      <c r="Z412" s="38">
        <v>9</v>
      </c>
      <c r="AA412" s="45">
        <v>25947</v>
      </c>
      <c r="AB412" s="44" t="s">
        <v>3409</v>
      </c>
      <c r="AC412" s="38">
        <v>3006800998</v>
      </c>
      <c r="AD412" s="38" t="s">
        <v>3410</v>
      </c>
      <c r="AE412" s="36"/>
      <c r="AF412" s="34"/>
      <c r="AG412" s="34"/>
      <c r="AH412" s="37" t="s">
        <v>1548</v>
      </c>
      <c r="AI412" s="36" t="s">
        <v>1549</v>
      </c>
      <c r="AJ412" s="36">
        <v>1</v>
      </c>
      <c r="AK412" s="34"/>
      <c r="AL412" s="38" t="s">
        <v>410</v>
      </c>
      <c r="AM412" s="45">
        <v>45105</v>
      </c>
      <c r="AN412" s="45">
        <v>45105</v>
      </c>
      <c r="AO412" s="80">
        <v>16200000</v>
      </c>
      <c r="AP412" s="45">
        <v>45135</v>
      </c>
      <c r="AQ412" s="45">
        <v>45318</v>
      </c>
      <c r="AR412" s="38">
        <v>180</v>
      </c>
      <c r="AS412" s="38">
        <v>6</v>
      </c>
      <c r="AT412" s="80">
        <v>2700000</v>
      </c>
      <c r="AU412" s="38"/>
      <c r="AV412" s="38"/>
      <c r="AW412" s="38"/>
      <c r="AX412" s="38"/>
      <c r="AY412" s="38"/>
      <c r="AZ412" s="82"/>
      <c r="BA412" s="38"/>
      <c r="BB412" s="38"/>
      <c r="BC412" s="38"/>
      <c r="BD412" s="38"/>
      <c r="BE412" s="38"/>
      <c r="BF412" s="38"/>
      <c r="BG412" s="38"/>
      <c r="BH412" s="38"/>
      <c r="BI412" s="38"/>
      <c r="BJ412" s="38"/>
      <c r="BK412" s="38"/>
      <c r="BL412" s="38"/>
      <c r="BM412" s="38"/>
      <c r="BN412" s="38"/>
      <c r="BO412" s="38"/>
      <c r="BP412" s="38"/>
      <c r="BQ412" s="34">
        <f>Tabla2023[[#This Row],[DÍAS PRORROGA 1]]+Tabla2023[[#This Row],[DÍAS PRORROGA  2]]+Tabla2023[[#This Row],[DÍAS PRORROGA 3]]</f>
        <v>0</v>
      </c>
      <c r="BR412" s="68">
        <f>IF(Tabla2023[[#This Row],[ADICIÓN]]="NO",0,Tabla2023[[#This Row],[VALOR ADICIÓN 1]]+Tabla2023[[#This Row],[VALOR ADICIÓN 2]]+Tabla2023[[#This Row],[VALOR ADICIÓN 3]])</f>
        <v>0</v>
      </c>
      <c r="BS412" s="38"/>
      <c r="BT412" s="45">
        <v>45318</v>
      </c>
      <c r="BU412" s="49">
        <f>Tabla2023[[#This Row],[VALOR INICIAL DEL CONTRATO]]+Tabla2023[[#This Row],[VALOR ADICIÓN 1]]+Tabla2023[[#This Row],[VALOR ADICIÓN 2]]+Tabla2023[[#This Row],[VALOR ADICIÓN 3]]</f>
        <v>16200000</v>
      </c>
      <c r="BV41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2" s="33"/>
      <c r="BX412" s="34"/>
      <c r="BY412" s="34"/>
      <c r="BZ412" s="34"/>
      <c r="CA412" s="34"/>
      <c r="CB412" s="35"/>
      <c r="CC412" s="35"/>
      <c r="CD412" s="38">
        <v>1688</v>
      </c>
      <c r="CE412" s="34"/>
    </row>
    <row r="413" spans="1:83" ht="51.75" customHeight="1" x14ac:dyDescent="0.2">
      <c r="A413" s="29"/>
      <c r="B413" s="131">
        <v>425</v>
      </c>
      <c r="C413" s="122" t="s">
        <v>435</v>
      </c>
      <c r="D413" s="122" t="str">
        <f ca="1">IF(Tabla2023[[#This Row],[FECHA DE TERMINACIÓN FINAL]]-TODAY()&gt;=15,"VIGENTE",IF(Tabla2023[[#This Row],[FECHA DE TERMINACIÓN FINAL]]-TODAY()&lt;0,"FINALIZADO",IF(Tabla2023[[#This Row],[FECHA DE TERMINACIÓN FINAL]]-TODAY()&lt;=15,"PROXIMO A VENCER")))</f>
        <v>FINALIZADO</v>
      </c>
      <c r="E413" s="116">
        <v>92088</v>
      </c>
      <c r="F413" s="89" t="s">
        <v>3411</v>
      </c>
      <c r="G413" s="89" t="s">
        <v>3412</v>
      </c>
      <c r="H413" s="37" t="s">
        <v>3413</v>
      </c>
      <c r="I413" s="46" t="s">
        <v>3414</v>
      </c>
      <c r="J413" s="37" t="s">
        <v>2677</v>
      </c>
      <c r="K413" s="38">
        <v>987</v>
      </c>
      <c r="L413" s="45">
        <v>45105</v>
      </c>
      <c r="M413" s="38">
        <v>1174</v>
      </c>
      <c r="N413" s="45">
        <v>45107</v>
      </c>
      <c r="O413" s="38" t="s">
        <v>143</v>
      </c>
      <c r="P413" s="37" t="s">
        <v>87</v>
      </c>
      <c r="Q413" s="37" t="s">
        <v>420</v>
      </c>
      <c r="R413" s="38">
        <v>1</v>
      </c>
      <c r="S413" s="151" t="s">
        <v>3415</v>
      </c>
      <c r="T413" s="38"/>
      <c r="U413" s="38" t="s">
        <v>471</v>
      </c>
      <c r="V413" s="38" t="s">
        <v>512</v>
      </c>
      <c r="W413" s="38" t="s">
        <v>213</v>
      </c>
      <c r="X413" s="38" t="s">
        <v>148</v>
      </c>
      <c r="Y413" s="38">
        <v>1083002825</v>
      </c>
      <c r="Z413" s="38">
        <v>1</v>
      </c>
      <c r="AA413" s="45">
        <v>34947</v>
      </c>
      <c r="AB413" s="44" t="s">
        <v>3416</v>
      </c>
      <c r="AC413" s="38">
        <v>3125842096</v>
      </c>
      <c r="AD413" s="38" t="s">
        <v>3417</v>
      </c>
      <c r="AE413" s="36"/>
      <c r="AF413" s="34"/>
      <c r="AG413" s="34"/>
      <c r="AH413" s="37" t="s">
        <v>183</v>
      </c>
      <c r="AI413" s="36">
        <v>80772254</v>
      </c>
      <c r="AJ413" s="34">
        <v>7</v>
      </c>
      <c r="AK413" s="34"/>
      <c r="AL413" s="38" t="s">
        <v>410</v>
      </c>
      <c r="AM413" s="45">
        <v>45105</v>
      </c>
      <c r="AN413" s="45">
        <v>45105</v>
      </c>
      <c r="AO413" s="80">
        <v>27600000</v>
      </c>
      <c r="AP413" s="45">
        <v>45113</v>
      </c>
      <c r="AQ413" s="45">
        <v>45296</v>
      </c>
      <c r="AR413" s="38">
        <v>180</v>
      </c>
      <c r="AS413" s="38">
        <v>6</v>
      </c>
      <c r="AT413" s="80">
        <v>4600000</v>
      </c>
      <c r="AU413" s="38"/>
      <c r="AV413" s="38"/>
      <c r="AW413" s="38"/>
      <c r="AX413" s="38"/>
      <c r="AY413" s="38"/>
      <c r="AZ413" s="82"/>
      <c r="BA413" s="38"/>
      <c r="BB413" s="38"/>
      <c r="BC413" s="38"/>
      <c r="BD413" s="38"/>
      <c r="BE413" s="38"/>
      <c r="BF413" s="38"/>
      <c r="BG413" s="38"/>
      <c r="BH413" s="38"/>
      <c r="BI413" s="38"/>
      <c r="BJ413" s="38"/>
      <c r="BK413" s="38"/>
      <c r="BL413" s="38"/>
      <c r="BM413" s="38"/>
      <c r="BN413" s="38"/>
      <c r="BO413" s="38"/>
      <c r="BP413" s="38"/>
      <c r="BQ413" s="34">
        <f>Tabla2023[[#This Row],[DÍAS PRORROGA 1]]+Tabla2023[[#This Row],[DÍAS PRORROGA  2]]+Tabla2023[[#This Row],[DÍAS PRORROGA 3]]</f>
        <v>0</v>
      </c>
      <c r="BR413" s="68">
        <f>IF(Tabla2023[[#This Row],[ADICIÓN]]="NO",0,Tabla2023[[#This Row],[VALOR ADICIÓN 1]]+Tabla2023[[#This Row],[VALOR ADICIÓN 2]]+Tabla2023[[#This Row],[VALOR ADICIÓN 3]])</f>
        <v>0</v>
      </c>
      <c r="BS413" s="38"/>
      <c r="BT413" s="45">
        <v>45296</v>
      </c>
      <c r="BU413" s="49">
        <f>Tabla2023[[#This Row],[VALOR INICIAL DEL CONTRATO]]+Tabla2023[[#This Row],[VALOR ADICIÓN 1]]+Tabla2023[[#This Row],[VALOR ADICIÓN 2]]+Tabla2023[[#This Row],[VALOR ADICIÓN 3]]</f>
        <v>27600000</v>
      </c>
      <c r="BV41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3" s="33"/>
      <c r="BX413" s="34"/>
      <c r="BY413" s="34"/>
      <c r="BZ413" s="34"/>
      <c r="CA413" s="34"/>
      <c r="CB413" s="35"/>
      <c r="CC413" s="35"/>
      <c r="CD413" s="38">
        <v>1688</v>
      </c>
      <c r="CE413" s="34"/>
    </row>
    <row r="414" spans="1:83" ht="51.75" customHeight="1" x14ac:dyDescent="0.2">
      <c r="A414" s="29"/>
      <c r="B414" s="131">
        <v>426</v>
      </c>
      <c r="C414" s="122" t="s">
        <v>435</v>
      </c>
      <c r="D414" s="122" t="str">
        <f ca="1">IF(Tabla2023[[#This Row],[FECHA DE TERMINACIÓN FINAL]]-TODAY()&gt;=15,"VIGENTE",IF(Tabla2023[[#This Row],[FECHA DE TERMINACIÓN FINAL]]-TODAY()&lt;0,"FINALIZADO",IF(Tabla2023[[#This Row],[FECHA DE TERMINACIÓN FINAL]]-TODAY()&lt;=15,"PROXIMO A VENCER")))</f>
        <v>FINALIZADO</v>
      </c>
      <c r="E414" s="93">
        <v>91892</v>
      </c>
      <c r="F414" s="38" t="s">
        <v>3418</v>
      </c>
      <c r="G414" s="38" t="s">
        <v>3419</v>
      </c>
      <c r="H414" s="37" t="s">
        <v>390</v>
      </c>
      <c r="I414" s="46" t="s">
        <v>3420</v>
      </c>
      <c r="J414" s="37" t="s">
        <v>822</v>
      </c>
      <c r="K414" s="38">
        <v>981</v>
      </c>
      <c r="L414" s="45">
        <v>45103</v>
      </c>
      <c r="M414" s="38">
        <v>1182</v>
      </c>
      <c r="N414" s="45">
        <v>45107</v>
      </c>
      <c r="O414" s="38" t="s">
        <v>169</v>
      </c>
      <c r="P414" s="37" t="s">
        <v>87</v>
      </c>
      <c r="Q414" s="37" t="s">
        <v>420</v>
      </c>
      <c r="R414" s="38">
        <v>1</v>
      </c>
      <c r="S414" s="151" t="s">
        <v>3106</v>
      </c>
      <c r="T414" s="38"/>
      <c r="U414" s="38" t="s">
        <v>906</v>
      </c>
      <c r="V414" s="38" t="s">
        <v>512</v>
      </c>
      <c r="W414" s="38" t="s">
        <v>423</v>
      </c>
      <c r="X414" s="38" t="s">
        <v>148</v>
      </c>
      <c r="Y414" s="38">
        <v>52742203</v>
      </c>
      <c r="Z414" s="38">
        <v>1</v>
      </c>
      <c r="AA414" s="45">
        <v>29873</v>
      </c>
      <c r="AB414" s="44" t="s">
        <v>391</v>
      </c>
      <c r="AC414" s="38">
        <v>3103309299</v>
      </c>
      <c r="AD414" s="38" t="s">
        <v>3421</v>
      </c>
      <c r="AE414" s="37" t="s">
        <v>498</v>
      </c>
      <c r="AF414" s="37">
        <v>1019088970</v>
      </c>
      <c r="AG414" s="37">
        <v>8</v>
      </c>
      <c r="AH414" s="37" t="s">
        <v>499</v>
      </c>
      <c r="AI414" s="36">
        <v>1030568733</v>
      </c>
      <c r="AJ414" s="36">
        <v>9</v>
      </c>
      <c r="AK414" s="45">
        <v>45292</v>
      </c>
      <c r="AL414" s="38" t="s">
        <v>410</v>
      </c>
      <c r="AM414" s="45">
        <v>45105</v>
      </c>
      <c r="AN414" s="45">
        <v>45105</v>
      </c>
      <c r="AO414" s="80">
        <v>10800000</v>
      </c>
      <c r="AP414" s="45">
        <v>45111</v>
      </c>
      <c r="AQ414" s="45">
        <v>45294</v>
      </c>
      <c r="AR414" s="38">
        <v>180</v>
      </c>
      <c r="AS414" s="38">
        <v>6</v>
      </c>
      <c r="AT414" s="80">
        <v>1800000</v>
      </c>
      <c r="AU414" s="38"/>
      <c r="AV414" s="38"/>
      <c r="AW414" s="38">
        <v>1</v>
      </c>
      <c r="AX414" s="38">
        <v>1</v>
      </c>
      <c r="AY414" s="38"/>
      <c r="AZ414" s="82">
        <v>1800000</v>
      </c>
      <c r="BA414" s="38">
        <v>30</v>
      </c>
      <c r="BB414" s="38">
        <v>1259</v>
      </c>
      <c r="BC414" s="45">
        <v>45279</v>
      </c>
      <c r="BD414" s="38"/>
      <c r="BE414" s="38"/>
      <c r="BF414" s="38"/>
      <c r="BG414" s="38"/>
      <c r="BH414" s="38"/>
      <c r="BI414" s="38"/>
      <c r="BJ414" s="38"/>
      <c r="BK414" s="38"/>
      <c r="BL414" s="38"/>
      <c r="BM414" s="38"/>
      <c r="BN414" s="38"/>
      <c r="BO414" s="38"/>
      <c r="BP414" s="38"/>
      <c r="BQ414" s="34">
        <f>Tabla2023[[#This Row],[DÍAS PRORROGA 1]]+Tabla2023[[#This Row],[DÍAS PRORROGA  2]]+Tabla2023[[#This Row],[DÍAS PRORROGA 3]]</f>
        <v>30</v>
      </c>
      <c r="BR414" s="68">
        <f>IF(Tabla2023[[#This Row],[ADICIÓN]]="NO",0,Tabla2023[[#This Row],[VALOR ADICIÓN 1]]+Tabla2023[[#This Row],[VALOR ADICIÓN 2]]+Tabla2023[[#This Row],[VALOR ADICIÓN 3]])</f>
        <v>1800000</v>
      </c>
      <c r="BS414" s="38"/>
      <c r="BT414" s="45">
        <v>45325</v>
      </c>
      <c r="BU414" s="49">
        <f>Tabla2023[[#This Row],[VALOR INICIAL DEL CONTRATO]]+Tabla2023[[#This Row],[VALOR ADICIÓN 1]]+Tabla2023[[#This Row],[VALOR ADICIÓN 2]]+Tabla2023[[#This Row],[VALOR ADICIÓN 3]]</f>
        <v>12600000</v>
      </c>
      <c r="BV41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4" s="33"/>
      <c r="BX414" s="36" t="s">
        <v>3422</v>
      </c>
      <c r="BY414" s="36" t="s">
        <v>3110</v>
      </c>
      <c r="BZ414" s="34"/>
      <c r="CA414" s="38">
        <v>6</v>
      </c>
      <c r="CB414" s="41" t="s">
        <v>550</v>
      </c>
      <c r="CC414" s="41" t="s">
        <v>551</v>
      </c>
      <c r="CD414" s="38">
        <v>1637</v>
      </c>
      <c r="CE414" s="34"/>
    </row>
    <row r="415" spans="1:83" ht="51.75" customHeight="1" x14ac:dyDescent="0.2">
      <c r="A415" s="29"/>
      <c r="B415" s="131">
        <v>427</v>
      </c>
      <c r="C415" s="122" t="s">
        <v>435</v>
      </c>
      <c r="D415" s="122" t="str">
        <f ca="1">IF(Tabla2023[[#This Row],[FECHA DE TERMINACIÓN FINAL]]-TODAY()&gt;=15,"VIGENTE",IF(Tabla2023[[#This Row],[FECHA DE TERMINACIÓN FINAL]]-TODAY()&lt;0,"FINALIZADO",IF(Tabla2023[[#This Row],[FECHA DE TERMINACIÓN FINAL]]-TODAY()&lt;=15,"PROXIMO A VENCER")))</f>
        <v>FINALIZADO</v>
      </c>
      <c r="E415" s="93">
        <v>91892</v>
      </c>
      <c r="F415" s="38" t="s">
        <v>3418</v>
      </c>
      <c r="G415" s="38" t="s">
        <v>3423</v>
      </c>
      <c r="H415" s="37" t="s">
        <v>168</v>
      </c>
      <c r="I415" s="46" t="s">
        <v>3420</v>
      </c>
      <c r="J415" s="37" t="s">
        <v>822</v>
      </c>
      <c r="K415" s="38">
        <v>981</v>
      </c>
      <c r="L415" s="45">
        <v>45103</v>
      </c>
      <c r="M415" s="38">
        <v>1181</v>
      </c>
      <c r="N415" s="45">
        <v>45107</v>
      </c>
      <c r="O415" s="38" t="s">
        <v>169</v>
      </c>
      <c r="P415" s="37" t="s">
        <v>87</v>
      </c>
      <c r="Q415" s="37" t="s">
        <v>420</v>
      </c>
      <c r="R415" s="38">
        <v>1</v>
      </c>
      <c r="S415" s="151" t="s">
        <v>3106</v>
      </c>
      <c r="T415" s="38"/>
      <c r="U415" s="38" t="s">
        <v>471</v>
      </c>
      <c r="V415" s="38" t="s">
        <v>512</v>
      </c>
      <c r="W415" s="38" t="s">
        <v>423</v>
      </c>
      <c r="X415" s="38" t="s">
        <v>163</v>
      </c>
      <c r="Y415" s="38">
        <v>1032656231</v>
      </c>
      <c r="Z415" s="38">
        <v>8</v>
      </c>
      <c r="AA415" s="45">
        <v>32548</v>
      </c>
      <c r="AB415" s="44" t="s">
        <v>170</v>
      </c>
      <c r="AC415" s="38">
        <v>9106162</v>
      </c>
      <c r="AD415" s="38" t="s">
        <v>171</v>
      </c>
      <c r="AE415" s="36"/>
      <c r="AF415" s="34"/>
      <c r="AG415" s="34"/>
      <c r="AH415" s="37" t="s">
        <v>499</v>
      </c>
      <c r="AI415" s="36">
        <v>1030568733</v>
      </c>
      <c r="AJ415" s="36">
        <v>9</v>
      </c>
      <c r="AK415" s="34"/>
      <c r="AL415" s="38" t="s">
        <v>410</v>
      </c>
      <c r="AM415" s="45">
        <v>45105</v>
      </c>
      <c r="AN415" s="45">
        <v>45105</v>
      </c>
      <c r="AO415" s="80">
        <v>10800000</v>
      </c>
      <c r="AP415" s="45">
        <v>45120</v>
      </c>
      <c r="AQ415" s="45">
        <v>45303</v>
      </c>
      <c r="AR415" s="38">
        <v>180</v>
      </c>
      <c r="AS415" s="38">
        <v>6</v>
      </c>
      <c r="AT415" s="80">
        <v>1800000</v>
      </c>
      <c r="AU415" s="38"/>
      <c r="AV415" s="38"/>
      <c r="AW415" s="38"/>
      <c r="AX415" s="38"/>
      <c r="AY415" s="38"/>
      <c r="AZ415" s="82"/>
      <c r="BA415" s="38"/>
      <c r="BB415" s="38"/>
      <c r="BC415" s="38"/>
      <c r="BD415" s="38"/>
      <c r="BE415" s="38"/>
      <c r="BF415" s="38"/>
      <c r="BG415" s="38"/>
      <c r="BH415" s="38"/>
      <c r="BI415" s="38"/>
      <c r="BJ415" s="38"/>
      <c r="BK415" s="38"/>
      <c r="BL415" s="38"/>
      <c r="BM415" s="38"/>
      <c r="BN415" s="38"/>
      <c r="BO415" s="38"/>
      <c r="BP415" s="38"/>
      <c r="BQ415" s="34">
        <f>Tabla2023[[#This Row],[DÍAS PRORROGA 1]]+Tabla2023[[#This Row],[DÍAS PRORROGA  2]]+Tabla2023[[#This Row],[DÍAS PRORROGA 3]]</f>
        <v>0</v>
      </c>
      <c r="BR415" s="68">
        <f>IF(Tabla2023[[#This Row],[ADICIÓN]]="NO",0,Tabla2023[[#This Row],[VALOR ADICIÓN 1]]+Tabla2023[[#This Row],[VALOR ADICIÓN 2]]+Tabla2023[[#This Row],[VALOR ADICIÓN 3]])</f>
        <v>0</v>
      </c>
      <c r="BS415" s="38"/>
      <c r="BT415" s="45">
        <v>45303</v>
      </c>
      <c r="BU415" s="49">
        <f>Tabla2023[[#This Row],[VALOR INICIAL DEL CONTRATO]]+Tabla2023[[#This Row],[VALOR ADICIÓN 1]]+Tabla2023[[#This Row],[VALOR ADICIÓN 2]]+Tabla2023[[#This Row],[VALOR ADICIÓN 3]]</f>
        <v>10800000</v>
      </c>
      <c r="BV41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5" s="33"/>
      <c r="BX415" s="34"/>
      <c r="BY415" s="36" t="s">
        <v>3110</v>
      </c>
      <c r="BZ415" s="34"/>
      <c r="CA415" s="38">
        <v>6</v>
      </c>
      <c r="CB415" s="41" t="s">
        <v>550</v>
      </c>
      <c r="CC415" s="41" t="s">
        <v>551</v>
      </c>
      <c r="CD415" s="38">
        <v>1637</v>
      </c>
      <c r="CE415" s="34"/>
    </row>
    <row r="416" spans="1:83" ht="51.75" customHeight="1" x14ac:dyDescent="0.2">
      <c r="A416" s="29"/>
      <c r="B416" s="131">
        <v>428</v>
      </c>
      <c r="C416" s="122" t="s">
        <v>612</v>
      </c>
      <c r="D416" s="122" t="str">
        <f ca="1">IF(Tabla2023[[#This Row],[FECHA DE TERMINACIÓN FINAL]]-TODAY()&gt;=15,"VIGENTE",IF(Tabla2023[[#This Row],[FECHA DE TERMINACIÓN FINAL]]-TODAY()&lt;0,"FINALIZADO",IF(Tabla2023[[#This Row],[FECHA DE TERMINACIÓN FINAL]]-TODAY()&lt;=15,"PROXIMO A VENCER")))</f>
        <v>FINALIZADO</v>
      </c>
      <c r="E416" s="93">
        <v>91892</v>
      </c>
      <c r="F416" s="38" t="s">
        <v>3418</v>
      </c>
      <c r="G416" s="38" t="s">
        <v>3424</v>
      </c>
      <c r="H416" s="37" t="s">
        <v>3425</v>
      </c>
      <c r="I416" s="46" t="s">
        <v>3420</v>
      </c>
      <c r="J416" s="37" t="s">
        <v>784</v>
      </c>
      <c r="K416" s="38">
        <v>981</v>
      </c>
      <c r="L416" s="45">
        <v>45103</v>
      </c>
      <c r="M416" s="38">
        <v>1178</v>
      </c>
      <c r="N416" s="45">
        <v>45107</v>
      </c>
      <c r="O416" s="38" t="s">
        <v>169</v>
      </c>
      <c r="P416" s="37" t="s">
        <v>87</v>
      </c>
      <c r="Q416" s="37" t="s">
        <v>420</v>
      </c>
      <c r="R416" s="38">
        <v>1</v>
      </c>
      <c r="S416" s="151" t="s">
        <v>3106</v>
      </c>
      <c r="T416" s="38"/>
      <c r="U416" s="38" t="s">
        <v>471</v>
      </c>
      <c r="V416" s="38" t="s">
        <v>512</v>
      </c>
      <c r="W416" s="38" t="s">
        <v>423</v>
      </c>
      <c r="X416" s="38" t="s">
        <v>148</v>
      </c>
      <c r="Y416" s="38">
        <v>1022390978</v>
      </c>
      <c r="Z416" s="38">
        <v>0</v>
      </c>
      <c r="AA416" s="45">
        <v>34398</v>
      </c>
      <c r="AB416" s="44" t="s">
        <v>3426</v>
      </c>
      <c r="AC416" s="38">
        <v>6015727914</v>
      </c>
      <c r="AD416" s="38" t="s">
        <v>3427</v>
      </c>
      <c r="AE416" s="37" t="s">
        <v>498</v>
      </c>
      <c r="AF416" s="37">
        <v>1019088970</v>
      </c>
      <c r="AG416" s="37">
        <v>8</v>
      </c>
      <c r="AH416" s="37" t="s">
        <v>499</v>
      </c>
      <c r="AI416" s="36">
        <v>1030568733</v>
      </c>
      <c r="AJ416" s="36">
        <v>9</v>
      </c>
      <c r="AK416" s="45">
        <v>45292</v>
      </c>
      <c r="AL416" s="38" t="s">
        <v>410</v>
      </c>
      <c r="AM416" s="45">
        <v>45105</v>
      </c>
      <c r="AN416" s="45">
        <v>45105</v>
      </c>
      <c r="AO416" s="80">
        <v>10800000</v>
      </c>
      <c r="AP416" s="45">
        <v>45112</v>
      </c>
      <c r="AQ416" s="45">
        <v>45295</v>
      </c>
      <c r="AR416" s="38">
        <v>180</v>
      </c>
      <c r="AS416" s="38">
        <v>6</v>
      </c>
      <c r="AT416" s="80">
        <v>1800000</v>
      </c>
      <c r="AU416" s="38"/>
      <c r="AV416" s="38"/>
      <c r="AW416" s="38"/>
      <c r="AX416" s="38"/>
      <c r="AY416" s="38"/>
      <c r="AZ416" s="82"/>
      <c r="BA416" s="38"/>
      <c r="BB416" s="38"/>
      <c r="BC416" s="38"/>
      <c r="BD416" s="38"/>
      <c r="BE416" s="38"/>
      <c r="BF416" s="38"/>
      <c r="BG416" s="38"/>
      <c r="BH416" s="38"/>
      <c r="BI416" s="38"/>
      <c r="BJ416" s="38"/>
      <c r="BK416" s="38"/>
      <c r="BL416" s="38"/>
      <c r="BM416" s="38"/>
      <c r="BN416" s="38"/>
      <c r="BO416" s="38"/>
      <c r="BP416" s="38"/>
      <c r="BQ416" s="34">
        <f>Tabla2023[[#This Row],[DÍAS PRORROGA 1]]+Tabla2023[[#This Row],[DÍAS PRORROGA  2]]+Tabla2023[[#This Row],[DÍAS PRORROGA 3]]</f>
        <v>0</v>
      </c>
      <c r="BR416" s="68">
        <f>IF(Tabla2023[[#This Row],[ADICIÓN]]="NO",0,Tabla2023[[#This Row],[VALOR ADICIÓN 1]]+Tabla2023[[#This Row],[VALOR ADICIÓN 2]]+Tabla2023[[#This Row],[VALOR ADICIÓN 3]])</f>
        <v>0</v>
      </c>
      <c r="BS416" s="38"/>
      <c r="BT416" s="45">
        <v>45288</v>
      </c>
      <c r="BU416" s="49">
        <f>Tabla2023[[#This Row],[VALOR INICIAL DEL CONTRATO]]+Tabla2023[[#This Row],[VALOR ADICIÓN 1]]+Tabla2023[[#This Row],[VALOR ADICIÓN 2]]+Tabla2023[[#This Row],[VALOR ADICIÓN 3]]</f>
        <v>10800000</v>
      </c>
      <c r="BV41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416" s="33"/>
      <c r="BX416" s="36" t="s">
        <v>3428</v>
      </c>
      <c r="BY416" s="36" t="s">
        <v>3110</v>
      </c>
      <c r="BZ416" s="34"/>
      <c r="CA416" s="38">
        <v>6</v>
      </c>
      <c r="CB416" s="41" t="s">
        <v>550</v>
      </c>
      <c r="CC416" s="41" t="s">
        <v>551</v>
      </c>
      <c r="CD416" s="38">
        <v>1637</v>
      </c>
      <c r="CE416" s="34"/>
    </row>
    <row r="417" spans="1:83" ht="51.75" customHeight="1" x14ac:dyDescent="0.2">
      <c r="A417" s="29"/>
      <c r="B417" s="131">
        <v>430</v>
      </c>
      <c r="C417" s="122" t="s">
        <v>435</v>
      </c>
      <c r="D417" s="122" t="str">
        <f ca="1">IF(Tabla2023[[#This Row],[FECHA DE TERMINACIÓN FINAL]]-TODAY()&gt;=15,"VIGENTE",IF(Tabla2023[[#This Row],[FECHA DE TERMINACIÓN FINAL]]-TODAY()&lt;0,"FINALIZADO",IF(Tabla2023[[#This Row],[FECHA DE TERMINACIÓN FINAL]]-TODAY()&lt;=15,"PROXIMO A VENCER")))</f>
        <v>FINALIZADO</v>
      </c>
      <c r="E417" s="93">
        <v>91892</v>
      </c>
      <c r="F417" s="38" t="s">
        <v>3418</v>
      </c>
      <c r="G417" s="38" t="s">
        <v>3429</v>
      </c>
      <c r="H417" s="37" t="s">
        <v>3430</v>
      </c>
      <c r="I417" s="46" t="s">
        <v>3420</v>
      </c>
      <c r="J417" s="37" t="s">
        <v>784</v>
      </c>
      <c r="K417" s="38">
        <v>981</v>
      </c>
      <c r="L417" s="45">
        <v>45103</v>
      </c>
      <c r="M417" s="38">
        <v>1179</v>
      </c>
      <c r="N417" s="45">
        <v>45107</v>
      </c>
      <c r="O417" s="38" t="s">
        <v>169</v>
      </c>
      <c r="P417" s="37" t="s">
        <v>87</v>
      </c>
      <c r="Q417" s="37" t="s">
        <v>420</v>
      </c>
      <c r="R417" s="38">
        <v>1</v>
      </c>
      <c r="S417" s="151" t="s">
        <v>3106</v>
      </c>
      <c r="T417" s="38"/>
      <c r="U417" s="38" t="s">
        <v>906</v>
      </c>
      <c r="V417" s="38" t="s">
        <v>512</v>
      </c>
      <c r="W417" s="38" t="s">
        <v>423</v>
      </c>
      <c r="X417" s="38" t="s">
        <v>163</v>
      </c>
      <c r="Y417" s="38">
        <v>39799452</v>
      </c>
      <c r="Z417" s="38">
        <v>7</v>
      </c>
      <c r="AA417" s="45">
        <v>25333</v>
      </c>
      <c r="AB417" s="44" t="s">
        <v>3431</v>
      </c>
      <c r="AC417" s="38">
        <v>3146877538</v>
      </c>
      <c r="AD417" s="38" t="s">
        <v>3432</v>
      </c>
      <c r="AE417" s="37" t="s">
        <v>499</v>
      </c>
      <c r="AF417" s="37">
        <v>1030568733</v>
      </c>
      <c r="AG417" s="37">
        <v>9</v>
      </c>
      <c r="AH417" s="38"/>
      <c r="AI417" s="38"/>
      <c r="AJ417" s="38"/>
      <c r="AK417" s="38"/>
      <c r="AL417" s="38" t="s">
        <v>410</v>
      </c>
      <c r="AM417" s="45">
        <v>45105</v>
      </c>
      <c r="AN417" s="45">
        <v>45105</v>
      </c>
      <c r="AO417" s="80">
        <v>10800000</v>
      </c>
      <c r="AP417" s="45">
        <v>45112</v>
      </c>
      <c r="AQ417" s="45">
        <v>45295</v>
      </c>
      <c r="AR417" s="38">
        <v>180</v>
      </c>
      <c r="AS417" s="38">
        <v>6</v>
      </c>
      <c r="AT417" s="80">
        <v>1800000</v>
      </c>
      <c r="AU417" s="38"/>
      <c r="AV417" s="38"/>
      <c r="AW417" s="38"/>
      <c r="AX417" s="38"/>
      <c r="AY417" s="38"/>
      <c r="AZ417" s="82"/>
      <c r="BA417" s="38"/>
      <c r="BB417" s="38"/>
      <c r="BC417" s="38"/>
      <c r="BD417" s="38"/>
      <c r="BE417" s="38"/>
      <c r="BF417" s="38"/>
      <c r="BG417" s="38"/>
      <c r="BH417" s="38"/>
      <c r="BI417" s="38"/>
      <c r="BJ417" s="38"/>
      <c r="BK417" s="38"/>
      <c r="BL417" s="38"/>
      <c r="BM417" s="38"/>
      <c r="BN417" s="38"/>
      <c r="BO417" s="38"/>
      <c r="BP417" s="38"/>
      <c r="BQ417" s="34">
        <f>Tabla2023[[#This Row],[DÍAS PRORROGA 1]]+Tabla2023[[#This Row],[DÍAS PRORROGA  2]]+Tabla2023[[#This Row],[DÍAS PRORROGA 3]]</f>
        <v>0</v>
      </c>
      <c r="BR417" s="68">
        <f>IF(Tabla2023[[#This Row],[ADICIÓN]]="NO",0,Tabla2023[[#This Row],[VALOR ADICIÓN 1]]+Tabla2023[[#This Row],[VALOR ADICIÓN 2]]+Tabla2023[[#This Row],[VALOR ADICIÓN 3]])</f>
        <v>0</v>
      </c>
      <c r="BS417" s="38"/>
      <c r="BT417" s="45">
        <v>45295</v>
      </c>
      <c r="BU417" s="49">
        <f>Tabla2023[[#This Row],[VALOR INICIAL DEL CONTRATO]]+Tabla2023[[#This Row],[VALOR ADICIÓN 1]]+Tabla2023[[#This Row],[VALOR ADICIÓN 2]]+Tabla2023[[#This Row],[VALOR ADICIÓN 3]]</f>
        <v>10800000</v>
      </c>
      <c r="BV41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7" s="33"/>
      <c r="BX417" s="34"/>
      <c r="BY417" s="36" t="s">
        <v>3110</v>
      </c>
      <c r="BZ417" s="34"/>
      <c r="CA417" s="38">
        <v>6</v>
      </c>
      <c r="CB417" s="41" t="s">
        <v>550</v>
      </c>
      <c r="CC417" s="41" t="s">
        <v>551</v>
      </c>
      <c r="CD417" s="38">
        <v>1637</v>
      </c>
      <c r="CE417" s="34"/>
    </row>
    <row r="418" spans="1:83" ht="51.75" customHeight="1" x14ac:dyDescent="0.2">
      <c r="A418" s="29"/>
      <c r="B418" s="131">
        <v>429</v>
      </c>
      <c r="C418" s="122" t="s">
        <v>435</v>
      </c>
      <c r="D418" s="122" t="str">
        <f ca="1">IF(Tabla2023[[#This Row],[FECHA DE TERMINACIÓN FINAL]]-TODAY()&gt;=15,"VIGENTE",IF(Tabla2023[[#This Row],[FECHA DE TERMINACIÓN FINAL]]-TODAY()&lt;0,"FINALIZADO",IF(Tabla2023[[#This Row],[FECHA DE TERMINACIÓN FINAL]]-TODAY()&lt;=15,"PROXIMO A VENCER")))</f>
        <v>FINALIZADO</v>
      </c>
      <c r="E418" s="93">
        <v>91714</v>
      </c>
      <c r="F418" s="38" t="s">
        <v>3433</v>
      </c>
      <c r="G418" s="38" t="s">
        <v>3434</v>
      </c>
      <c r="H418" s="37" t="s">
        <v>3435</v>
      </c>
      <c r="I418" s="44" t="s">
        <v>3436</v>
      </c>
      <c r="J418" s="37" t="s">
        <v>1711</v>
      </c>
      <c r="K418" s="38">
        <v>973</v>
      </c>
      <c r="L418" s="38">
        <v>45100</v>
      </c>
      <c r="M418" s="38">
        <v>1177</v>
      </c>
      <c r="N418" s="45">
        <v>45107</v>
      </c>
      <c r="O418" s="38" t="s">
        <v>143</v>
      </c>
      <c r="P418" s="37" t="s">
        <v>87</v>
      </c>
      <c r="Q418" s="37" t="s">
        <v>420</v>
      </c>
      <c r="R418" s="38">
        <v>1</v>
      </c>
      <c r="S418" s="151" t="s">
        <v>366</v>
      </c>
      <c r="T418" s="38"/>
      <c r="U418" s="38" t="s">
        <v>906</v>
      </c>
      <c r="V418" s="38" t="s">
        <v>442</v>
      </c>
      <c r="W418" s="38" t="s">
        <v>213</v>
      </c>
      <c r="X418" s="38" t="s">
        <v>148</v>
      </c>
      <c r="Y418" s="38">
        <v>52738496</v>
      </c>
      <c r="Z418" s="38">
        <v>7</v>
      </c>
      <c r="AA418" s="45">
        <v>30012</v>
      </c>
      <c r="AB418" s="44" t="s">
        <v>3437</v>
      </c>
      <c r="AC418" s="38">
        <v>3115632253</v>
      </c>
      <c r="AD418" s="38" t="s">
        <v>3438</v>
      </c>
      <c r="AE418" s="37" t="s">
        <v>3439</v>
      </c>
      <c r="AF418" s="37">
        <v>1071142720</v>
      </c>
      <c r="AG418" s="37">
        <v>3</v>
      </c>
      <c r="AH418" s="38"/>
      <c r="AI418" s="38"/>
      <c r="AJ418" s="38"/>
      <c r="AK418" s="38"/>
      <c r="AL418" s="38" t="s">
        <v>410</v>
      </c>
      <c r="AM418" s="45">
        <v>45105</v>
      </c>
      <c r="AN418" s="45">
        <v>45105</v>
      </c>
      <c r="AO418" s="80">
        <v>36000000</v>
      </c>
      <c r="AP418" s="45">
        <v>45112</v>
      </c>
      <c r="AQ418" s="45">
        <v>45295</v>
      </c>
      <c r="AR418" s="38">
        <v>180</v>
      </c>
      <c r="AS418" s="38">
        <v>6</v>
      </c>
      <c r="AT418" s="80">
        <v>6000000</v>
      </c>
      <c r="AU418" s="38"/>
      <c r="AV418" s="38"/>
      <c r="AW418" s="38">
        <v>1</v>
      </c>
      <c r="AX418" s="38">
        <v>1</v>
      </c>
      <c r="AY418" s="38"/>
      <c r="AZ418" s="82">
        <v>12000000</v>
      </c>
      <c r="BA418" s="38">
        <v>60</v>
      </c>
      <c r="BB418" s="38">
        <v>1253</v>
      </c>
      <c r="BC418" s="45">
        <v>45279</v>
      </c>
      <c r="BD418" s="38"/>
      <c r="BE418" s="38"/>
      <c r="BF418" s="38"/>
      <c r="BG418" s="38"/>
      <c r="BH418" s="38"/>
      <c r="BI418" s="38"/>
      <c r="BJ418" s="38"/>
      <c r="BK418" s="38"/>
      <c r="BL418" s="38"/>
      <c r="BM418" s="38"/>
      <c r="BN418" s="38"/>
      <c r="BO418" s="38"/>
      <c r="BP418" s="38"/>
      <c r="BQ418" s="34">
        <f>Tabla2023[[#This Row],[DÍAS PRORROGA 1]]+Tabla2023[[#This Row],[DÍAS PRORROGA  2]]+Tabla2023[[#This Row],[DÍAS PRORROGA 3]]</f>
        <v>60</v>
      </c>
      <c r="BR418" s="68">
        <f>IF(Tabla2023[[#This Row],[ADICIÓN]]="NO",0,Tabla2023[[#This Row],[VALOR ADICIÓN 1]]+Tabla2023[[#This Row],[VALOR ADICIÓN 2]]+Tabla2023[[#This Row],[VALOR ADICIÓN 3]])</f>
        <v>12000000</v>
      </c>
      <c r="BS418" s="38"/>
      <c r="BT418" s="45">
        <v>45355</v>
      </c>
      <c r="BU418" s="49">
        <f>Tabla2023[[#This Row],[VALOR INICIAL DEL CONTRATO]]+Tabla2023[[#This Row],[VALOR ADICIÓN 1]]+Tabla2023[[#This Row],[VALOR ADICIÓN 2]]+Tabla2023[[#This Row],[VALOR ADICIÓN 3]]</f>
        <v>48000000</v>
      </c>
      <c r="BV41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8" s="33"/>
      <c r="BX418" s="36" t="s">
        <v>3440</v>
      </c>
      <c r="BY418" s="34"/>
      <c r="BZ418" s="34"/>
      <c r="CA418" s="34"/>
      <c r="CB418" s="35"/>
      <c r="CC418" s="35"/>
      <c r="CD418" s="38">
        <v>1688</v>
      </c>
      <c r="CE418" s="34"/>
    </row>
    <row r="419" spans="1:83" ht="51.75" customHeight="1" x14ac:dyDescent="0.2">
      <c r="A419" s="29"/>
      <c r="B419" s="131">
        <v>432</v>
      </c>
      <c r="C419" s="122" t="s">
        <v>435</v>
      </c>
      <c r="D419" s="122" t="str">
        <f ca="1">IF(Tabla2023[[#This Row],[FECHA DE TERMINACIÓN FINAL]]-TODAY()&gt;=15,"VIGENTE",IF(Tabla2023[[#This Row],[FECHA DE TERMINACIÓN FINAL]]-TODAY()&lt;0,"FINALIZADO",IF(Tabla2023[[#This Row],[FECHA DE TERMINACIÓN FINAL]]-TODAY()&lt;=15,"PROXIMO A VENCER")))</f>
        <v>FINALIZADO</v>
      </c>
      <c r="E419" s="93">
        <v>91714</v>
      </c>
      <c r="F419" s="38" t="s">
        <v>3433</v>
      </c>
      <c r="G419" s="38" t="s">
        <v>3441</v>
      </c>
      <c r="H419" s="37" t="s">
        <v>3442</v>
      </c>
      <c r="I419" s="44" t="s">
        <v>3436</v>
      </c>
      <c r="J419" s="37" t="s">
        <v>1711</v>
      </c>
      <c r="K419" s="38">
        <v>973</v>
      </c>
      <c r="L419" s="45">
        <v>45100</v>
      </c>
      <c r="M419" s="38">
        <v>1176</v>
      </c>
      <c r="N419" s="45">
        <v>45107</v>
      </c>
      <c r="O419" s="38" t="s">
        <v>143</v>
      </c>
      <c r="P419" s="37" t="s">
        <v>87</v>
      </c>
      <c r="Q419" s="37" t="s">
        <v>420</v>
      </c>
      <c r="R419" s="38">
        <v>1</v>
      </c>
      <c r="S419" s="151" t="s">
        <v>3443</v>
      </c>
      <c r="T419" s="38"/>
      <c r="U419" s="38" t="s">
        <v>471</v>
      </c>
      <c r="V419" s="38" t="s">
        <v>442</v>
      </c>
      <c r="W419" s="38" t="s">
        <v>213</v>
      </c>
      <c r="X419" s="38" t="s">
        <v>148</v>
      </c>
      <c r="Y419" s="38">
        <v>79956583</v>
      </c>
      <c r="Z419" s="38">
        <v>2</v>
      </c>
      <c r="AA419" s="45">
        <v>29489</v>
      </c>
      <c r="AB419" s="44" t="s">
        <v>3444</v>
      </c>
      <c r="AC419" s="38">
        <v>9314260</v>
      </c>
      <c r="AD419" s="38" t="s">
        <v>3445</v>
      </c>
      <c r="AE419" s="37" t="s">
        <v>3439</v>
      </c>
      <c r="AF419" s="37">
        <v>1071142720</v>
      </c>
      <c r="AG419" s="37">
        <v>3</v>
      </c>
      <c r="AH419" s="38"/>
      <c r="AI419" s="38"/>
      <c r="AJ419" s="38"/>
      <c r="AK419" s="38"/>
      <c r="AL419" s="38" t="s">
        <v>410</v>
      </c>
      <c r="AM419" s="45">
        <v>45105</v>
      </c>
      <c r="AN419" s="45">
        <v>45105</v>
      </c>
      <c r="AO419" s="80">
        <v>36000000</v>
      </c>
      <c r="AP419" s="45">
        <v>45112</v>
      </c>
      <c r="AQ419" s="45">
        <v>45295</v>
      </c>
      <c r="AR419" s="38">
        <v>180</v>
      </c>
      <c r="AS419" s="38">
        <v>6</v>
      </c>
      <c r="AT419" s="80">
        <v>6000000</v>
      </c>
      <c r="AU419" s="38"/>
      <c r="AV419" s="38"/>
      <c r="AW419" s="38"/>
      <c r="AX419" s="38"/>
      <c r="AY419" s="38"/>
      <c r="AZ419" s="82"/>
      <c r="BA419" s="38"/>
      <c r="BB419" s="38"/>
      <c r="BC419" s="38"/>
      <c r="BD419" s="38"/>
      <c r="BE419" s="38"/>
      <c r="BF419" s="38"/>
      <c r="BG419" s="38"/>
      <c r="BH419" s="38"/>
      <c r="BI419" s="38"/>
      <c r="BJ419" s="38"/>
      <c r="BK419" s="38"/>
      <c r="BL419" s="38"/>
      <c r="BM419" s="38"/>
      <c r="BN419" s="38"/>
      <c r="BO419" s="38"/>
      <c r="BP419" s="38"/>
      <c r="BQ419" s="34">
        <f>Tabla2023[[#This Row],[DÍAS PRORROGA 1]]+Tabla2023[[#This Row],[DÍAS PRORROGA  2]]+Tabla2023[[#This Row],[DÍAS PRORROGA 3]]</f>
        <v>0</v>
      </c>
      <c r="BR419" s="68">
        <f>IF(Tabla2023[[#This Row],[ADICIÓN]]="NO",0,Tabla2023[[#This Row],[VALOR ADICIÓN 1]]+Tabla2023[[#This Row],[VALOR ADICIÓN 2]]+Tabla2023[[#This Row],[VALOR ADICIÓN 3]])</f>
        <v>0</v>
      </c>
      <c r="BS419" s="38"/>
      <c r="BT419" s="45">
        <v>45295</v>
      </c>
      <c r="BU419" s="49">
        <f>Tabla2023[[#This Row],[VALOR INICIAL DEL CONTRATO]]+Tabla2023[[#This Row],[VALOR ADICIÓN 1]]+Tabla2023[[#This Row],[VALOR ADICIÓN 2]]+Tabla2023[[#This Row],[VALOR ADICIÓN 3]]</f>
        <v>36000000</v>
      </c>
      <c r="BV41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19" s="33"/>
      <c r="BX419" s="36" t="s">
        <v>3446</v>
      </c>
      <c r="BY419" s="34"/>
      <c r="BZ419" s="34"/>
      <c r="CA419" s="34"/>
      <c r="CB419" s="35"/>
      <c r="CC419" s="35"/>
      <c r="CD419" s="38">
        <v>1688</v>
      </c>
      <c r="CE419" s="34"/>
    </row>
    <row r="420" spans="1:83" ht="51.75" customHeight="1" x14ac:dyDescent="0.2">
      <c r="A420" s="29"/>
      <c r="B420" s="131">
        <v>433</v>
      </c>
      <c r="C420" s="122" t="s">
        <v>84</v>
      </c>
      <c r="D420" s="122" t="str">
        <f ca="1">IF(Tabla2023[[#This Row],[FECHA DE TERMINACIÓN FINAL]]-TODAY()&gt;=15,"VIGENTE",IF(Tabla2023[[#This Row],[FECHA DE TERMINACIÓN FINAL]]-TODAY()&lt;0,"FINALIZADO",IF(Tabla2023[[#This Row],[FECHA DE TERMINACIÓN FINAL]]-TODAY()&lt;=15,"PROXIMO A VENCER")))</f>
        <v>VIGENTE</v>
      </c>
      <c r="E420" s="93"/>
      <c r="F420" s="38" t="s">
        <v>3447</v>
      </c>
      <c r="G420" s="38" t="s">
        <v>3448</v>
      </c>
      <c r="H420" s="37" t="s">
        <v>3449</v>
      </c>
      <c r="I420" s="44" t="s">
        <v>3450</v>
      </c>
      <c r="J420" s="37" t="s">
        <v>1132</v>
      </c>
      <c r="K420" s="38"/>
      <c r="L420" s="38"/>
      <c r="M420" s="38"/>
      <c r="N420" s="38"/>
      <c r="O420" s="37"/>
      <c r="P420" s="37" t="s">
        <v>87</v>
      </c>
      <c r="Q420" s="37" t="s">
        <v>3451</v>
      </c>
      <c r="R420" s="38">
        <v>1</v>
      </c>
      <c r="S420" s="151" t="s">
        <v>3452</v>
      </c>
      <c r="T420" s="38"/>
      <c r="U420" s="38"/>
      <c r="V420" s="38"/>
      <c r="W420" s="38"/>
      <c r="X420" s="38"/>
      <c r="Y420" s="38"/>
      <c r="Z420" s="38"/>
      <c r="AA420" s="38"/>
      <c r="AB420" s="38"/>
      <c r="AC420" s="38"/>
      <c r="AD420" s="38"/>
      <c r="AE420" s="37" t="s">
        <v>2986</v>
      </c>
      <c r="AF420" s="38">
        <v>26421659</v>
      </c>
      <c r="AG420" s="38">
        <v>4</v>
      </c>
      <c r="AH420" s="38"/>
      <c r="AI420" s="38"/>
      <c r="AJ420" s="38"/>
      <c r="AK420" s="38"/>
      <c r="AL420" s="38"/>
      <c r="AM420" s="45">
        <v>45107</v>
      </c>
      <c r="AN420" s="45">
        <v>45107</v>
      </c>
      <c r="AO420" s="38"/>
      <c r="AP420" s="45">
        <v>45104</v>
      </c>
      <c r="AQ420" s="45">
        <v>45947</v>
      </c>
      <c r="AR420" s="38"/>
      <c r="AS420" s="38"/>
      <c r="AT420" s="80"/>
      <c r="AU420" s="38"/>
      <c r="AV420" s="38"/>
      <c r="AW420" s="38"/>
      <c r="AX420" s="38"/>
      <c r="AY420" s="38"/>
      <c r="AZ420" s="82"/>
      <c r="BA420" s="38"/>
      <c r="BB420" s="38"/>
      <c r="BC420" s="38"/>
      <c r="BD420" s="38"/>
      <c r="BE420" s="38"/>
      <c r="BF420" s="38"/>
      <c r="BG420" s="38"/>
      <c r="BH420" s="38"/>
      <c r="BI420" s="38"/>
      <c r="BJ420" s="38"/>
      <c r="BK420" s="38"/>
      <c r="BL420" s="38"/>
      <c r="BM420" s="38"/>
      <c r="BN420" s="38"/>
      <c r="BO420" s="38"/>
      <c r="BP420" s="38"/>
      <c r="BQ420" s="34">
        <f>Tabla2023[[#This Row],[DÍAS PRORROGA 1]]+Tabla2023[[#This Row],[DÍAS PRORROGA  2]]+Tabla2023[[#This Row],[DÍAS PRORROGA 3]]</f>
        <v>0</v>
      </c>
      <c r="BR420" s="68">
        <f>IF(Tabla2023[[#This Row],[ADICIÓN]]="NO",0,Tabla2023[[#This Row],[VALOR ADICIÓN 1]]+Tabla2023[[#This Row],[VALOR ADICIÓN 2]]+Tabla2023[[#This Row],[VALOR ADICIÓN 3]])</f>
        <v>0</v>
      </c>
      <c r="BS420" s="38"/>
      <c r="BT420" s="45">
        <v>45947</v>
      </c>
      <c r="BU420" s="49">
        <f>Tabla2023[[#This Row],[VALOR INICIAL DEL CONTRATO]]+Tabla2023[[#This Row],[VALOR ADICIÓN 1]]+Tabla2023[[#This Row],[VALOR ADICIÓN 2]]+Tabla2023[[#This Row],[VALOR ADICIÓN 3]]</f>
        <v>0</v>
      </c>
      <c r="BV42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0.302491103202847</v>
      </c>
      <c r="BW420" s="33"/>
      <c r="BX420" s="34"/>
      <c r="BY420" s="34"/>
      <c r="BZ420" s="34"/>
      <c r="CA420" s="34"/>
      <c r="CB420" s="35"/>
      <c r="CC420" s="35"/>
      <c r="CD420" s="34"/>
      <c r="CE420" s="34"/>
    </row>
    <row r="421" spans="1:83" ht="51.75" customHeight="1" x14ac:dyDescent="0.2">
      <c r="A421" s="30"/>
      <c r="B421" s="131">
        <v>468</v>
      </c>
      <c r="C421" s="122" t="s">
        <v>84</v>
      </c>
      <c r="D421" s="122" t="str">
        <f ca="1">IF(Tabla2023[[#This Row],[FECHA DE TERMINACIÓN FINAL]]-TODAY()&gt;=15,"VIGENTE",IF(Tabla2023[[#This Row],[FECHA DE TERMINACIÓN FINAL]]-TODAY()&lt;0,"FINALIZADO",IF(Tabla2023[[#This Row],[FECHA DE TERMINACIÓN FINAL]]-TODAY()&lt;=15,"PROXIMO A VENCER")))</f>
        <v>PROXIMO A VENCER</v>
      </c>
      <c r="E421" s="103">
        <v>99109</v>
      </c>
      <c r="F421" s="34" t="s">
        <v>3453</v>
      </c>
      <c r="G421" s="34" t="s">
        <v>3454</v>
      </c>
      <c r="H421" s="36" t="s">
        <v>3455</v>
      </c>
      <c r="I421" s="44" t="s">
        <v>3456</v>
      </c>
      <c r="J421" s="34" t="s">
        <v>3457</v>
      </c>
      <c r="K421" s="34">
        <v>1159</v>
      </c>
      <c r="L421" s="57">
        <v>45264</v>
      </c>
      <c r="M421" s="34">
        <v>1445</v>
      </c>
      <c r="N421" s="57">
        <v>45278</v>
      </c>
      <c r="O421" s="36" t="s">
        <v>125</v>
      </c>
      <c r="P421" s="37" t="s">
        <v>87</v>
      </c>
      <c r="Q421" s="36" t="s">
        <v>3458</v>
      </c>
      <c r="R421" s="34">
        <v>1</v>
      </c>
      <c r="S421" s="151" t="s">
        <v>3459</v>
      </c>
      <c r="T421" s="34"/>
      <c r="U421" s="34"/>
      <c r="V421" s="34" t="s">
        <v>202</v>
      </c>
      <c r="W421" s="34"/>
      <c r="X421" s="34"/>
      <c r="Y421" s="34">
        <v>93297980</v>
      </c>
      <c r="Z421" s="34">
        <v>6</v>
      </c>
      <c r="AA421" s="57">
        <v>29461</v>
      </c>
      <c r="AB421" s="44" t="s">
        <v>3460</v>
      </c>
      <c r="AC421" s="34">
        <v>4220553</v>
      </c>
      <c r="AD421" s="34" t="s">
        <v>3461</v>
      </c>
      <c r="AE421" s="37" t="s">
        <v>426</v>
      </c>
      <c r="AF421" s="38">
        <v>51962752</v>
      </c>
      <c r="AG421" s="38">
        <v>3</v>
      </c>
      <c r="AH421" s="37" t="s">
        <v>427</v>
      </c>
      <c r="AI421" s="38">
        <v>19455919</v>
      </c>
      <c r="AJ421" s="38">
        <v>5</v>
      </c>
      <c r="AK421" s="57">
        <v>45334</v>
      </c>
      <c r="AL421" s="38" t="s">
        <v>410</v>
      </c>
      <c r="AM421" s="57">
        <v>45274</v>
      </c>
      <c r="AN421" s="57">
        <v>45274</v>
      </c>
      <c r="AO421" s="34">
        <v>16500000</v>
      </c>
      <c r="AP421" s="57">
        <v>45279</v>
      </c>
      <c r="AQ421" s="57">
        <v>45369</v>
      </c>
      <c r="AR421" s="34">
        <v>90</v>
      </c>
      <c r="AS421" s="34">
        <v>3</v>
      </c>
      <c r="AT421" s="80">
        <v>5500000</v>
      </c>
      <c r="AU421" s="34"/>
      <c r="AV421" s="34"/>
      <c r="AW421" s="34"/>
      <c r="AX421" s="34"/>
      <c r="AY421" s="34"/>
      <c r="AZ421" s="83"/>
      <c r="BA421" s="34"/>
      <c r="BB421" s="34"/>
      <c r="BC421" s="34"/>
      <c r="BD421" s="34"/>
      <c r="BE421" s="34"/>
      <c r="BF421" s="34"/>
      <c r="BG421" s="34"/>
      <c r="BH421" s="34"/>
      <c r="BI421" s="34"/>
      <c r="BJ421" s="34"/>
      <c r="BK421" s="34"/>
      <c r="BL421" s="34"/>
      <c r="BM421" s="34"/>
      <c r="BN421" s="34"/>
      <c r="BO421" s="34"/>
      <c r="BP421" s="34"/>
      <c r="BQ421" s="34">
        <f>Tabla2023[[#This Row],[DÍAS PRORROGA 1]]+Tabla2023[[#This Row],[DÍAS PRORROGA  2]]+Tabla2023[[#This Row],[DÍAS PRORROGA 3]]</f>
        <v>0</v>
      </c>
      <c r="BR421" s="68">
        <f>IF(Tabla2023[[#This Row],[ADICIÓN]]="NO",0,Tabla2023[[#This Row],[VALOR ADICIÓN 1]]+Tabla2023[[#This Row],[VALOR ADICIÓN 2]]+Tabla2023[[#This Row],[VALOR ADICIÓN 3]])</f>
        <v>0</v>
      </c>
      <c r="BS421" s="34"/>
      <c r="BT421" s="57">
        <v>45369</v>
      </c>
      <c r="BU421" s="49">
        <f>Tabla2023[[#This Row],[VALOR INICIAL DEL CONTRATO]]+Tabla2023[[#This Row],[VALOR ADICIÓN 1]]+Tabla2023[[#This Row],[VALOR ADICIÓN 2]]+Tabla2023[[#This Row],[VALOR ADICIÓN 3]]</f>
        <v>16500000</v>
      </c>
      <c r="BV42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0.88888888888888884</v>
      </c>
      <c r="BW421" s="33"/>
      <c r="BX421" s="34"/>
      <c r="BY421" s="34"/>
      <c r="BZ421" s="34"/>
      <c r="CA421" s="34"/>
      <c r="CB421" s="35"/>
      <c r="CC421" s="35"/>
      <c r="CD421" s="34">
        <v>1696</v>
      </c>
      <c r="CE421" s="34"/>
    </row>
    <row r="422" spans="1:83" ht="39.75" customHeight="1" x14ac:dyDescent="0.2">
      <c r="A422" s="30"/>
      <c r="B422" s="131">
        <v>469</v>
      </c>
      <c r="C422" s="122" t="s">
        <v>84</v>
      </c>
      <c r="D422" s="122" t="str">
        <f ca="1">IF(Tabla2023[[#This Row],[FECHA DE TERMINACIÓN FINAL]]-TODAY()&gt;=15,"VIGENTE",IF(Tabla2023[[#This Row],[FECHA DE TERMINACIÓN FINAL]]-TODAY()&lt;0,"FINALIZADO",IF(Tabla2023[[#This Row],[FECHA DE TERMINACIÓN FINAL]]-TODAY()&lt;=15,"PROXIMO A VENCER")))</f>
        <v>PROXIMO A VENCER</v>
      </c>
      <c r="E422" s="108">
        <v>97919</v>
      </c>
      <c r="F422" s="104" t="s">
        <v>3462</v>
      </c>
      <c r="G422" s="34" t="s">
        <v>3463</v>
      </c>
      <c r="H422" s="36" t="s">
        <v>3464</v>
      </c>
      <c r="I422" s="46" t="s">
        <v>3465</v>
      </c>
      <c r="J422" s="34" t="s">
        <v>784</v>
      </c>
      <c r="K422" s="34">
        <v>1155</v>
      </c>
      <c r="L422" s="57">
        <v>45264</v>
      </c>
      <c r="M422" s="34">
        <v>1454</v>
      </c>
      <c r="N422" s="57">
        <v>45281</v>
      </c>
      <c r="O422" s="34" t="s">
        <v>325</v>
      </c>
      <c r="P422" s="37" t="s">
        <v>87</v>
      </c>
      <c r="Q422" s="37" t="s">
        <v>420</v>
      </c>
      <c r="R422" s="34">
        <v>1</v>
      </c>
      <c r="S422" s="151" t="s">
        <v>3466</v>
      </c>
      <c r="T422" s="34"/>
      <c r="U422" s="34"/>
      <c r="V422" s="34" t="s">
        <v>2388</v>
      </c>
      <c r="W422" s="34"/>
      <c r="X422" s="34"/>
      <c r="Y422" s="34">
        <v>51970000</v>
      </c>
      <c r="Z422" s="34">
        <v>7</v>
      </c>
      <c r="AA422" s="57">
        <v>25261</v>
      </c>
      <c r="AB422" s="44" t="s">
        <v>3467</v>
      </c>
      <c r="AC422" s="34">
        <v>3214441298</v>
      </c>
      <c r="AD422" s="34" t="s">
        <v>3468</v>
      </c>
      <c r="AE422" s="37" t="s">
        <v>2817</v>
      </c>
      <c r="AF422" s="38">
        <v>1049634225</v>
      </c>
      <c r="AG422" s="38">
        <v>0</v>
      </c>
      <c r="AH422" s="34"/>
      <c r="AI422" s="34"/>
      <c r="AJ422" s="34"/>
      <c r="AK422" s="34"/>
      <c r="AL422" s="38" t="s">
        <v>410</v>
      </c>
      <c r="AM422" s="57">
        <v>45274</v>
      </c>
      <c r="AN422" s="57">
        <v>45274</v>
      </c>
      <c r="AO422" s="34">
        <v>6000000</v>
      </c>
      <c r="AP422" s="57">
        <v>45282</v>
      </c>
      <c r="AQ422" s="57">
        <v>45372</v>
      </c>
      <c r="AR422" s="34">
        <v>90</v>
      </c>
      <c r="AS422" s="34">
        <v>3</v>
      </c>
      <c r="AT422" s="80">
        <v>2000000</v>
      </c>
      <c r="AU422" s="34"/>
      <c r="AV422" s="34"/>
      <c r="AW422" s="34"/>
      <c r="AX422" s="34"/>
      <c r="AY422" s="34"/>
      <c r="AZ422" s="83"/>
      <c r="BA422" s="34"/>
      <c r="BB422" s="34"/>
      <c r="BC422" s="34"/>
      <c r="BD422" s="34"/>
      <c r="BE422" s="34"/>
      <c r="BF422" s="34"/>
      <c r="BG422" s="34"/>
      <c r="BH422" s="34"/>
      <c r="BI422" s="34"/>
      <c r="BJ422" s="34"/>
      <c r="BK422" s="34"/>
      <c r="BL422" s="34"/>
      <c r="BM422" s="34"/>
      <c r="BN422" s="34"/>
      <c r="BO422" s="34"/>
      <c r="BP422" s="34"/>
      <c r="BQ422" s="34">
        <f>Tabla2023[[#This Row],[DÍAS PRORROGA 1]]+Tabla2023[[#This Row],[DÍAS PRORROGA  2]]+Tabla2023[[#This Row],[DÍAS PRORROGA 3]]</f>
        <v>0</v>
      </c>
      <c r="BR422" s="68">
        <f>IF(Tabla2023[[#This Row],[ADICIÓN]]="NO",0,Tabla2023[[#This Row],[VALOR ADICIÓN 1]]+Tabla2023[[#This Row],[VALOR ADICIÓN 2]]+Tabla2023[[#This Row],[VALOR ADICIÓN 3]])</f>
        <v>0</v>
      </c>
      <c r="BS422" s="34"/>
      <c r="BT422" s="57">
        <v>45372</v>
      </c>
      <c r="BU422" s="49">
        <f>Tabla2023[[#This Row],[VALOR INICIAL DEL CONTRATO]]+Tabla2023[[#This Row],[VALOR ADICIÓN 1]]+Tabla2023[[#This Row],[VALOR ADICIÓN 2]]+Tabla2023[[#This Row],[VALOR ADICIÓN 3]]</f>
        <v>6000000</v>
      </c>
      <c r="BV42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0.85555555555555551</v>
      </c>
      <c r="BW422" s="69"/>
      <c r="BX422" s="34"/>
      <c r="BY422" s="34"/>
      <c r="BZ422" s="34"/>
      <c r="CA422" s="34"/>
      <c r="CB422" s="35"/>
      <c r="CC422" s="35"/>
      <c r="CD422" s="34">
        <v>1643</v>
      </c>
      <c r="CE422" s="34"/>
    </row>
    <row r="423" spans="1:83" s="5" customFormat="1" ht="51.75" customHeight="1" x14ac:dyDescent="0.2">
      <c r="A423" s="30"/>
      <c r="B423" s="131">
        <v>475</v>
      </c>
      <c r="C423" s="122" t="s">
        <v>84</v>
      </c>
      <c r="D423" s="122" t="str">
        <f ca="1">IF(Tabla2023[[#This Row],[FECHA DE TERMINACIÓN FINAL]]-TODAY()&gt;=15,"VIGENTE",IF(Tabla2023[[#This Row],[FECHA DE TERMINACIÓN FINAL]]-TODAY()&lt;0,"FINALIZADO",IF(Tabla2023[[#This Row],[FECHA DE TERMINACIÓN FINAL]]-TODAY()&lt;=15,"PROXIMO A VENCER")))</f>
        <v>VIGENTE</v>
      </c>
      <c r="E423" s="117">
        <v>97921</v>
      </c>
      <c r="F423" s="107" t="s">
        <v>3469</v>
      </c>
      <c r="G423" s="103" t="s">
        <v>3470</v>
      </c>
      <c r="H423" s="36" t="s">
        <v>3471</v>
      </c>
      <c r="I423" s="47" t="s">
        <v>3472</v>
      </c>
      <c r="J423" s="34" t="s">
        <v>784</v>
      </c>
      <c r="K423" s="34">
        <v>1156</v>
      </c>
      <c r="L423" s="57">
        <v>45267</v>
      </c>
      <c r="M423" s="34">
        <v>1455</v>
      </c>
      <c r="N423" s="57">
        <v>45280</v>
      </c>
      <c r="O423" s="36" t="s">
        <v>125</v>
      </c>
      <c r="P423" s="36" t="s">
        <v>87</v>
      </c>
      <c r="Q423" s="36" t="s">
        <v>420</v>
      </c>
      <c r="R423" s="34"/>
      <c r="S423" s="153" t="s">
        <v>3473</v>
      </c>
      <c r="T423" s="34"/>
      <c r="U423" s="34"/>
      <c r="V423" s="34" t="s">
        <v>241</v>
      </c>
      <c r="W423" s="34"/>
      <c r="X423" s="34"/>
      <c r="Y423" s="34">
        <v>51992895</v>
      </c>
      <c r="Z423" s="34">
        <v>6</v>
      </c>
      <c r="AA423" s="57">
        <v>25427</v>
      </c>
      <c r="AB423" s="44" t="s">
        <v>3474</v>
      </c>
      <c r="AC423" s="34">
        <v>6018139203</v>
      </c>
      <c r="AD423" s="34" t="s">
        <v>3475</v>
      </c>
      <c r="AE423" s="37" t="s">
        <v>3476</v>
      </c>
      <c r="AF423" s="38">
        <v>1016048338</v>
      </c>
      <c r="AG423" s="38">
        <v>0</v>
      </c>
      <c r="AH423" s="34"/>
      <c r="AI423" s="34"/>
      <c r="AJ423" s="34"/>
      <c r="AK423" s="34"/>
      <c r="AL423" s="38" t="s">
        <v>410</v>
      </c>
      <c r="AM423" s="57">
        <v>45275</v>
      </c>
      <c r="AN423" s="57">
        <v>45275</v>
      </c>
      <c r="AO423" s="70">
        <v>15600000</v>
      </c>
      <c r="AP423" s="57">
        <v>45281</v>
      </c>
      <c r="AQ423" s="57">
        <v>45371</v>
      </c>
      <c r="AR423" s="34">
        <v>90</v>
      </c>
      <c r="AS423" s="34">
        <v>3</v>
      </c>
      <c r="AT423" s="80">
        <v>5200000</v>
      </c>
      <c r="AU423" s="34"/>
      <c r="AV423" s="34"/>
      <c r="AW423" s="34"/>
      <c r="AX423" s="34"/>
      <c r="AY423" s="34"/>
      <c r="AZ423" s="83"/>
      <c r="BA423" s="34"/>
      <c r="BB423" s="34"/>
      <c r="BC423" s="34"/>
      <c r="BD423" s="34"/>
      <c r="BE423" s="34"/>
      <c r="BF423" s="34"/>
      <c r="BG423" s="34"/>
      <c r="BH423" s="34"/>
      <c r="BI423" s="34"/>
      <c r="BJ423" s="34"/>
      <c r="BK423" s="34"/>
      <c r="BL423" s="34"/>
      <c r="BM423" s="34"/>
      <c r="BN423" s="34"/>
      <c r="BO423" s="34"/>
      <c r="BP423" s="34"/>
      <c r="BQ423" s="34">
        <f>Tabla2023[[#This Row],[DÍAS PRORROGA 1]]+Tabla2023[[#This Row],[DÍAS PRORROGA  2]]+Tabla2023[[#This Row],[DÍAS PRORROGA 3]]</f>
        <v>0</v>
      </c>
      <c r="BR423" s="68">
        <f>IF(Tabla2023[[#This Row],[ADICIÓN]]="NO",0,Tabla2023[[#This Row],[VALOR ADICIÓN 1]]+Tabla2023[[#This Row],[VALOR ADICIÓN 2]]+Tabla2023[[#This Row],[VALOR ADICIÓN 3]])</f>
        <v>0</v>
      </c>
      <c r="BS423" s="34"/>
      <c r="BT423" s="57">
        <v>45647</v>
      </c>
      <c r="BU423" s="49">
        <f>Tabla2023[[#This Row],[VALOR INICIAL DEL CONTRATO]]+Tabla2023[[#This Row],[VALOR ADICIÓN 1]]+Tabla2023[[#This Row],[VALOR ADICIÓN 2]]+Tabla2023[[#This Row],[VALOR ADICIÓN 3]]</f>
        <v>15600000</v>
      </c>
      <c r="BV42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0.21311475409836064</v>
      </c>
      <c r="BW423" s="69"/>
      <c r="BX423" s="34"/>
      <c r="BY423" s="34"/>
      <c r="BZ423" s="34"/>
      <c r="CA423" s="34"/>
      <c r="CB423" s="35"/>
      <c r="CC423" s="35"/>
      <c r="CD423" s="34">
        <v>1696</v>
      </c>
      <c r="CE423" s="34"/>
    </row>
    <row r="424" spans="1:83" ht="71.25" customHeight="1" x14ac:dyDescent="0.2">
      <c r="A424" s="30"/>
      <c r="B424" s="131">
        <v>524</v>
      </c>
      <c r="C424" s="122" t="s">
        <v>84</v>
      </c>
      <c r="D424" s="122" t="str">
        <f ca="1">IF(Tabla2023[[#This Row],[FECHA DE TERMINACIÓN FINAL]]-TODAY()&gt;=15,"VIGENTE",IF(Tabla2023[[#This Row],[FECHA DE TERMINACIÓN FINAL]]-TODAY()&lt;0,"FINALIZADO",IF(Tabla2023[[#This Row],[FECHA DE TERMINACIÓN FINAL]]-TODAY()&lt;=15,"PROXIMO A VENCER")))</f>
        <v>VIGENTE</v>
      </c>
      <c r="E424" s="117">
        <v>97921</v>
      </c>
      <c r="F424" s="107" t="s">
        <v>3469</v>
      </c>
      <c r="G424" s="108" t="s">
        <v>3477</v>
      </c>
      <c r="H424" s="105" t="s">
        <v>3478</v>
      </c>
      <c r="I424" s="47" t="s">
        <v>3472</v>
      </c>
      <c r="J424" s="34" t="s">
        <v>784</v>
      </c>
      <c r="K424" s="34">
        <v>1156</v>
      </c>
      <c r="L424" s="57">
        <v>45264</v>
      </c>
      <c r="M424" s="34">
        <v>1610</v>
      </c>
      <c r="N424" s="57">
        <v>45289</v>
      </c>
      <c r="O424" s="34" t="s">
        <v>125</v>
      </c>
      <c r="P424" s="36" t="s">
        <v>87</v>
      </c>
      <c r="Q424" s="37" t="s">
        <v>420</v>
      </c>
      <c r="R424" s="38">
        <v>1</v>
      </c>
      <c r="S424" s="151" t="s">
        <v>3473</v>
      </c>
      <c r="T424" s="34" t="s">
        <v>406</v>
      </c>
      <c r="U424" s="34" t="s">
        <v>90</v>
      </c>
      <c r="V424" s="34" t="s">
        <v>241</v>
      </c>
      <c r="W424" s="34"/>
      <c r="X424" s="38" t="s">
        <v>148</v>
      </c>
      <c r="Y424" s="54">
        <v>1016048338</v>
      </c>
      <c r="Z424" s="38">
        <v>0</v>
      </c>
      <c r="AA424" s="45">
        <v>33845</v>
      </c>
      <c r="AB424" s="44" t="s">
        <v>1596</v>
      </c>
      <c r="AC424" s="38">
        <v>3212255556</v>
      </c>
      <c r="AD424" s="37" t="s">
        <v>1597</v>
      </c>
      <c r="AE424" s="37" t="s">
        <v>683</v>
      </c>
      <c r="AF424" s="37">
        <v>1014225583</v>
      </c>
      <c r="AG424" s="37">
        <v>0</v>
      </c>
      <c r="AH424" s="34"/>
      <c r="AI424" s="34"/>
      <c r="AJ424" s="34"/>
      <c r="AK424" s="34"/>
      <c r="AL424" s="38" t="s">
        <v>410</v>
      </c>
      <c r="AM424" s="57">
        <v>45289</v>
      </c>
      <c r="AN424" s="57">
        <v>45289</v>
      </c>
      <c r="AO424" s="70">
        <v>15600000</v>
      </c>
      <c r="AP424" s="57">
        <v>45301</v>
      </c>
      <c r="AQ424" s="57">
        <v>45391</v>
      </c>
      <c r="AR424" s="34">
        <v>90</v>
      </c>
      <c r="AS424" s="34">
        <v>3</v>
      </c>
      <c r="AT424" s="80">
        <v>5200000</v>
      </c>
      <c r="AU424" s="34"/>
      <c r="AV424" s="34"/>
      <c r="AW424" s="34"/>
      <c r="AX424" s="34"/>
      <c r="AY424" s="34"/>
      <c r="AZ424" s="83"/>
      <c r="BA424" s="34"/>
      <c r="BB424" s="34"/>
      <c r="BC424" s="34"/>
      <c r="BD424" s="34"/>
      <c r="BE424" s="34"/>
      <c r="BF424" s="34"/>
      <c r="BG424" s="34"/>
      <c r="BH424" s="34"/>
      <c r="BI424" s="34"/>
      <c r="BJ424" s="34"/>
      <c r="BK424" s="34"/>
      <c r="BL424" s="34"/>
      <c r="BM424" s="34"/>
      <c r="BN424" s="34"/>
      <c r="BO424" s="34"/>
      <c r="BP424" s="34"/>
      <c r="BQ424" s="34">
        <f>Tabla2023[[#This Row],[DÍAS PRORROGA 1]]+Tabla2023[[#This Row],[DÍAS PRORROGA  2]]+Tabla2023[[#This Row],[DÍAS PRORROGA 3]]</f>
        <v>0</v>
      </c>
      <c r="BR424" s="68">
        <f>IF(Tabla2023[[#This Row],[ADICIÓN]]="NO",0,Tabla2023[[#This Row],[VALOR ADICIÓN 1]]+Tabla2023[[#This Row],[VALOR ADICIÓN 2]]+Tabla2023[[#This Row],[VALOR ADICIÓN 3]])</f>
        <v>0</v>
      </c>
      <c r="BS424" s="34"/>
      <c r="BT424" s="57">
        <v>45391</v>
      </c>
      <c r="BU424" s="49">
        <f>Tabla2023[[#This Row],[VALOR INICIAL DEL CONTRATO]]+Tabla2023[[#This Row],[VALOR ADICIÓN 1]]+Tabla2023[[#This Row],[VALOR ADICIÓN 2]]+Tabla2023[[#This Row],[VALOR ADICIÓN 3]]</f>
        <v>15600000</v>
      </c>
      <c r="BV42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0.64444444444444449</v>
      </c>
      <c r="BW424" s="69"/>
      <c r="BX424" s="34"/>
      <c r="BY424" s="34"/>
      <c r="BZ424" s="34"/>
      <c r="CA424" s="34"/>
      <c r="CB424" s="35"/>
      <c r="CC424" s="35"/>
      <c r="CD424" s="34"/>
      <c r="CE424" s="34"/>
    </row>
    <row r="425" spans="1:83" ht="51.75" customHeight="1" x14ac:dyDescent="0.2">
      <c r="A425" s="30"/>
      <c r="B425" s="131">
        <v>487</v>
      </c>
      <c r="C425" s="122" t="s">
        <v>84</v>
      </c>
      <c r="D425" s="122" t="str">
        <f ca="1">IF(Tabla2023[[#This Row],[FECHA DE TERMINACIÓN FINAL]]-TODAY()&gt;=15,"VIGENTE",IF(Tabla2023[[#This Row],[FECHA DE TERMINACIÓN FINAL]]-TODAY()&lt;0,"FINALIZADO",IF(Tabla2023[[#This Row],[FECHA DE TERMINACIÓN FINAL]]-TODAY()&lt;=15,"PROXIMO A VENCER")))</f>
        <v>PROXIMO A VENCER</v>
      </c>
      <c r="E425" s="118">
        <v>99108</v>
      </c>
      <c r="F425" s="25" t="s">
        <v>3479</v>
      </c>
      <c r="G425" s="25" t="s">
        <v>3480</v>
      </c>
      <c r="H425" s="26" t="s">
        <v>3481</v>
      </c>
      <c r="I425" s="97" t="s">
        <v>3482</v>
      </c>
      <c r="J425" s="34" t="s">
        <v>822</v>
      </c>
      <c r="K425" s="34">
        <v>1158</v>
      </c>
      <c r="L425" s="57">
        <v>45264</v>
      </c>
      <c r="M425" s="34">
        <v>1471</v>
      </c>
      <c r="N425" s="57">
        <v>45281</v>
      </c>
      <c r="O425" s="34" t="s">
        <v>125</v>
      </c>
      <c r="P425" s="36" t="s">
        <v>87</v>
      </c>
      <c r="Q425" s="37" t="s">
        <v>420</v>
      </c>
      <c r="R425" s="38">
        <v>1</v>
      </c>
      <c r="S425" s="153" t="s">
        <v>3483</v>
      </c>
      <c r="T425" s="34" t="s">
        <v>406</v>
      </c>
      <c r="U425" s="34" t="s">
        <v>90</v>
      </c>
      <c r="V425" s="34" t="s">
        <v>147</v>
      </c>
      <c r="W425" s="34"/>
      <c r="X425" s="34" t="s">
        <v>148</v>
      </c>
      <c r="Y425" s="34">
        <v>1000352273</v>
      </c>
      <c r="Z425" s="34">
        <v>5</v>
      </c>
      <c r="AA425" s="57">
        <v>37496</v>
      </c>
      <c r="AB425" s="71" t="s">
        <v>3484</v>
      </c>
      <c r="AC425" s="34">
        <v>3645166</v>
      </c>
      <c r="AD425" s="34" t="s">
        <v>3485</v>
      </c>
      <c r="AE425" s="36" t="s">
        <v>3486</v>
      </c>
      <c r="AF425" s="37">
        <v>14898775</v>
      </c>
      <c r="AG425" s="37">
        <v>4</v>
      </c>
      <c r="AH425" s="37" t="s">
        <v>1135</v>
      </c>
      <c r="AI425" s="54">
        <v>1022344483</v>
      </c>
      <c r="AJ425" s="34"/>
      <c r="AK425" s="57">
        <v>45292</v>
      </c>
      <c r="AL425" s="38" t="s">
        <v>410</v>
      </c>
      <c r="AM425" s="57">
        <v>45279</v>
      </c>
      <c r="AN425" s="57">
        <v>45279</v>
      </c>
      <c r="AO425" s="34">
        <v>12000000</v>
      </c>
      <c r="AP425" s="57">
        <v>45282</v>
      </c>
      <c r="AQ425" s="57">
        <v>45372</v>
      </c>
      <c r="AR425" s="34">
        <v>90</v>
      </c>
      <c r="AS425" s="34">
        <v>3</v>
      </c>
      <c r="AT425" s="80">
        <v>4000000</v>
      </c>
      <c r="AU425" s="34"/>
      <c r="AV425" s="34"/>
      <c r="AW425" s="34"/>
      <c r="AX425" s="34"/>
      <c r="AY425" s="34"/>
      <c r="AZ425" s="83"/>
      <c r="BA425" s="34"/>
      <c r="BB425" s="34"/>
      <c r="BC425" s="34"/>
      <c r="BD425" s="34"/>
      <c r="BE425" s="34"/>
      <c r="BF425" s="34"/>
      <c r="BG425" s="34"/>
      <c r="BH425" s="34"/>
      <c r="BI425" s="34"/>
      <c r="BJ425" s="34"/>
      <c r="BK425" s="34"/>
      <c r="BL425" s="34"/>
      <c r="BM425" s="34"/>
      <c r="BN425" s="34"/>
      <c r="BO425" s="34"/>
      <c r="BP425" s="34"/>
      <c r="BQ425" s="34">
        <f>Tabla2023[[#This Row],[DÍAS PRORROGA 1]]+Tabla2023[[#This Row],[DÍAS PRORROGA  2]]+Tabla2023[[#This Row],[DÍAS PRORROGA 3]]</f>
        <v>0</v>
      </c>
      <c r="BR425" s="68">
        <f>IF(Tabla2023[[#This Row],[ADICIÓN]]="NO",0,Tabla2023[[#This Row],[VALOR ADICIÓN 1]]+Tabla2023[[#This Row],[VALOR ADICIÓN 2]]+Tabla2023[[#This Row],[VALOR ADICIÓN 3]])</f>
        <v>0</v>
      </c>
      <c r="BS425" s="34"/>
      <c r="BT425" s="57">
        <v>45372</v>
      </c>
      <c r="BU425" s="49">
        <f>Tabla2023[[#This Row],[VALOR INICIAL DEL CONTRATO]]+Tabla2023[[#This Row],[VALOR ADICIÓN 1]]+Tabla2023[[#This Row],[VALOR ADICIÓN 2]]+Tabla2023[[#This Row],[VALOR ADICIÓN 3]]</f>
        <v>12000000</v>
      </c>
      <c r="BV42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0.85555555555555551</v>
      </c>
      <c r="BW425" s="69"/>
      <c r="BX425" s="34"/>
      <c r="BY425" s="34"/>
      <c r="BZ425" s="34"/>
      <c r="CA425" s="34"/>
      <c r="CB425" s="35"/>
      <c r="CC425" s="35"/>
      <c r="CD425" s="34"/>
      <c r="CE425" s="34"/>
    </row>
    <row r="426" spans="1:83" s="5" customFormat="1" ht="51.75" customHeight="1" x14ac:dyDescent="0.2">
      <c r="A426" s="30"/>
      <c r="B426" s="131">
        <v>488</v>
      </c>
      <c r="C426" s="122" t="s">
        <v>84</v>
      </c>
      <c r="D426" s="122" t="str">
        <f ca="1">IF(Tabla2023[[#This Row],[FECHA DE TERMINACIÓN FINAL]]-TODAY()&gt;=15,"VIGENTE",IF(Tabla2023[[#This Row],[FECHA DE TERMINACIÓN FINAL]]-TODAY()&lt;0,"FINALIZADO",IF(Tabla2023[[#This Row],[FECHA DE TERMINACIÓN FINAL]]-TODAY()&lt;=15,"PROXIMO A VENCER")))</f>
        <v>VIGENTE</v>
      </c>
      <c r="E426" s="118">
        <v>99503</v>
      </c>
      <c r="F426" s="25" t="s">
        <v>3487</v>
      </c>
      <c r="G426" s="25" t="s">
        <v>3488</v>
      </c>
      <c r="H426" s="26" t="s">
        <v>3425</v>
      </c>
      <c r="I426" s="97" t="s">
        <v>3489</v>
      </c>
      <c r="J426" s="34" t="s">
        <v>822</v>
      </c>
      <c r="K426" s="34">
        <v>1248</v>
      </c>
      <c r="L426" s="57">
        <v>45264</v>
      </c>
      <c r="M426" s="34">
        <v>1469</v>
      </c>
      <c r="N426" s="57">
        <v>45281</v>
      </c>
      <c r="O426" s="34" t="s">
        <v>125</v>
      </c>
      <c r="P426" s="36" t="s">
        <v>87</v>
      </c>
      <c r="Q426" s="37" t="s">
        <v>420</v>
      </c>
      <c r="R426" s="34"/>
      <c r="S426" s="153" t="s">
        <v>3490</v>
      </c>
      <c r="T426" s="34"/>
      <c r="U426" s="34"/>
      <c r="V426" s="34" t="s">
        <v>3491</v>
      </c>
      <c r="W426" s="34" t="s">
        <v>3492</v>
      </c>
      <c r="X426" s="34" t="s">
        <v>148</v>
      </c>
      <c r="Y426" s="34">
        <v>1022390978</v>
      </c>
      <c r="Z426" s="34">
        <v>0</v>
      </c>
      <c r="AA426" s="57">
        <v>34399</v>
      </c>
      <c r="AB426" s="71" t="s">
        <v>3426</v>
      </c>
      <c r="AC426" s="34">
        <v>6015727914</v>
      </c>
      <c r="AD426" s="34" t="s">
        <v>3493</v>
      </c>
      <c r="AE426" s="36" t="s">
        <v>426</v>
      </c>
      <c r="AF426" s="37">
        <v>51962752</v>
      </c>
      <c r="AG426" s="37">
        <v>3</v>
      </c>
      <c r="AH426" s="37" t="s">
        <v>427</v>
      </c>
      <c r="AI426" s="38">
        <v>19455919</v>
      </c>
      <c r="AJ426" s="38">
        <v>5</v>
      </c>
      <c r="AK426" s="57">
        <v>45334</v>
      </c>
      <c r="AL426" s="38" t="s">
        <v>101</v>
      </c>
      <c r="AM426" s="57">
        <v>45279</v>
      </c>
      <c r="AN426" s="57">
        <v>45279</v>
      </c>
      <c r="AO426" s="34">
        <v>12000000</v>
      </c>
      <c r="AP426" s="57">
        <v>45301</v>
      </c>
      <c r="AQ426" s="57">
        <v>45391</v>
      </c>
      <c r="AR426" s="34">
        <v>90</v>
      </c>
      <c r="AS426" s="34">
        <v>3</v>
      </c>
      <c r="AT426" s="80">
        <v>4000000</v>
      </c>
      <c r="AU426" s="34"/>
      <c r="AV426" s="34"/>
      <c r="AW426" s="34"/>
      <c r="AX426" s="34"/>
      <c r="AY426" s="34"/>
      <c r="AZ426" s="83"/>
      <c r="BA426" s="34"/>
      <c r="BB426" s="34"/>
      <c r="BC426" s="34"/>
      <c r="BD426" s="34"/>
      <c r="BE426" s="34"/>
      <c r="BF426" s="34"/>
      <c r="BG426" s="34"/>
      <c r="BH426" s="34"/>
      <c r="BI426" s="34"/>
      <c r="BJ426" s="34"/>
      <c r="BK426" s="34"/>
      <c r="BL426" s="34"/>
      <c r="BM426" s="34"/>
      <c r="BN426" s="34"/>
      <c r="BO426" s="34"/>
      <c r="BP426" s="34"/>
      <c r="BQ426" s="34">
        <f>Tabla2023[[#This Row],[DÍAS PRORROGA 1]]+Tabla2023[[#This Row],[DÍAS PRORROGA  2]]+Tabla2023[[#This Row],[DÍAS PRORROGA 3]]</f>
        <v>0</v>
      </c>
      <c r="BR426" s="68">
        <f>IF(Tabla2023[[#This Row],[ADICIÓN]]="NO",0,Tabla2023[[#This Row],[VALOR ADICIÓN 1]]+Tabla2023[[#This Row],[VALOR ADICIÓN 2]]+Tabla2023[[#This Row],[VALOR ADICIÓN 3]])</f>
        <v>0</v>
      </c>
      <c r="BS426" s="34"/>
      <c r="BT426" s="57">
        <v>45391</v>
      </c>
      <c r="BU426" s="49">
        <f>Tabla2023[[#This Row],[VALOR INICIAL DEL CONTRATO]]+Tabla2023[[#This Row],[VALOR ADICIÓN 1]]+Tabla2023[[#This Row],[VALOR ADICIÓN 2]]+Tabla2023[[#This Row],[VALOR ADICIÓN 3]]</f>
        <v>12000000</v>
      </c>
      <c r="BV42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0.64444444444444449</v>
      </c>
      <c r="BW426" s="69"/>
      <c r="BX426" s="34"/>
      <c r="BY426" s="34"/>
      <c r="BZ426" s="34"/>
      <c r="CA426" s="34"/>
      <c r="CB426" s="35"/>
      <c r="CC426" s="35"/>
      <c r="CD426" s="34"/>
      <c r="CE426" s="34"/>
    </row>
    <row r="427" spans="1:83" ht="51.75" customHeight="1" x14ac:dyDescent="0.2">
      <c r="A427" s="30"/>
      <c r="B427" s="131">
        <v>498</v>
      </c>
      <c r="C427" s="122" t="s">
        <v>84</v>
      </c>
      <c r="D427" s="122" t="str">
        <f ca="1">IF(Tabla2023[[#This Row],[FECHA DE TERMINACIÓN FINAL]]-TODAY()&gt;=15,"VIGENTE",IF(Tabla2023[[#This Row],[FECHA DE TERMINACIÓN FINAL]]-TODAY()&lt;0,"FINALIZADO",IF(Tabla2023[[#This Row],[FECHA DE TERMINACIÓN FINAL]]-TODAY()&lt;=15,"PROXIMO A VENCER")))</f>
        <v>VIGENTE</v>
      </c>
      <c r="E427" s="110">
        <v>100272</v>
      </c>
      <c r="F427" s="102" t="s">
        <v>3494</v>
      </c>
      <c r="G427" s="102" t="s">
        <v>3495</v>
      </c>
      <c r="H427" s="106" t="s">
        <v>151</v>
      </c>
      <c r="I427" s="47" t="s">
        <v>3496</v>
      </c>
      <c r="J427" s="36" t="s">
        <v>1711</v>
      </c>
      <c r="K427" s="34">
        <v>1237</v>
      </c>
      <c r="L427" s="57">
        <v>45273</v>
      </c>
      <c r="M427" s="34">
        <v>1500</v>
      </c>
      <c r="N427" s="57">
        <v>45648</v>
      </c>
      <c r="O427" s="34" t="s">
        <v>125</v>
      </c>
      <c r="P427" s="36" t="s">
        <v>87</v>
      </c>
      <c r="Q427" s="37" t="s">
        <v>420</v>
      </c>
      <c r="R427" s="34"/>
      <c r="S427" s="153" t="s">
        <v>3497</v>
      </c>
      <c r="T427" s="34"/>
      <c r="U427" s="34"/>
      <c r="V427" s="34" t="s">
        <v>147</v>
      </c>
      <c r="W427" s="34"/>
      <c r="X427" s="34" t="s">
        <v>3498</v>
      </c>
      <c r="Y427" s="34">
        <v>1053344917</v>
      </c>
      <c r="Z427" s="34">
        <v>9</v>
      </c>
      <c r="AA427" s="57">
        <v>34938</v>
      </c>
      <c r="AB427" s="71" t="s">
        <v>1142</v>
      </c>
      <c r="AC427" s="34">
        <v>3208729652</v>
      </c>
      <c r="AD427" s="34" t="s">
        <v>3499</v>
      </c>
      <c r="AE427" s="37" t="s">
        <v>683</v>
      </c>
      <c r="AF427" s="37">
        <v>1014225583</v>
      </c>
      <c r="AG427" s="37">
        <v>0</v>
      </c>
      <c r="AH427" s="34"/>
      <c r="AI427" s="34"/>
      <c r="AJ427" s="34"/>
      <c r="AK427" s="34"/>
      <c r="AL427" s="38" t="s">
        <v>410</v>
      </c>
      <c r="AM427" s="72">
        <v>45280</v>
      </c>
      <c r="AN427" s="72">
        <v>45280</v>
      </c>
      <c r="AO427" s="43">
        <v>24234000</v>
      </c>
      <c r="AP427" s="57">
        <v>45293</v>
      </c>
      <c r="AQ427" s="57">
        <v>45383</v>
      </c>
      <c r="AR427" s="34">
        <v>90</v>
      </c>
      <c r="AS427" s="34">
        <v>3</v>
      </c>
      <c r="AT427" s="80">
        <v>8078000</v>
      </c>
      <c r="AU427" s="34"/>
      <c r="AV427" s="34"/>
      <c r="AW427" s="34"/>
      <c r="AX427" s="34"/>
      <c r="AY427" s="34"/>
      <c r="AZ427" s="83"/>
      <c r="BA427" s="34"/>
      <c r="BB427" s="34"/>
      <c r="BC427" s="34"/>
      <c r="BD427" s="34"/>
      <c r="BE427" s="34"/>
      <c r="BF427" s="34"/>
      <c r="BG427" s="34"/>
      <c r="BH427" s="34"/>
      <c r="BI427" s="34"/>
      <c r="BJ427" s="34"/>
      <c r="BK427" s="34"/>
      <c r="BL427" s="34"/>
      <c r="BM427" s="34"/>
      <c r="BN427" s="34"/>
      <c r="BO427" s="34"/>
      <c r="BP427" s="34"/>
      <c r="BQ427" s="34">
        <f>Tabla2023[[#This Row],[DÍAS PRORROGA 1]]+Tabla2023[[#This Row],[DÍAS PRORROGA  2]]+Tabla2023[[#This Row],[DÍAS PRORROGA 3]]</f>
        <v>0</v>
      </c>
      <c r="BR427" s="68">
        <f>IF(Tabla2023[[#This Row],[ADICIÓN]]="NO",0,Tabla2023[[#This Row],[VALOR ADICIÓN 1]]+Tabla2023[[#This Row],[VALOR ADICIÓN 2]]+Tabla2023[[#This Row],[VALOR ADICIÓN 3]])</f>
        <v>0</v>
      </c>
      <c r="BS427" s="34"/>
      <c r="BT427" s="57">
        <v>45383</v>
      </c>
      <c r="BU427" s="49">
        <f>Tabla2023[[#This Row],[VALOR INICIAL DEL CONTRATO]]+Tabla2023[[#This Row],[VALOR ADICIÓN 1]]+Tabla2023[[#This Row],[VALOR ADICIÓN 2]]+Tabla2023[[#This Row],[VALOR ADICIÓN 3]]</f>
        <v>24234000</v>
      </c>
      <c r="BV42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0.73333333333333328</v>
      </c>
      <c r="BW427" s="69"/>
      <c r="BX427" s="34"/>
      <c r="BY427" s="34"/>
      <c r="BZ427" s="34"/>
      <c r="CA427" s="34"/>
      <c r="CB427" s="35"/>
      <c r="CC427" s="35"/>
      <c r="CD427" s="34"/>
      <c r="CE427" s="34"/>
    </row>
    <row r="428" spans="1:83" s="5" customFormat="1" ht="51.75" customHeight="1" x14ac:dyDescent="0.2">
      <c r="A428" s="30"/>
      <c r="B428" s="131">
        <v>499</v>
      </c>
      <c r="C428" s="122" t="s">
        <v>84</v>
      </c>
      <c r="D428" s="122" t="str">
        <f ca="1">IF(Tabla2023[[#This Row],[FECHA DE TERMINACIÓN FINAL]]-TODAY()&gt;=15,"VIGENTE",IF(Tabla2023[[#This Row],[FECHA DE TERMINACIÓN FINAL]]-TODAY()&lt;0,"FINALIZADO",IF(Tabla2023[[#This Row],[FECHA DE TERMINACIÓN FINAL]]-TODAY()&lt;=15,"PROXIMO A VENCER")))</f>
        <v>VIGENTE</v>
      </c>
      <c r="E428" s="103">
        <v>100288</v>
      </c>
      <c r="F428" s="34" t="s">
        <v>3500</v>
      </c>
      <c r="G428" s="34" t="s">
        <v>3501</v>
      </c>
      <c r="H428" s="36" t="s">
        <v>3502</v>
      </c>
      <c r="I428" s="47" t="s">
        <v>3503</v>
      </c>
      <c r="J428" s="36" t="s">
        <v>1711</v>
      </c>
      <c r="K428" s="34">
        <v>1193</v>
      </c>
      <c r="L428" s="57">
        <v>45271</v>
      </c>
      <c r="M428" s="34">
        <v>1501</v>
      </c>
      <c r="N428" s="57">
        <v>45282</v>
      </c>
      <c r="O428" s="34" t="s">
        <v>125</v>
      </c>
      <c r="P428" s="36" t="s">
        <v>87</v>
      </c>
      <c r="Q428" s="37" t="s">
        <v>420</v>
      </c>
      <c r="R428" s="34"/>
      <c r="S428" s="153" t="s">
        <v>3504</v>
      </c>
      <c r="T428" s="34"/>
      <c r="U428" s="34"/>
      <c r="V428" s="34" t="s">
        <v>2207</v>
      </c>
      <c r="W428" s="34"/>
      <c r="X428" s="34" t="s">
        <v>3498</v>
      </c>
      <c r="Y428" s="34">
        <v>1061720393</v>
      </c>
      <c r="Z428" s="34">
        <v>1</v>
      </c>
      <c r="AA428" s="57">
        <v>32681</v>
      </c>
      <c r="AB428" s="71" t="s">
        <v>3505</v>
      </c>
      <c r="AC428" s="34">
        <v>3144803201</v>
      </c>
      <c r="AD428" s="34" t="s">
        <v>3506</v>
      </c>
      <c r="AE428" s="37" t="s">
        <v>2183</v>
      </c>
      <c r="AF428" s="38" t="s">
        <v>513</v>
      </c>
      <c r="AG428" s="37">
        <v>2</v>
      </c>
      <c r="AH428" s="34"/>
      <c r="AI428" s="34"/>
      <c r="AJ428" s="34"/>
      <c r="AK428" s="34"/>
      <c r="AL428" s="38" t="s">
        <v>410</v>
      </c>
      <c r="AM428" s="72">
        <v>45280</v>
      </c>
      <c r="AN428" s="72">
        <v>45280</v>
      </c>
      <c r="AO428" s="34">
        <v>5400000</v>
      </c>
      <c r="AP428" s="57">
        <v>45287</v>
      </c>
      <c r="AQ428" s="57">
        <v>45377</v>
      </c>
      <c r="AR428" s="34">
        <v>90</v>
      </c>
      <c r="AS428" s="34">
        <v>3</v>
      </c>
      <c r="AT428" s="80">
        <v>1800000</v>
      </c>
      <c r="AU428" s="34"/>
      <c r="AV428" s="34"/>
      <c r="AW428" s="34"/>
      <c r="AX428" s="34"/>
      <c r="AY428" s="34"/>
      <c r="AZ428" s="83"/>
      <c r="BA428" s="34"/>
      <c r="BB428" s="34"/>
      <c r="BC428" s="34"/>
      <c r="BD428" s="34"/>
      <c r="BE428" s="34"/>
      <c r="BF428" s="34"/>
      <c r="BG428" s="34"/>
      <c r="BH428" s="34"/>
      <c r="BI428" s="34"/>
      <c r="BJ428" s="34"/>
      <c r="BK428" s="34"/>
      <c r="BL428" s="34"/>
      <c r="BM428" s="34"/>
      <c r="BN428" s="34"/>
      <c r="BO428" s="34"/>
      <c r="BP428" s="34"/>
      <c r="BQ428" s="34">
        <f>Tabla2023[[#This Row],[DÍAS PRORROGA 1]]+Tabla2023[[#This Row],[DÍAS PRORROGA  2]]+Tabla2023[[#This Row],[DÍAS PRORROGA 3]]</f>
        <v>0</v>
      </c>
      <c r="BR428" s="68">
        <f>IF(Tabla2023[[#This Row],[ADICIÓN]]="NO",0,Tabla2023[[#This Row],[VALOR ADICIÓN 1]]+Tabla2023[[#This Row],[VALOR ADICIÓN 2]]+Tabla2023[[#This Row],[VALOR ADICIÓN 3]])</f>
        <v>0</v>
      </c>
      <c r="BS428" s="34"/>
      <c r="BT428" s="57">
        <v>45377</v>
      </c>
      <c r="BU428" s="49">
        <f>Tabla2023[[#This Row],[VALOR INICIAL DEL CONTRATO]]+Tabla2023[[#This Row],[VALOR ADICIÓN 1]]+Tabla2023[[#This Row],[VALOR ADICIÓN 2]]+Tabla2023[[#This Row],[VALOR ADICIÓN 3]]</f>
        <v>5400000</v>
      </c>
      <c r="BV42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v>
      </c>
      <c r="BW428" s="69"/>
      <c r="BX428" s="34"/>
      <c r="BY428" s="34"/>
      <c r="BZ428" s="34"/>
      <c r="CA428" s="34"/>
      <c r="CB428" s="35"/>
      <c r="CC428" s="35"/>
      <c r="CD428" s="34"/>
      <c r="CE428" s="34"/>
    </row>
    <row r="429" spans="1:83" s="5" customFormat="1" ht="51.75" customHeight="1" x14ac:dyDescent="0.2">
      <c r="A429" s="30"/>
      <c r="B429" s="131">
        <v>514</v>
      </c>
      <c r="C429" s="122" t="s">
        <v>84</v>
      </c>
      <c r="D429" s="122" t="str">
        <f ca="1">IF(Tabla2023[[#This Row],[FECHA DE TERMINACIÓN FINAL]]-TODAY()&gt;=15,"VIGENTE",IF(Tabla2023[[#This Row],[FECHA DE TERMINACIÓN FINAL]]-TODAY()&lt;0,"FINALIZADO",IF(Tabla2023[[#This Row],[FECHA DE TERMINACIÓN FINAL]]-TODAY()&lt;=15,"PROXIMO A VENCER")))</f>
        <v>VIGENTE</v>
      </c>
      <c r="E429" s="119">
        <v>100288</v>
      </c>
      <c r="F429" s="36" t="s">
        <v>3500</v>
      </c>
      <c r="G429" s="36" t="s">
        <v>3507</v>
      </c>
      <c r="H429" s="36" t="s">
        <v>3508</v>
      </c>
      <c r="I429" s="101" t="s">
        <v>3503</v>
      </c>
      <c r="J429" s="36" t="s">
        <v>1711</v>
      </c>
      <c r="K429" s="36">
        <v>1193</v>
      </c>
      <c r="L429" s="72">
        <v>45271</v>
      </c>
      <c r="M429" s="34">
        <v>1511</v>
      </c>
      <c r="N429" s="57">
        <v>45286</v>
      </c>
      <c r="O429" s="34" t="s">
        <v>125</v>
      </c>
      <c r="P429" s="36" t="s">
        <v>87</v>
      </c>
      <c r="Q429" s="37" t="s">
        <v>420</v>
      </c>
      <c r="R429" s="34"/>
      <c r="S429" s="153" t="s">
        <v>3504</v>
      </c>
      <c r="T429" s="34"/>
      <c r="U429" s="34"/>
      <c r="V429" s="34" t="s">
        <v>2207</v>
      </c>
      <c r="W429" s="34"/>
      <c r="X429" s="34"/>
      <c r="Y429" s="36" t="s">
        <v>3509</v>
      </c>
      <c r="Z429" s="34"/>
      <c r="AA429" s="57">
        <v>36469</v>
      </c>
      <c r="AB429" s="44" t="s">
        <v>3510</v>
      </c>
      <c r="AC429" s="36" t="s">
        <v>3511</v>
      </c>
      <c r="AD429" s="36" t="s">
        <v>3512</v>
      </c>
      <c r="AE429" s="37" t="s">
        <v>2183</v>
      </c>
      <c r="AF429" s="38" t="s">
        <v>513</v>
      </c>
      <c r="AG429" s="37">
        <v>2</v>
      </c>
      <c r="AH429" s="34"/>
      <c r="AI429" s="34"/>
      <c r="AJ429" s="34"/>
      <c r="AK429" s="57">
        <v>45329</v>
      </c>
      <c r="AL429" s="38" t="s">
        <v>410</v>
      </c>
      <c r="AM429" s="57">
        <v>45281</v>
      </c>
      <c r="AN429" s="57">
        <v>45281</v>
      </c>
      <c r="AO429" s="34">
        <v>5400000</v>
      </c>
      <c r="AP429" s="57">
        <v>45287</v>
      </c>
      <c r="AQ429" s="57">
        <v>45377</v>
      </c>
      <c r="AR429" s="34">
        <v>90</v>
      </c>
      <c r="AS429" s="36">
        <v>3</v>
      </c>
      <c r="AT429" s="80">
        <v>1800000</v>
      </c>
      <c r="AU429" s="34"/>
      <c r="AV429" s="34"/>
      <c r="AW429" s="34"/>
      <c r="AX429" s="34"/>
      <c r="AY429" s="34"/>
      <c r="AZ429" s="83"/>
      <c r="BA429" s="34"/>
      <c r="BB429" s="34"/>
      <c r="BC429" s="34"/>
      <c r="BD429" s="34"/>
      <c r="BE429" s="34"/>
      <c r="BF429" s="34"/>
      <c r="BG429" s="34"/>
      <c r="BH429" s="34"/>
      <c r="BI429" s="34"/>
      <c r="BJ429" s="34"/>
      <c r="BK429" s="34"/>
      <c r="BL429" s="34"/>
      <c r="BM429" s="34"/>
      <c r="BN429" s="34"/>
      <c r="BO429" s="34"/>
      <c r="BP429" s="34"/>
      <c r="BQ429" s="34">
        <f>Tabla2023[[#This Row],[DÍAS PRORROGA 1]]+Tabla2023[[#This Row],[DÍAS PRORROGA  2]]+Tabla2023[[#This Row],[DÍAS PRORROGA 3]]</f>
        <v>0</v>
      </c>
      <c r="BR429" s="68">
        <f>IF(Tabla2023[[#This Row],[ADICIÓN]]="NO",0,Tabla2023[[#This Row],[VALOR ADICIÓN 1]]+Tabla2023[[#This Row],[VALOR ADICIÓN 2]]+Tabla2023[[#This Row],[VALOR ADICIÓN 3]])</f>
        <v>0</v>
      </c>
      <c r="BS429" s="34"/>
      <c r="BT429" s="57">
        <v>45377</v>
      </c>
      <c r="BU429" s="49">
        <f>Tabla2023[[#This Row],[VALOR INICIAL DEL CONTRATO]]+Tabla2023[[#This Row],[VALOR ADICIÓN 1]]+Tabla2023[[#This Row],[VALOR ADICIÓN 2]]+Tabla2023[[#This Row],[VALOR ADICIÓN 3]]</f>
        <v>5400000</v>
      </c>
      <c r="BV42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v>
      </c>
      <c r="BW429" s="69"/>
      <c r="BX429" s="36" t="s">
        <v>3513</v>
      </c>
      <c r="BY429" s="34"/>
      <c r="BZ429" s="34"/>
      <c r="CA429" s="34"/>
      <c r="CB429" s="35"/>
      <c r="CC429" s="35"/>
      <c r="CD429" s="34"/>
      <c r="CE429" s="34"/>
    </row>
    <row r="430" spans="1:83" ht="51.75" customHeight="1" x14ac:dyDescent="0.2">
      <c r="A430" s="30"/>
      <c r="B430" s="131">
        <v>516</v>
      </c>
      <c r="C430" s="122" t="s">
        <v>84</v>
      </c>
      <c r="D430" s="122" t="str">
        <f ca="1">IF(Tabla2023[[#This Row],[FECHA DE TERMINACIÓN FINAL]]-TODAY()&gt;=15,"VIGENTE",IF(Tabla2023[[#This Row],[FECHA DE TERMINACIÓN FINAL]]-TODAY()&lt;0,"FINALIZADO",IF(Tabla2023[[#This Row],[FECHA DE TERMINACIÓN FINAL]]-TODAY()&lt;=15,"PROXIMO A VENCER")))</f>
        <v>VIGENTE</v>
      </c>
      <c r="E430" s="108">
        <v>100288</v>
      </c>
      <c r="F430" s="104" t="s">
        <v>3500</v>
      </c>
      <c r="G430" s="104" t="s">
        <v>3514</v>
      </c>
      <c r="H430" s="105" t="s">
        <v>2177</v>
      </c>
      <c r="I430" s="47" t="s">
        <v>3503</v>
      </c>
      <c r="J430" s="36" t="s">
        <v>1711</v>
      </c>
      <c r="K430" s="34">
        <v>1193</v>
      </c>
      <c r="L430" s="57">
        <v>45271</v>
      </c>
      <c r="M430" s="34">
        <v>1558</v>
      </c>
      <c r="N430" s="57">
        <v>45288</v>
      </c>
      <c r="O430" s="34" t="s">
        <v>125</v>
      </c>
      <c r="P430" s="36" t="s">
        <v>87</v>
      </c>
      <c r="Q430" s="37" t="s">
        <v>420</v>
      </c>
      <c r="R430" s="34"/>
      <c r="S430" s="151" t="s">
        <v>3504</v>
      </c>
      <c r="T430" s="34"/>
      <c r="U430" s="34"/>
      <c r="V430" s="34" t="s">
        <v>2207</v>
      </c>
      <c r="W430" s="34"/>
      <c r="X430" s="34"/>
      <c r="Y430" s="54">
        <v>1077942240</v>
      </c>
      <c r="Z430" s="38">
        <v>4</v>
      </c>
      <c r="AA430" s="45">
        <v>35067</v>
      </c>
      <c r="AB430" s="44" t="s">
        <v>2180</v>
      </c>
      <c r="AC430" s="38">
        <v>9106162</v>
      </c>
      <c r="AD430" s="37" t="s">
        <v>2181</v>
      </c>
      <c r="AE430" s="37" t="s">
        <v>2183</v>
      </c>
      <c r="AF430" s="38" t="s">
        <v>513</v>
      </c>
      <c r="AG430" s="37">
        <v>2</v>
      </c>
      <c r="AH430" s="34"/>
      <c r="AI430" s="34"/>
      <c r="AJ430" s="34"/>
      <c r="AK430" s="34"/>
      <c r="AL430" s="38" t="s">
        <v>410</v>
      </c>
      <c r="AM430" s="57">
        <v>45286</v>
      </c>
      <c r="AN430" s="57">
        <v>45286</v>
      </c>
      <c r="AO430" s="34">
        <v>5400000</v>
      </c>
      <c r="AP430" s="57">
        <v>45293</v>
      </c>
      <c r="AQ430" s="57">
        <v>45383</v>
      </c>
      <c r="AR430" s="34">
        <v>90</v>
      </c>
      <c r="AS430" s="34">
        <v>3</v>
      </c>
      <c r="AT430" s="80">
        <v>1800000</v>
      </c>
      <c r="AU430" s="34"/>
      <c r="AV430" s="34"/>
      <c r="AW430" s="34"/>
      <c r="AX430" s="34"/>
      <c r="AY430" s="34"/>
      <c r="AZ430" s="83"/>
      <c r="BA430" s="34"/>
      <c r="BB430" s="34"/>
      <c r="BC430" s="34"/>
      <c r="BD430" s="34"/>
      <c r="BE430" s="34"/>
      <c r="BF430" s="34"/>
      <c r="BG430" s="34"/>
      <c r="BH430" s="34"/>
      <c r="BI430" s="34"/>
      <c r="BJ430" s="34"/>
      <c r="BK430" s="34"/>
      <c r="BL430" s="34"/>
      <c r="BM430" s="34"/>
      <c r="BN430" s="34"/>
      <c r="BO430" s="34"/>
      <c r="BP430" s="34"/>
      <c r="BQ430" s="34">
        <f>Tabla2023[[#This Row],[DÍAS PRORROGA 1]]+Tabla2023[[#This Row],[DÍAS PRORROGA  2]]+Tabla2023[[#This Row],[DÍAS PRORROGA 3]]</f>
        <v>0</v>
      </c>
      <c r="BR430" s="68">
        <f>IF(Tabla2023[[#This Row],[ADICIÓN]]="NO",0,Tabla2023[[#This Row],[VALOR ADICIÓN 1]]+Tabla2023[[#This Row],[VALOR ADICIÓN 2]]+Tabla2023[[#This Row],[VALOR ADICIÓN 3]])</f>
        <v>0</v>
      </c>
      <c r="BS430" s="34"/>
      <c r="BT430" s="57">
        <v>45383</v>
      </c>
      <c r="BU430" s="49">
        <f>Tabla2023[[#This Row],[VALOR INICIAL DEL CONTRATO]]+Tabla2023[[#This Row],[VALOR ADICIÓN 1]]+Tabla2023[[#This Row],[VALOR ADICIÓN 2]]+Tabla2023[[#This Row],[VALOR ADICIÓN 3]]</f>
        <v>5400000</v>
      </c>
      <c r="BV43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0.73333333333333328</v>
      </c>
      <c r="BW430" s="69"/>
      <c r="BX430" s="34"/>
      <c r="BY430" s="34"/>
      <c r="BZ430" s="34"/>
      <c r="CA430" s="34"/>
      <c r="CB430" s="35"/>
      <c r="CC430" s="35"/>
      <c r="CD430" s="34"/>
      <c r="CE430" s="34"/>
    </row>
    <row r="431" spans="1:83" ht="51.75" customHeight="1" x14ac:dyDescent="0.2">
      <c r="A431" s="30"/>
      <c r="B431" s="131">
        <v>500</v>
      </c>
      <c r="C431" s="122" t="s">
        <v>84</v>
      </c>
      <c r="D431" s="122" t="str">
        <f ca="1">IF(Tabla2023[[#This Row],[FECHA DE TERMINACIÓN FINAL]]-TODAY()&gt;=15,"VIGENTE",IF(Tabla2023[[#This Row],[FECHA DE TERMINACIÓN FINAL]]-TODAY()&lt;0,"FINALIZADO",IF(Tabla2023[[#This Row],[FECHA DE TERMINACIÓN FINAL]]-TODAY()&lt;=15,"PROXIMO A VENCER")))</f>
        <v>VIGENTE</v>
      </c>
      <c r="E431" s="118">
        <v>99483</v>
      </c>
      <c r="F431" s="25" t="s">
        <v>3515</v>
      </c>
      <c r="G431" s="25" t="s">
        <v>3516</v>
      </c>
      <c r="H431" s="26" t="s">
        <v>3486</v>
      </c>
      <c r="I431" s="97" t="s">
        <v>3517</v>
      </c>
      <c r="J431" s="36" t="s">
        <v>822</v>
      </c>
      <c r="K431" s="34">
        <v>1161</v>
      </c>
      <c r="L431" s="57">
        <v>45264</v>
      </c>
      <c r="M431" s="34">
        <v>1487</v>
      </c>
      <c r="N431" s="57">
        <v>45282</v>
      </c>
      <c r="O431" s="36" t="s">
        <v>125</v>
      </c>
      <c r="P431" s="36" t="s">
        <v>87</v>
      </c>
      <c r="Q431" s="37" t="s">
        <v>420</v>
      </c>
      <c r="R431" s="34"/>
      <c r="S431" s="153" t="s">
        <v>3518</v>
      </c>
      <c r="T431" s="36" t="s">
        <v>96</v>
      </c>
      <c r="U431" s="34"/>
      <c r="V431" s="34" t="s">
        <v>3491</v>
      </c>
      <c r="W431" s="34"/>
      <c r="X431" s="34" t="s">
        <v>148</v>
      </c>
      <c r="Y431" s="34">
        <v>14898775</v>
      </c>
      <c r="Z431" s="38">
        <v>4</v>
      </c>
      <c r="AA431" s="57">
        <v>27522</v>
      </c>
      <c r="AB431" s="71" t="s">
        <v>3519</v>
      </c>
      <c r="AC431" s="34">
        <v>2826665</v>
      </c>
      <c r="AD431" s="34" t="s">
        <v>3520</v>
      </c>
      <c r="AE431" s="37" t="s">
        <v>151</v>
      </c>
      <c r="AF431" s="38">
        <v>1053344917</v>
      </c>
      <c r="AG431" s="37">
        <v>9</v>
      </c>
      <c r="AH431" s="37" t="s">
        <v>1135</v>
      </c>
      <c r="AI431" s="54">
        <v>1022344483</v>
      </c>
      <c r="AJ431" s="38">
        <v>1</v>
      </c>
      <c r="AK431" s="57">
        <v>45306</v>
      </c>
      <c r="AL431" s="38" t="s">
        <v>410</v>
      </c>
      <c r="AM431" s="72">
        <v>45280</v>
      </c>
      <c r="AN431" s="72">
        <v>45280</v>
      </c>
      <c r="AO431" s="36">
        <v>21000000</v>
      </c>
      <c r="AP431" s="57">
        <v>45288</v>
      </c>
      <c r="AQ431" s="72">
        <v>45378</v>
      </c>
      <c r="AR431" s="34">
        <v>90</v>
      </c>
      <c r="AS431" s="36">
        <v>3</v>
      </c>
      <c r="AT431" s="80">
        <v>7000000</v>
      </c>
      <c r="AU431" s="34"/>
      <c r="AV431" s="34"/>
      <c r="AW431" s="34"/>
      <c r="AX431" s="34"/>
      <c r="AY431" s="34"/>
      <c r="AZ431" s="83"/>
      <c r="BA431" s="34"/>
      <c r="BB431" s="34"/>
      <c r="BC431" s="34"/>
      <c r="BD431" s="34"/>
      <c r="BE431" s="34"/>
      <c r="BF431" s="34"/>
      <c r="BG431" s="34"/>
      <c r="BH431" s="34"/>
      <c r="BI431" s="34"/>
      <c r="BJ431" s="34"/>
      <c r="BK431" s="34"/>
      <c r="BL431" s="34"/>
      <c r="BM431" s="34"/>
      <c r="BN431" s="34"/>
      <c r="BO431" s="34"/>
      <c r="BP431" s="34"/>
      <c r="BQ431" s="34">
        <f>Tabla2023[[#This Row],[DÍAS PRORROGA 1]]+Tabla2023[[#This Row],[DÍAS PRORROGA  2]]+Tabla2023[[#This Row],[DÍAS PRORROGA 3]]</f>
        <v>0</v>
      </c>
      <c r="BR431" s="68">
        <f>IF(Tabla2023[[#This Row],[ADICIÓN]]="NO",0,Tabla2023[[#This Row],[VALOR ADICIÓN 1]]+Tabla2023[[#This Row],[VALOR ADICIÓN 2]]+Tabla2023[[#This Row],[VALOR ADICIÓN 3]])</f>
        <v>0</v>
      </c>
      <c r="BS431" s="34"/>
      <c r="BT431" s="57">
        <v>45378</v>
      </c>
      <c r="BU431" s="49">
        <f>Tabla2023[[#This Row],[VALOR INICIAL DEL CONTRATO]]+Tabla2023[[#This Row],[VALOR ADICIÓN 1]]+Tabla2023[[#This Row],[VALOR ADICIÓN 2]]+Tabla2023[[#This Row],[VALOR ADICIÓN 3]]</f>
        <v>21000000</v>
      </c>
      <c r="BV43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0.78888888888888886</v>
      </c>
      <c r="BW431" s="69"/>
      <c r="BX431" s="34"/>
      <c r="BY431" s="34"/>
      <c r="BZ431" s="34"/>
      <c r="CA431" s="34"/>
      <c r="CB431" s="35"/>
      <c r="CC431" s="35"/>
      <c r="CD431" s="34"/>
      <c r="CE431" s="34"/>
    </row>
    <row r="432" spans="1:83" ht="51.75" customHeight="1" x14ac:dyDescent="0.2">
      <c r="A432" s="30"/>
      <c r="B432" s="131">
        <v>501</v>
      </c>
      <c r="C432" s="122" t="s">
        <v>84</v>
      </c>
      <c r="D432" s="122" t="str">
        <f ca="1">IF(Tabla2023[[#This Row],[FECHA DE TERMINACIÓN FINAL]]-TODAY()&gt;=15,"VIGENTE",IF(Tabla2023[[#This Row],[FECHA DE TERMINACIÓN FINAL]]-TODAY()&lt;0,"FINALIZADO",IF(Tabla2023[[#This Row],[FECHA DE TERMINACIÓN FINAL]]-TODAY()&lt;=15,"PROXIMO A VENCER")))</f>
        <v>VIGENTE</v>
      </c>
      <c r="E432" s="118">
        <v>100296</v>
      </c>
      <c r="F432" s="25" t="s">
        <v>3521</v>
      </c>
      <c r="G432" s="25" t="s">
        <v>3522</v>
      </c>
      <c r="H432" s="26" t="s">
        <v>3523</v>
      </c>
      <c r="I432" s="97" t="s">
        <v>3524</v>
      </c>
      <c r="J432" s="36" t="s">
        <v>1711</v>
      </c>
      <c r="K432" s="34">
        <v>1235</v>
      </c>
      <c r="L432" s="57">
        <v>45273</v>
      </c>
      <c r="M432" s="34">
        <v>1503</v>
      </c>
      <c r="N432" s="57">
        <v>45282</v>
      </c>
      <c r="O432" s="34" t="s">
        <v>125</v>
      </c>
      <c r="P432" s="36" t="s">
        <v>87</v>
      </c>
      <c r="Q432" s="37" t="s">
        <v>420</v>
      </c>
      <c r="R432" s="34"/>
      <c r="S432" s="153" t="s">
        <v>3525</v>
      </c>
      <c r="T432" s="34"/>
      <c r="U432" s="34"/>
      <c r="V432" s="36" t="s">
        <v>184</v>
      </c>
      <c r="W432" s="34"/>
      <c r="X432" s="34" t="s">
        <v>148</v>
      </c>
      <c r="Y432" s="34">
        <v>1053611272</v>
      </c>
      <c r="Z432" s="38">
        <v>2</v>
      </c>
      <c r="AA432" s="57">
        <v>34416</v>
      </c>
      <c r="AB432" s="71" t="s">
        <v>3526</v>
      </c>
      <c r="AC432" s="34">
        <v>3124412318</v>
      </c>
      <c r="AD432" s="34" t="s">
        <v>3527</v>
      </c>
      <c r="AE432" s="37" t="s">
        <v>185</v>
      </c>
      <c r="AF432" s="37">
        <v>1024474457</v>
      </c>
      <c r="AG432" s="37">
        <v>4</v>
      </c>
      <c r="AH432" s="34"/>
      <c r="AI432" s="34"/>
      <c r="AJ432" s="34"/>
      <c r="AK432" s="34"/>
      <c r="AL432" s="38" t="s">
        <v>410</v>
      </c>
      <c r="AM432" s="72">
        <v>45280</v>
      </c>
      <c r="AN432" s="72">
        <v>45280</v>
      </c>
      <c r="AO432" s="36">
        <v>21000000</v>
      </c>
      <c r="AP432" s="57">
        <v>45287</v>
      </c>
      <c r="AQ432" s="72">
        <v>45377</v>
      </c>
      <c r="AR432" s="34">
        <v>90</v>
      </c>
      <c r="AS432" s="36">
        <v>3</v>
      </c>
      <c r="AT432" s="80">
        <v>7000000</v>
      </c>
      <c r="AU432" s="34"/>
      <c r="AV432" s="34"/>
      <c r="AW432" s="34"/>
      <c r="AX432" s="34"/>
      <c r="AY432" s="34"/>
      <c r="AZ432" s="83"/>
      <c r="BA432" s="34"/>
      <c r="BB432" s="34"/>
      <c r="BC432" s="34"/>
      <c r="BD432" s="34"/>
      <c r="BE432" s="34"/>
      <c r="BF432" s="34"/>
      <c r="BG432" s="34"/>
      <c r="BH432" s="34"/>
      <c r="BI432" s="34"/>
      <c r="BJ432" s="34"/>
      <c r="BK432" s="34"/>
      <c r="BL432" s="34"/>
      <c r="BM432" s="34"/>
      <c r="BN432" s="34"/>
      <c r="BO432" s="34"/>
      <c r="BP432" s="34"/>
      <c r="BQ432" s="34">
        <f>Tabla2023[[#This Row],[DÍAS PRORROGA 1]]+Tabla2023[[#This Row],[DÍAS PRORROGA  2]]+Tabla2023[[#This Row],[DÍAS PRORROGA 3]]</f>
        <v>0</v>
      </c>
      <c r="BR432" s="68">
        <f>IF(Tabla2023[[#This Row],[ADICIÓN]]="NO",0,Tabla2023[[#This Row],[VALOR ADICIÓN 1]]+Tabla2023[[#This Row],[VALOR ADICIÓN 2]]+Tabla2023[[#This Row],[VALOR ADICIÓN 3]])</f>
        <v>0</v>
      </c>
      <c r="BS432" s="34"/>
      <c r="BT432" s="57">
        <v>45377</v>
      </c>
      <c r="BU432" s="49">
        <f>Tabla2023[[#This Row],[VALOR INICIAL DEL CONTRATO]]+Tabla2023[[#This Row],[VALOR ADICIÓN 1]]+Tabla2023[[#This Row],[VALOR ADICIÓN 2]]+Tabla2023[[#This Row],[VALOR ADICIÓN 3]]</f>
        <v>21000000</v>
      </c>
      <c r="BV43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v>
      </c>
      <c r="BW432" s="69"/>
      <c r="BX432" s="34"/>
      <c r="BY432" s="34"/>
      <c r="BZ432" s="34"/>
      <c r="CA432" s="34"/>
      <c r="CB432" s="35"/>
      <c r="CC432" s="35"/>
      <c r="CD432" s="34"/>
      <c r="CE432" s="34"/>
    </row>
    <row r="433" spans="1:83" ht="51.75" customHeight="1" x14ac:dyDescent="0.2">
      <c r="A433" s="30"/>
      <c r="B433" s="131">
        <v>502</v>
      </c>
      <c r="C433" s="122" t="s">
        <v>435</v>
      </c>
      <c r="D433" s="122" t="str">
        <f ca="1">IF(Tabla2023[[#This Row],[FECHA DE TERMINACIÓN FINAL]]-TODAY()&gt;=15,"VIGENTE",IF(Tabla2023[[#This Row],[FECHA DE TERMINACIÓN FINAL]]-TODAY()&lt;0,"FINALIZADO",IF(Tabla2023[[#This Row],[FECHA DE TERMINACIÓN FINAL]]-TODAY()&lt;=15,"PROXIMO A VENCER")))</f>
        <v>FINALIZADO</v>
      </c>
      <c r="E433" s="118">
        <v>98389</v>
      </c>
      <c r="F433" s="25" t="s">
        <v>3528</v>
      </c>
      <c r="G433" s="25" t="s">
        <v>3529</v>
      </c>
      <c r="H433" s="26" t="s">
        <v>833</v>
      </c>
      <c r="I433" s="109" t="s">
        <v>3530</v>
      </c>
      <c r="J433" s="36" t="s">
        <v>784</v>
      </c>
      <c r="K433" s="34">
        <v>1157</v>
      </c>
      <c r="L433" s="57">
        <v>45264</v>
      </c>
      <c r="M433" s="34">
        <v>1488</v>
      </c>
      <c r="N433" s="57">
        <v>45282</v>
      </c>
      <c r="O433" s="34" t="s">
        <v>125</v>
      </c>
      <c r="P433" s="36" t="s">
        <v>87</v>
      </c>
      <c r="Q433" s="37" t="s">
        <v>420</v>
      </c>
      <c r="R433" s="34"/>
      <c r="S433" s="153" t="s">
        <v>3531</v>
      </c>
      <c r="T433" s="34"/>
      <c r="U433" s="34"/>
      <c r="V433" s="36" t="s">
        <v>285</v>
      </c>
      <c r="W433" s="34"/>
      <c r="X433" s="34" t="s">
        <v>148</v>
      </c>
      <c r="Y433" s="34">
        <v>1073152182</v>
      </c>
      <c r="Z433" s="38">
        <v>0</v>
      </c>
      <c r="AA433" s="57">
        <v>31774</v>
      </c>
      <c r="AB433" s="44" t="s">
        <v>3532</v>
      </c>
      <c r="AC433" s="36">
        <v>3143965610</v>
      </c>
      <c r="AD433" s="34" t="s">
        <v>3533</v>
      </c>
      <c r="AE433" s="37" t="s">
        <v>683</v>
      </c>
      <c r="AF433" s="37">
        <v>28723701</v>
      </c>
      <c r="AG433" s="37">
        <v>1</v>
      </c>
      <c r="AH433" s="34"/>
      <c r="AI433" s="34"/>
      <c r="AJ433" s="34"/>
      <c r="AK433" s="34"/>
      <c r="AL433" s="38" t="s">
        <v>410</v>
      </c>
      <c r="AM433" s="72">
        <v>45280</v>
      </c>
      <c r="AN433" s="72">
        <v>45280</v>
      </c>
      <c r="AO433" s="36">
        <v>11000000</v>
      </c>
      <c r="AP433" s="57">
        <v>45286</v>
      </c>
      <c r="AQ433" s="72">
        <v>45377</v>
      </c>
      <c r="AR433" s="34">
        <v>60</v>
      </c>
      <c r="AS433" s="36">
        <v>2</v>
      </c>
      <c r="AT433" s="80">
        <v>6500000</v>
      </c>
      <c r="AU433" s="34"/>
      <c r="AV433" s="34"/>
      <c r="AW433" s="34"/>
      <c r="AX433" s="34"/>
      <c r="AY433" s="34"/>
      <c r="AZ433" s="83"/>
      <c r="BA433" s="34"/>
      <c r="BB433" s="34"/>
      <c r="BC433" s="34"/>
      <c r="BD433" s="34"/>
      <c r="BE433" s="34"/>
      <c r="BF433" s="34"/>
      <c r="BG433" s="34"/>
      <c r="BH433" s="34"/>
      <c r="BI433" s="34"/>
      <c r="BJ433" s="34"/>
      <c r="BK433" s="34"/>
      <c r="BL433" s="34"/>
      <c r="BM433" s="34"/>
      <c r="BN433" s="34"/>
      <c r="BO433" s="34"/>
      <c r="BP433" s="34"/>
      <c r="BQ433" s="34">
        <f>Tabla2023[[#This Row],[DÍAS PRORROGA 1]]+Tabla2023[[#This Row],[DÍAS PRORROGA  2]]+Tabla2023[[#This Row],[DÍAS PRORROGA 3]]</f>
        <v>0</v>
      </c>
      <c r="BR433" s="68">
        <f>IF(Tabla2023[[#This Row],[ADICIÓN]]="NO",0,Tabla2023[[#This Row],[VALOR ADICIÓN 1]]+Tabla2023[[#This Row],[VALOR ADICIÓN 2]]+Tabla2023[[#This Row],[VALOR ADICIÓN 3]])</f>
        <v>0</v>
      </c>
      <c r="BS433" s="34"/>
      <c r="BT433" s="57">
        <v>45348</v>
      </c>
      <c r="BU433" s="49">
        <f>Tabla2023[[#This Row],[VALOR INICIAL DEL CONTRATO]]+Tabla2023[[#This Row],[VALOR ADICIÓN 1]]+Tabla2023[[#This Row],[VALOR ADICIÓN 2]]+Tabla2023[[#This Row],[VALOR ADICIÓN 3]]</f>
        <v>11000000</v>
      </c>
      <c r="BV43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33" s="69"/>
      <c r="BX433" s="34"/>
      <c r="BY433" s="34"/>
      <c r="BZ433" s="34"/>
      <c r="CA433" s="34"/>
      <c r="CB433" s="35"/>
      <c r="CC433" s="35"/>
      <c r="CD433" s="34"/>
      <c r="CE433" s="34"/>
    </row>
    <row r="434" spans="1:83" ht="51.75" customHeight="1" x14ac:dyDescent="0.2">
      <c r="A434" s="30"/>
      <c r="B434" s="131">
        <v>513</v>
      </c>
      <c r="C434" s="122" t="s">
        <v>84</v>
      </c>
      <c r="D434" s="122" t="str">
        <f ca="1">IF(Tabla2023[[#This Row],[FECHA DE TERMINACIÓN FINAL]]-TODAY()&gt;=15,"VIGENTE",IF(Tabla2023[[#This Row],[FECHA DE TERMINACIÓN FINAL]]-TODAY()&lt;0,"FINALIZADO",IF(Tabla2023[[#This Row],[FECHA DE TERMINACIÓN FINAL]]-TODAY()&lt;=15,"PROXIMO A VENCER")))</f>
        <v>VIGENTE</v>
      </c>
      <c r="E434" s="120">
        <v>1003000</v>
      </c>
      <c r="F434" s="102" t="s">
        <v>3534</v>
      </c>
      <c r="G434" s="102" t="s">
        <v>3535</v>
      </c>
      <c r="H434" s="106" t="s">
        <v>3536</v>
      </c>
      <c r="I434" s="47" t="s">
        <v>3537</v>
      </c>
      <c r="J434" s="36" t="s">
        <v>1711</v>
      </c>
      <c r="K434" s="36">
        <v>1194</v>
      </c>
      <c r="L434" s="72">
        <v>45241</v>
      </c>
      <c r="M434" s="34">
        <v>1478</v>
      </c>
      <c r="N434" s="57">
        <v>45282</v>
      </c>
      <c r="O434" s="34" t="s">
        <v>125</v>
      </c>
      <c r="P434" s="36" t="s">
        <v>87</v>
      </c>
      <c r="Q434" s="37" t="s">
        <v>420</v>
      </c>
      <c r="R434" s="34"/>
      <c r="S434" s="153" t="s">
        <v>3538</v>
      </c>
      <c r="T434" s="34"/>
      <c r="U434" s="34"/>
      <c r="V434" s="34" t="s">
        <v>3539</v>
      </c>
      <c r="W434" s="34"/>
      <c r="X434" s="34"/>
      <c r="Y434" s="36">
        <v>23497387</v>
      </c>
      <c r="Z434" s="38">
        <v>1</v>
      </c>
      <c r="AA434" s="57">
        <v>25505</v>
      </c>
      <c r="AB434" s="71" t="s">
        <v>3540</v>
      </c>
      <c r="AC434" s="34">
        <v>3208831625</v>
      </c>
      <c r="AD434" s="34" t="s">
        <v>3541</v>
      </c>
      <c r="AE434" s="37" t="s">
        <v>111</v>
      </c>
      <c r="AF434" s="37">
        <v>1072072793</v>
      </c>
      <c r="AG434" s="37">
        <v>3</v>
      </c>
      <c r="AH434" s="37" t="s">
        <v>498</v>
      </c>
      <c r="AI434" s="37">
        <v>1019088970</v>
      </c>
      <c r="AJ434" s="37">
        <v>8</v>
      </c>
      <c r="AK434" s="57">
        <v>45352</v>
      </c>
      <c r="AL434" s="38" t="s">
        <v>410</v>
      </c>
      <c r="AM434" s="57">
        <v>45281</v>
      </c>
      <c r="AN434" s="57">
        <v>45281</v>
      </c>
      <c r="AO434" s="36">
        <v>12000000</v>
      </c>
      <c r="AP434" s="57">
        <v>45287</v>
      </c>
      <c r="AQ434" s="57">
        <v>45377</v>
      </c>
      <c r="AR434" s="34">
        <v>90</v>
      </c>
      <c r="AS434" s="36">
        <v>3</v>
      </c>
      <c r="AT434" s="80">
        <v>4000000</v>
      </c>
      <c r="AU434" s="34"/>
      <c r="AV434" s="34"/>
      <c r="AW434" s="34"/>
      <c r="AX434" s="34"/>
      <c r="AY434" s="34"/>
      <c r="AZ434" s="83"/>
      <c r="BA434" s="34"/>
      <c r="BB434" s="34"/>
      <c r="BC434" s="34"/>
      <c r="BD434" s="34"/>
      <c r="BE434" s="34"/>
      <c r="BF434" s="34"/>
      <c r="BG434" s="34"/>
      <c r="BH434" s="34"/>
      <c r="BI434" s="34"/>
      <c r="BJ434" s="34"/>
      <c r="BK434" s="34"/>
      <c r="BL434" s="34"/>
      <c r="BM434" s="34"/>
      <c r="BN434" s="34"/>
      <c r="BO434" s="34"/>
      <c r="BP434" s="34"/>
      <c r="BQ434" s="34">
        <f>Tabla2023[[#This Row],[DÍAS PRORROGA 1]]+Tabla2023[[#This Row],[DÍAS PRORROGA  2]]+Tabla2023[[#This Row],[DÍAS PRORROGA 3]]</f>
        <v>0</v>
      </c>
      <c r="BR434" s="68">
        <f>IF(Tabla2023[[#This Row],[ADICIÓN]]="NO",0,Tabla2023[[#This Row],[VALOR ADICIÓN 1]]+Tabla2023[[#This Row],[VALOR ADICIÓN 2]]+Tabla2023[[#This Row],[VALOR ADICIÓN 3]])</f>
        <v>0</v>
      </c>
      <c r="BS434" s="34"/>
      <c r="BT434" s="57">
        <v>45377</v>
      </c>
      <c r="BU434" s="49">
        <f>Tabla2023[[#This Row],[VALOR INICIAL DEL CONTRATO]]+Tabla2023[[#This Row],[VALOR ADICIÓN 1]]+Tabla2023[[#This Row],[VALOR ADICIÓN 2]]+Tabla2023[[#This Row],[VALOR ADICIÓN 3]]</f>
        <v>12000000</v>
      </c>
      <c r="BV43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v>
      </c>
      <c r="BW434" s="69"/>
      <c r="BX434" s="34"/>
      <c r="BY434" s="34"/>
      <c r="BZ434" s="34"/>
      <c r="CA434" s="34"/>
      <c r="CB434" s="35"/>
      <c r="CC434" s="35"/>
      <c r="CD434" s="34"/>
      <c r="CE434" s="34"/>
    </row>
    <row r="435" spans="1:83" ht="51.75" customHeight="1" x14ac:dyDescent="0.2">
      <c r="A435" s="30"/>
      <c r="B435" s="131">
        <v>515</v>
      </c>
      <c r="C435" s="122" t="s">
        <v>84</v>
      </c>
      <c r="D435" s="122" t="str">
        <f ca="1">IF(Tabla2023[[#This Row],[FECHA DE TERMINACIÓN FINAL]]-TODAY()&gt;=15,"VIGENTE",IF(Tabla2023[[#This Row],[FECHA DE TERMINACIÓN FINAL]]-TODAY()&lt;0,"FINALIZADO",IF(Tabla2023[[#This Row],[FECHA DE TERMINACIÓN FINAL]]-TODAY()&lt;=15,"PROXIMO A VENCER")))</f>
        <v>VIGENTE</v>
      </c>
      <c r="E435" s="103">
        <v>100275</v>
      </c>
      <c r="F435" s="34" t="s">
        <v>3542</v>
      </c>
      <c r="G435" s="34" t="s">
        <v>3543</v>
      </c>
      <c r="H435" s="36" t="s">
        <v>3544</v>
      </c>
      <c r="I435" s="47" t="s">
        <v>3545</v>
      </c>
      <c r="J435" s="36" t="s">
        <v>1711</v>
      </c>
      <c r="K435" s="34">
        <v>1192</v>
      </c>
      <c r="L435" s="57">
        <v>45271</v>
      </c>
      <c r="M435" s="34">
        <v>1557</v>
      </c>
      <c r="N435" s="57">
        <v>45288</v>
      </c>
      <c r="O435" s="34" t="s">
        <v>125</v>
      </c>
      <c r="P435" s="36" t="s">
        <v>87</v>
      </c>
      <c r="Q435" s="37" t="s">
        <v>420</v>
      </c>
      <c r="R435" s="34"/>
      <c r="S435" s="153" t="s">
        <v>3546</v>
      </c>
      <c r="T435" s="34"/>
      <c r="U435" s="34"/>
      <c r="V435" s="34" t="s">
        <v>241</v>
      </c>
      <c r="W435" s="34"/>
      <c r="X435" s="34"/>
      <c r="Y435" s="36">
        <v>1109004909</v>
      </c>
      <c r="Z435" s="38">
        <v>4</v>
      </c>
      <c r="AA435" s="57">
        <v>34945</v>
      </c>
      <c r="AB435" s="71" t="s">
        <v>3547</v>
      </c>
      <c r="AC435" s="34">
        <v>3114900009</v>
      </c>
      <c r="AD435" s="137" t="s">
        <v>3548</v>
      </c>
      <c r="AE435" s="37" t="s">
        <v>659</v>
      </c>
      <c r="AF435" s="37">
        <v>1014225583</v>
      </c>
      <c r="AG435" s="37">
        <v>0</v>
      </c>
      <c r="AH435" s="34"/>
      <c r="AI435" s="34"/>
      <c r="AJ435" s="34"/>
      <c r="AK435" s="34"/>
      <c r="AL435" s="38" t="s">
        <v>410</v>
      </c>
      <c r="AM435" s="57">
        <v>45282</v>
      </c>
      <c r="AN435" s="57">
        <v>45282</v>
      </c>
      <c r="AO435" s="73">
        <v>18000000</v>
      </c>
      <c r="AP435" s="57">
        <v>45293</v>
      </c>
      <c r="AQ435" s="72">
        <v>45383</v>
      </c>
      <c r="AR435" s="34">
        <v>90</v>
      </c>
      <c r="AS435" s="36">
        <v>3</v>
      </c>
      <c r="AT435" s="80">
        <v>6000000</v>
      </c>
      <c r="AU435" s="34"/>
      <c r="AV435" s="34"/>
      <c r="AW435" s="34"/>
      <c r="AX435" s="34"/>
      <c r="AY435" s="34"/>
      <c r="AZ435" s="83"/>
      <c r="BA435" s="34"/>
      <c r="BB435" s="34"/>
      <c r="BC435" s="34"/>
      <c r="BD435" s="34"/>
      <c r="BE435" s="34"/>
      <c r="BF435" s="34"/>
      <c r="BG435" s="34"/>
      <c r="BH435" s="34"/>
      <c r="BI435" s="34"/>
      <c r="BJ435" s="34"/>
      <c r="BK435" s="34"/>
      <c r="BL435" s="34"/>
      <c r="BM435" s="34"/>
      <c r="BN435" s="34"/>
      <c r="BO435" s="34"/>
      <c r="BP435" s="34"/>
      <c r="BQ435" s="34">
        <f>Tabla2023[[#This Row],[DÍAS PRORROGA 1]]+Tabla2023[[#This Row],[DÍAS PRORROGA  2]]+Tabla2023[[#This Row],[DÍAS PRORROGA 3]]</f>
        <v>0</v>
      </c>
      <c r="BR435" s="68">
        <f>IF(Tabla2023[[#This Row],[ADICIÓN]]="NO",0,Tabla2023[[#This Row],[VALOR ADICIÓN 1]]+Tabla2023[[#This Row],[VALOR ADICIÓN 2]]+Tabla2023[[#This Row],[VALOR ADICIÓN 3]])</f>
        <v>0</v>
      </c>
      <c r="BS435" s="34"/>
      <c r="BT435" s="57">
        <v>45383</v>
      </c>
      <c r="BU435" s="49">
        <f>Tabla2023[[#This Row],[VALOR INICIAL DEL CONTRATO]]+Tabla2023[[#This Row],[VALOR ADICIÓN 1]]+Tabla2023[[#This Row],[VALOR ADICIÓN 2]]+Tabla2023[[#This Row],[VALOR ADICIÓN 3]]</f>
        <v>18000000</v>
      </c>
      <c r="BV43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0.73333333333333328</v>
      </c>
      <c r="BW435" s="69"/>
      <c r="BX435" s="34"/>
      <c r="BY435" s="34"/>
      <c r="BZ435" s="34"/>
      <c r="CA435" s="34"/>
      <c r="CB435" s="35"/>
      <c r="CC435" s="35"/>
      <c r="CD435" s="34"/>
      <c r="CE435" s="34"/>
    </row>
    <row r="436" spans="1:83" s="5" customFormat="1" ht="51.75" customHeight="1" x14ac:dyDescent="0.2">
      <c r="A436" s="30"/>
      <c r="B436" s="131">
        <v>522</v>
      </c>
      <c r="C436" s="122" t="s">
        <v>84</v>
      </c>
      <c r="D436" s="122" t="str">
        <f ca="1">IF(Tabla2023[[#This Row],[FECHA DE TERMINACIÓN FINAL]]-TODAY()&gt;=15,"VIGENTE",IF(Tabla2023[[#This Row],[FECHA DE TERMINACIÓN FINAL]]-TODAY()&lt;0,"FINALIZADO",IF(Tabla2023[[#This Row],[FECHA DE TERMINACIÓN FINAL]]-TODAY()&lt;=15,"PROXIMO A VENCER")))</f>
        <v>VIGENTE</v>
      </c>
      <c r="E436" s="103">
        <v>100582</v>
      </c>
      <c r="F436" s="34" t="s">
        <v>3549</v>
      </c>
      <c r="G436" s="34" t="s">
        <v>3550</v>
      </c>
      <c r="H436" s="36" t="s">
        <v>3551</v>
      </c>
      <c r="I436" s="47" t="s">
        <v>3552</v>
      </c>
      <c r="J436" s="36" t="s">
        <v>1695</v>
      </c>
      <c r="K436" s="34">
        <v>1197</v>
      </c>
      <c r="L436" s="57">
        <v>45272</v>
      </c>
      <c r="M436" s="34">
        <v>1597</v>
      </c>
      <c r="N436" s="57">
        <v>45289</v>
      </c>
      <c r="O436" s="34" t="s">
        <v>125</v>
      </c>
      <c r="P436" s="36" t="s">
        <v>87</v>
      </c>
      <c r="Q436" s="37" t="s">
        <v>420</v>
      </c>
      <c r="R436" s="34"/>
      <c r="S436" s="153" t="s">
        <v>3553</v>
      </c>
      <c r="T436" s="34"/>
      <c r="U436" s="34"/>
      <c r="V436" s="34" t="s">
        <v>2207</v>
      </c>
      <c r="W436" s="34"/>
      <c r="X436" s="34"/>
      <c r="Y436" s="34">
        <v>1030695925</v>
      </c>
      <c r="Z436" s="38">
        <v>1</v>
      </c>
      <c r="AA436" s="57">
        <v>36281</v>
      </c>
      <c r="AB436" s="44" t="s">
        <v>2743</v>
      </c>
      <c r="AC436" s="34">
        <v>3208183630</v>
      </c>
      <c r="AD436" s="34" t="s">
        <v>3554</v>
      </c>
      <c r="AE436" s="37" t="s">
        <v>659</v>
      </c>
      <c r="AF436" s="37">
        <v>1014225583</v>
      </c>
      <c r="AG436" s="37">
        <v>0</v>
      </c>
      <c r="AH436" s="37" t="s">
        <v>683</v>
      </c>
      <c r="AI436" s="37">
        <v>1014225583</v>
      </c>
      <c r="AJ436" s="37">
        <v>0</v>
      </c>
      <c r="AK436" s="57">
        <v>45300</v>
      </c>
      <c r="AL436" s="38" t="s">
        <v>410</v>
      </c>
      <c r="AM436" s="57">
        <v>45287</v>
      </c>
      <c r="AN436" s="57">
        <v>45287</v>
      </c>
      <c r="AO436" s="34">
        <v>8100000</v>
      </c>
      <c r="AP436" s="57">
        <v>45295</v>
      </c>
      <c r="AQ436" s="57">
        <v>45385</v>
      </c>
      <c r="AR436" s="34">
        <v>90</v>
      </c>
      <c r="AS436" s="34">
        <v>3</v>
      </c>
      <c r="AT436" s="80">
        <v>2700000</v>
      </c>
      <c r="AU436" s="34"/>
      <c r="AV436" s="34"/>
      <c r="AW436" s="34"/>
      <c r="AX436" s="34"/>
      <c r="AY436" s="34"/>
      <c r="AZ436" s="83"/>
      <c r="BA436" s="34"/>
      <c r="BB436" s="34"/>
      <c r="BC436" s="34"/>
      <c r="BD436" s="34"/>
      <c r="BE436" s="34"/>
      <c r="BF436" s="34"/>
      <c r="BG436" s="34"/>
      <c r="BH436" s="34"/>
      <c r="BI436" s="34"/>
      <c r="BJ436" s="34"/>
      <c r="BK436" s="34"/>
      <c r="BL436" s="34"/>
      <c r="BM436" s="34"/>
      <c r="BN436" s="34"/>
      <c r="BO436" s="34"/>
      <c r="BP436" s="34"/>
      <c r="BQ436" s="34">
        <f>Tabla2023[[#This Row],[DÍAS PRORROGA 1]]+Tabla2023[[#This Row],[DÍAS PRORROGA  2]]+Tabla2023[[#This Row],[DÍAS PRORROGA 3]]</f>
        <v>0</v>
      </c>
      <c r="BR436" s="68">
        <f>IF(Tabla2023[[#This Row],[ADICIÓN]]="NO",0,Tabla2023[[#This Row],[VALOR ADICIÓN 1]]+Tabla2023[[#This Row],[VALOR ADICIÓN 2]]+Tabla2023[[#This Row],[VALOR ADICIÓN 3]])</f>
        <v>0</v>
      </c>
      <c r="BS436" s="34"/>
      <c r="BT436" s="57">
        <v>45385</v>
      </c>
      <c r="BU436" s="49">
        <f>Tabla2023[[#This Row],[VALOR INICIAL DEL CONTRATO]]+Tabla2023[[#This Row],[VALOR ADICIÓN 1]]+Tabla2023[[#This Row],[VALOR ADICIÓN 2]]+Tabla2023[[#This Row],[VALOR ADICIÓN 3]]</f>
        <v>8100000</v>
      </c>
      <c r="BV43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0.71111111111111114</v>
      </c>
      <c r="BW436" s="69"/>
      <c r="BX436" s="34"/>
      <c r="BY436" s="34"/>
      <c r="BZ436" s="34"/>
      <c r="CA436" s="34"/>
      <c r="CB436" s="35"/>
      <c r="CC436" s="35"/>
      <c r="CD436" s="34"/>
      <c r="CE436" s="34"/>
    </row>
    <row r="437" spans="1:83" s="5" customFormat="1" ht="51.75" customHeight="1" x14ac:dyDescent="0.2">
      <c r="A437" s="30"/>
      <c r="B437" s="131">
        <v>523</v>
      </c>
      <c r="C437" s="122" t="s">
        <v>84</v>
      </c>
      <c r="D437" s="122" t="str">
        <f ca="1">IF(Tabla2023[[#This Row],[FECHA DE TERMINACIÓN FINAL]]-TODAY()&gt;=15,"VIGENTE",IF(Tabla2023[[#This Row],[FECHA DE TERMINACIÓN FINAL]]-TODAY()&lt;0,"FINALIZADO",IF(Tabla2023[[#This Row],[FECHA DE TERMINACIÓN FINAL]]-TODAY()&lt;=15,"PROXIMO A VENCER")))</f>
        <v>VIGENTE</v>
      </c>
      <c r="E437" s="103">
        <v>101848</v>
      </c>
      <c r="F437" s="34" t="s">
        <v>3555</v>
      </c>
      <c r="G437" s="34" t="s">
        <v>3556</v>
      </c>
      <c r="H437" s="36" t="s">
        <v>3557</v>
      </c>
      <c r="I437" s="101" t="s">
        <v>3558</v>
      </c>
      <c r="J437" s="34" t="s">
        <v>3559</v>
      </c>
      <c r="K437" s="34">
        <v>1286</v>
      </c>
      <c r="L437" s="57">
        <v>45286</v>
      </c>
      <c r="M437" s="34">
        <v>1616</v>
      </c>
      <c r="N437" s="57">
        <v>45289</v>
      </c>
      <c r="O437" s="34" t="s">
        <v>1668</v>
      </c>
      <c r="P437" s="36" t="s">
        <v>87</v>
      </c>
      <c r="Q437" s="36" t="s">
        <v>3560</v>
      </c>
      <c r="R437" s="34"/>
      <c r="S437" s="153" t="s">
        <v>3561</v>
      </c>
      <c r="T437" s="34"/>
      <c r="U437" s="34"/>
      <c r="V437" s="34"/>
      <c r="W437" s="34"/>
      <c r="X437" s="34"/>
      <c r="Y437" s="136">
        <v>900156270</v>
      </c>
      <c r="Z437" s="145">
        <v>7</v>
      </c>
      <c r="AA437" s="34" t="s">
        <v>89</v>
      </c>
      <c r="AB437" s="34"/>
      <c r="AC437" s="34"/>
      <c r="AD437" s="34" t="s">
        <v>3562</v>
      </c>
      <c r="AE437" s="37" t="s">
        <v>490</v>
      </c>
      <c r="AF437" s="37" t="s">
        <v>495</v>
      </c>
      <c r="AG437" s="37">
        <v>8</v>
      </c>
      <c r="AH437" s="37" t="s">
        <v>107</v>
      </c>
      <c r="AI437" s="37">
        <v>1032656281</v>
      </c>
      <c r="AJ437" s="37">
        <v>6</v>
      </c>
      <c r="AK437" s="57">
        <v>45308</v>
      </c>
      <c r="AL437" s="38" t="s">
        <v>101</v>
      </c>
      <c r="AM437" s="57">
        <v>45289</v>
      </c>
      <c r="AN437" s="57">
        <v>45289</v>
      </c>
      <c r="AO437" s="68">
        <v>1356791637</v>
      </c>
      <c r="AP437" s="57">
        <v>45303</v>
      </c>
      <c r="AQ437" s="57">
        <v>45454</v>
      </c>
      <c r="AR437" s="34">
        <v>150</v>
      </c>
      <c r="AS437" s="34">
        <v>5</v>
      </c>
      <c r="AT437" s="80">
        <v>271358327.39999998</v>
      </c>
      <c r="AU437" s="34"/>
      <c r="AV437" s="34"/>
      <c r="AW437" s="34"/>
      <c r="AX437" s="34"/>
      <c r="AY437" s="34"/>
      <c r="AZ437" s="83"/>
      <c r="BA437" s="34"/>
      <c r="BB437" s="34"/>
      <c r="BC437" s="34"/>
      <c r="BD437" s="34"/>
      <c r="BE437" s="34"/>
      <c r="BF437" s="34"/>
      <c r="BG437" s="34"/>
      <c r="BH437" s="34"/>
      <c r="BI437" s="34"/>
      <c r="BJ437" s="34"/>
      <c r="BK437" s="34"/>
      <c r="BL437" s="34"/>
      <c r="BM437" s="34"/>
      <c r="BN437" s="34"/>
      <c r="BO437" s="34"/>
      <c r="BP437" s="34"/>
      <c r="BQ437" s="34">
        <f>Tabla2023[[#This Row],[DÍAS PRORROGA 1]]+Tabla2023[[#This Row],[DÍAS PRORROGA  2]]+Tabla2023[[#This Row],[DÍAS PRORROGA 3]]</f>
        <v>0</v>
      </c>
      <c r="BR437" s="68">
        <f>IF(Tabla2023[[#This Row],[ADICIÓN]]="NO",0,Tabla2023[[#This Row],[VALOR ADICIÓN 1]]+Tabla2023[[#This Row],[VALOR ADICIÓN 2]]+Tabla2023[[#This Row],[VALOR ADICIÓN 3]])</f>
        <v>0</v>
      </c>
      <c r="BS437" s="34"/>
      <c r="BT437" s="57">
        <v>45454</v>
      </c>
      <c r="BU437" s="49">
        <f>Tabla2023[[#This Row],[VALOR INICIAL DEL CONTRATO]]+Tabla2023[[#This Row],[VALOR ADICIÓN 1]]+Tabla2023[[#This Row],[VALOR ADICIÓN 2]]+Tabla2023[[#This Row],[VALOR ADICIÓN 3]]</f>
        <v>1356791637</v>
      </c>
      <c r="BV43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0.37086092715231789</v>
      </c>
      <c r="BW437" s="69"/>
      <c r="BX437" s="34"/>
      <c r="BY437" s="34"/>
      <c r="BZ437" s="34"/>
      <c r="CA437" s="34"/>
      <c r="CB437" s="35"/>
      <c r="CC437" s="35"/>
      <c r="CD437" s="34"/>
      <c r="CE437" s="34"/>
    </row>
    <row r="438" spans="1:83" ht="51.75" customHeight="1" x14ac:dyDescent="0.2">
      <c r="A438" s="30"/>
      <c r="B438" s="131">
        <v>525</v>
      </c>
      <c r="C438" s="122" t="s">
        <v>3563</v>
      </c>
      <c r="D438" s="122" t="s">
        <v>435</v>
      </c>
      <c r="E438" s="103">
        <v>101428</v>
      </c>
      <c r="F438" s="34" t="s">
        <v>3564</v>
      </c>
      <c r="G438" s="34" t="s">
        <v>3565</v>
      </c>
      <c r="H438" s="36" t="s">
        <v>324</v>
      </c>
      <c r="I438" s="47" t="s">
        <v>3566</v>
      </c>
      <c r="J438" s="34" t="s">
        <v>1711</v>
      </c>
      <c r="K438" s="34">
        <v>1303</v>
      </c>
      <c r="L438" s="57">
        <v>45281</v>
      </c>
      <c r="M438" s="34">
        <v>1611</v>
      </c>
      <c r="N438" s="57">
        <v>45289</v>
      </c>
      <c r="O438" s="36" t="s">
        <v>125</v>
      </c>
      <c r="P438" s="36" t="s">
        <v>87</v>
      </c>
      <c r="Q438" s="37" t="s">
        <v>420</v>
      </c>
      <c r="R438" s="34"/>
      <c r="S438" s="151" t="s">
        <v>2815</v>
      </c>
      <c r="T438" s="34"/>
      <c r="U438" s="34"/>
      <c r="V438" s="34" t="s">
        <v>2388</v>
      </c>
      <c r="W438" s="34"/>
      <c r="X438" s="38" t="s">
        <v>148</v>
      </c>
      <c r="Y438" s="38">
        <v>1022991460</v>
      </c>
      <c r="Z438" s="38">
        <v>7</v>
      </c>
      <c r="AA438" s="45">
        <v>34305</v>
      </c>
      <c r="AB438" s="44" t="s">
        <v>326</v>
      </c>
      <c r="AC438" s="38">
        <v>3005081441</v>
      </c>
      <c r="AD438" s="37" t="s">
        <v>327</v>
      </c>
      <c r="AE438" s="37" t="s">
        <v>2817</v>
      </c>
      <c r="AF438" s="38">
        <v>1049634225</v>
      </c>
      <c r="AG438" s="38">
        <v>0</v>
      </c>
      <c r="AH438" s="34"/>
      <c r="AI438" s="34"/>
      <c r="AJ438" s="34"/>
      <c r="AK438" s="34"/>
      <c r="AL438" s="38" t="s">
        <v>410</v>
      </c>
      <c r="AM438" s="57">
        <v>45289</v>
      </c>
      <c r="AN438" s="57">
        <v>45289</v>
      </c>
      <c r="AO438" s="34">
        <v>21000000</v>
      </c>
      <c r="AP438" s="57">
        <v>45300</v>
      </c>
      <c r="AQ438" s="57">
        <v>45390</v>
      </c>
      <c r="AR438" s="34">
        <v>90</v>
      </c>
      <c r="AS438" s="34">
        <v>3</v>
      </c>
      <c r="AT438" s="80">
        <v>7000000</v>
      </c>
      <c r="AU438" s="34"/>
      <c r="AV438" s="34"/>
      <c r="AW438" s="34"/>
      <c r="AX438" s="34"/>
      <c r="AY438" s="34"/>
      <c r="AZ438" s="83"/>
      <c r="BA438" s="34"/>
      <c r="BB438" s="34"/>
      <c r="BC438" s="34"/>
      <c r="BD438" s="34"/>
      <c r="BE438" s="34"/>
      <c r="BF438" s="34"/>
      <c r="BG438" s="34"/>
      <c r="BH438" s="34"/>
      <c r="BI438" s="34"/>
      <c r="BJ438" s="34"/>
      <c r="BK438" s="34"/>
      <c r="BL438" s="34"/>
      <c r="BM438" s="34"/>
      <c r="BN438" s="34"/>
      <c r="BO438" s="34"/>
      <c r="BP438" s="34"/>
      <c r="BQ438" s="34">
        <f>Tabla2023[[#This Row],[DÍAS PRORROGA 1]]+Tabla2023[[#This Row],[DÍAS PRORROGA  2]]+Tabla2023[[#This Row],[DÍAS PRORROGA 3]]</f>
        <v>0</v>
      </c>
      <c r="BR438" s="68">
        <f>IF(Tabla2023[[#This Row],[ADICIÓN]]="NO",0,Tabla2023[[#This Row],[VALOR ADICIÓN 1]]+Tabla2023[[#This Row],[VALOR ADICIÓN 2]]+Tabla2023[[#This Row],[VALOR ADICIÓN 3]])</f>
        <v>0</v>
      </c>
      <c r="BS438" s="34"/>
      <c r="BT438" s="57">
        <v>45357</v>
      </c>
      <c r="BU438" s="49">
        <f>Tabla2023[[#This Row],[VALOR INICIAL DEL CONTRATO]]+Tabla2023[[#This Row],[VALOR ADICIÓN 1]]+Tabla2023[[#This Row],[VALOR ADICIÓN 2]]+Tabla2023[[#This Row],[VALOR ADICIÓN 3]]</f>
        <v>21000000</v>
      </c>
      <c r="BV43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438" s="69"/>
      <c r="BX438" s="36" t="s">
        <v>3567</v>
      </c>
      <c r="BY438" s="34"/>
      <c r="BZ438" s="34"/>
      <c r="CA438" s="34"/>
      <c r="CB438" s="35"/>
      <c r="CC438" s="35"/>
      <c r="CD438" s="34"/>
      <c r="CE438" s="34"/>
    </row>
    <row r="439" spans="1:83" ht="51.75" customHeight="1" x14ac:dyDescent="0.2">
      <c r="A439" s="30"/>
      <c r="B439" s="131">
        <v>526</v>
      </c>
      <c r="C439" s="122" t="s">
        <v>84</v>
      </c>
      <c r="D439" s="122" t="str">
        <f ca="1">IF(Tabla2023[[#This Row],[FECHA DE TERMINACIÓN FINAL]]-TODAY()&gt;=15,"VIGENTE",IF(Tabla2023[[#This Row],[FECHA DE TERMINACIÓN FINAL]]-TODAY()&lt;0,"FINALIZADO",IF(Tabla2023[[#This Row],[FECHA DE TERMINACIÓN FINAL]]-TODAY()&lt;=15,"PROXIMO A VENCER")))</f>
        <v>VIGENTE</v>
      </c>
      <c r="E439" s="103">
        <v>101679</v>
      </c>
      <c r="F439" s="34" t="s">
        <v>3568</v>
      </c>
      <c r="G439" s="34" t="s">
        <v>3569</v>
      </c>
      <c r="H439" s="36" t="s">
        <v>3570</v>
      </c>
      <c r="I439" s="47" t="s">
        <v>3571</v>
      </c>
      <c r="J439" s="34" t="s">
        <v>1711</v>
      </c>
      <c r="K439" s="34">
        <v>1294</v>
      </c>
      <c r="L439" s="57">
        <v>45287</v>
      </c>
      <c r="M439" s="34">
        <v>1612</v>
      </c>
      <c r="N439" s="57">
        <v>45289</v>
      </c>
      <c r="O439" s="36" t="s">
        <v>823</v>
      </c>
      <c r="P439" s="36" t="s">
        <v>87</v>
      </c>
      <c r="Q439" s="37" t="s">
        <v>420</v>
      </c>
      <c r="R439" s="34"/>
      <c r="S439" s="151" t="s">
        <v>3572</v>
      </c>
      <c r="T439" s="34"/>
      <c r="U439" s="34"/>
      <c r="V439" s="34" t="s">
        <v>2388</v>
      </c>
      <c r="W439" s="34"/>
      <c r="X439" s="34" t="s">
        <v>163</v>
      </c>
      <c r="Y439" s="34">
        <v>1001169943</v>
      </c>
      <c r="Z439" s="34">
        <v>1</v>
      </c>
      <c r="AA439" s="57">
        <v>32864</v>
      </c>
      <c r="AB439" s="44" t="s">
        <v>3573</v>
      </c>
      <c r="AC439" s="34">
        <v>3124423548</v>
      </c>
      <c r="AD439" s="34" t="s">
        <v>3574</v>
      </c>
      <c r="AE439" s="37" t="s">
        <v>1344</v>
      </c>
      <c r="AF439" s="37">
        <v>52008301</v>
      </c>
      <c r="AG439" s="37">
        <v>8</v>
      </c>
      <c r="AH439" s="34"/>
      <c r="AI439" s="34"/>
      <c r="AJ439" s="34"/>
      <c r="AK439" s="34"/>
      <c r="AL439" s="38" t="s">
        <v>410</v>
      </c>
      <c r="AM439" s="57">
        <v>45289</v>
      </c>
      <c r="AN439" s="57">
        <v>45289</v>
      </c>
      <c r="AO439" s="74">
        <v>15000000</v>
      </c>
      <c r="AP439" s="57">
        <v>45300</v>
      </c>
      <c r="AQ439" s="57">
        <v>45390</v>
      </c>
      <c r="AR439" s="34">
        <v>90</v>
      </c>
      <c r="AS439" s="34">
        <v>3</v>
      </c>
      <c r="AT439" s="80">
        <v>5000000</v>
      </c>
      <c r="AU439" s="34"/>
      <c r="AV439" s="34"/>
      <c r="AW439" s="34"/>
      <c r="AX439" s="34"/>
      <c r="AY439" s="34"/>
      <c r="AZ439" s="83"/>
      <c r="BA439" s="34"/>
      <c r="BB439" s="34"/>
      <c r="BC439" s="34"/>
      <c r="BD439" s="34"/>
      <c r="BE439" s="34"/>
      <c r="BF439" s="34"/>
      <c r="BG439" s="34"/>
      <c r="BH439" s="34"/>
      <c r="BI439" s="34"/>
      <c r="BJ439" s="34"/>
      <c r="BK439" s="34"/>
      <c r="BL439" s="34"/>
      <c r="BM439" s="34"/>
      <c r="BN439" s="34"/>
      <c r="BO439" s="34"/>
      <c r="BP439" s="34"/>
      <c r="BQ439" s="34">
        <f>Tabla2023[[#This Row],[DÍAS PRORROGA 1]]+Tabla2023[[#This Row],[DÍAS PRORROGA  2]]+Tabla2023[[#This Row],[DÍAS PRORROGA 3]]</f>
        <v>0</v>
      </c>
      <c r="BR439" s="68">
        <f>IF(Tabla2023[[#This Row],[ADICIÓN]]="NO",0,Tabla2023[[#This Row],[VALOR ADICIÓN 1]]+Tabla2023[[#This Row],[VALOR ADICIÓN 2]]+Tabla2023[[#This Row],[VALOR ADICIÓN 3]])</f>
        <v>0</v>
      </c>
      <c r="BS439" s="34"/>
      <c r="BT439" s="57">
        <v>45390</v>
      </c>
      <c r="BU439" s="49">
        <f>Tabla2023[[#This Row],[VALOR INICIAL DEL CONTRATO]]+Tabla2023[[#This Row],[VALOR ADICIÓN 1]]+Tabla2023[[#This Row],[VALOR ADICIÓN 2]]+Tabla2023[[#This Row],[VALOR ADICIÓN 3]]</f>
        <v>15000000</v>
      </c>
      <c r="BV43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0.65555555555555556</v>
      </c>
      <c r="BW439" s="69"/>
      <c r="BX439" s="34"/>
      <c r="BY439" s="34"/>
      <c r="BZ439" s="34"/>
      <c r="CA439" s="34"/>
      <c r="CB439" s="35"/>
      <c r="CC439" s="35"/>
      <c r="CD439" s="34"/>
      <c r="CE439" s="34"/>
    </row>
    <row r="440" spans="1:83" ht="51.75" customHeight="1" x14ac:dyDescent="0.2">
      <c r="A440" s="30"/>
      <c r="B440" s="131">
        <v>527</v>
      </c>
      <c r="C440" s="122" t="s">
        <v>84</v>
      </c>
      <c r="D440" s="122" t="str">
        <f ca="1">IF(Tabla2023[[#This Row],[FECHA DE TERMINACIÓN FINAL]]-TODAY()&gt;=15,"VIGENTE",IF(Tabla2023[[#This Row],[FECHA DE TERMINACIÓN FINAL]]-TODAY()&lt;0,"FINALIZADO",IF(Tabla2023[[#This Row],[FECHA DE TERMINACIÓN FINAL]]-TODAY()&lt;=15,"PROXIMO A VENCER")))</f>
        <v>VIGENTE</v>
      </c>
      <c r="E440" s="103">
        <v>101678</v>
      </c>
      <c r="F440" s="34" t="s">
        <v>3575</v>
      </c>
      <c r="G440" s="34" t="s">
        <v>3576</v>
      </c>
      <c r="H440" s="36" t="s">
        <v>3577</v>
      </c>
      <c r="I440" s="47" t="s">
        <v>3578</v>
      </c>
      <c r="J440" s="34" t="s">
        <v>1930</v>
      </c>
      <c r="K440" s="34">
        <v>1295</v>
      </c>
      <c r="L440" s="57">
        <v>45287</v>
      </c>
      <c r="M440" s="34">
        <v>1617</v>
      </c>
      <c r="N440" s="57">
        <v>45289</v>
      </c>
      <c r="O440" s="34" t="s">
        <v>125</v>
      </c>
      <c r="P440" s="36" t="s">
        <v>87</v>
      </c>
      <c r="Q440" s="37" t="s">
        <v>420</v>
      </c>
      <c r="R440" s="34"/>
      <c r="S440" s="153" t="s">
        <v>3579</v>
      </c>
      <c r="T440" s="34"/>
      <c r="U440" s="34"/>
      <c r="V440" s="34" t="s">
        <v>1774</v>
      </c>
      <c r="W440" s="34"/>
      <c r="X440" s="34" t="s">
        <v>148</v>
      </c>
      <c r="Y440" s="34">
        <v>79048220</v>
      </c>
      <c r="Z440" s="34">
        <v>9</v>
      </c>
      <c r="AA440" s="57">
        <v>24281</v>
      </c>
      <c r="AB440" s="44" t="s">
        <v>3580</v>
      </c>
      <c r="AC440" s="34">
        <v>3013117328</v>
      </c>
      <c r="AD440" s="34" t="s">
        <v>3581</v>
      </c>
      <c r="AE440" s="37" t="s">
        <v>256</v>
      </c>
      <c r="AF440" s="37">
        <v>1015415370</v>
      </c>
      <c r="AG440" s="37">
        <v>8</v>
      </c>
      <c r="AH440" s="34"/>
      <c r="AI440" s="34"/>
      <c r="AJ440" s="34"/>
      <c r="AK440" s="34"/>
      <c r="AL440" s="38" t="s">
        <v>410</v>
      </c>
      <c r="AM440" s="57">
        <v>45289</v>
      </c>
      <c r="AN440" s="57">
        <v>45289</v>
      </c>
      <c r="AO440" s="34">
        <v>15000000</v>
      </c>
      <c r="AP440" s="57">
        <v>45300</v>
      </c>
      <c r="AQ440" s="57">
        <v>45390</v>
      </c>
      <c r="AR440" s="34">
        <v>90</v>
      </c>
      <c r="AS440" s="34">
        <v>3</v>
      </c>
      <c r="AT440" s="80">
        <v>5000000</v>
      </c>
      <c r="AU440" s="34"/>
      <c r="AV440" s="34"/>
      <c r="AW440" s="34"/>
      <c r="AX440" s="34"/>
      <c r="AY440" s="34"/>
      <c r="AZ440" s="83"/>
      <c r="BA440" s="34"/>
      <c r="BB440" s="34"/>
      <c r="BC440" s="34"/>
      <c r="BD440" s="34"/>
      <c r="BE440" s="34"/>
      <c r="BF440" s="34"/>
      <c r="BG440" s="34"/>
      <c r="BH440" s="34"/>
      <c r="BI440" s="34"/>
      <c r="BJ440" s="34"/>
      <c r="BK440" s="34"/>
      <c r="BL440" s="34"/>
      <c r="BM440" s="34"/>
      <c r="BN440" s="34"/>
      <c r="BO440" s="34"/>
      <c r="BP440" s="34"/>
      <c r="BQ440" s="34">
        <f>Tabla2023[[#This Row],[DÍAS PRORROGA 1]]+Tabla2023[[#This Row],[DÍAS PRORROGA  2]]+Tabla2023[[#This Row],[DÍAS PRORROGA 3]]</f>
        <v>0</v>
      </c>
      <c r="BR440" s="68">
        <f>IF(Tabla2023[[#This Row],[ADICIÓN]]="NO",0,Tabla2023[[#This Row],[VALOR ADICIÓN 1]]+Tabla2023[[#This Row],[VALOR ADICIÓN 2]]+Tabla2023[[#This Row],[VALOR ADICIÓN 3]])</f>
        <v>0</v>
      </c>
      <c r="BS440" s="34"/>
      <c r="BT440" s="57">
        <v>45390</v>
      </c>
      <c r="BU440" s="49">
        <f>Tabla2023[[#This Row],[VALOR INICIAL DEL CONTRATO]]+Tabla2023[[#This Row],[VALOR ADICIÓN 1]]+Tabla2023[[#This Row],[VALOR ADICIÓN 2]]+Tabla2023[[#This Row],[VALOR ADICIÓN 3]]</f>
        <v>15000000</v>
      </c>
      <c r="BV44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0.65555555555555556</v>
      </c>
      <c r="BW440" s="69"/>
      <c r="BX440" s="34"/>
      <c r="BY440" s="34"/>
      <c r="BZ440" s="34"/>
      <c r="CA440" s="34"/>
      <c r="CB440" s="35"/>
      <c r="CC440" s="35"/>
      <c r="CD440" s="34"/>
      <c r="CE440" s="34"/>
    </row>
    <row r="441" spans="1:83" ht="51.75" customHeight="1" x14ac:dyDescent="0.2">
      <c r="A441" s="30"/>
      <c r="B441" s="131">
        <v>528</v>
      </c>
      <c r="C441" s="122" t="s">
        <v>84</v>
      </c>
      <c r="D441" s="122" t="str">
        <f ca="1">IF(Tabla2023[[#This Row],[FECHA DE TERMINACIÓN FINAL]]-TODAY()&gt;=15,"VIGENTE",IF(Tabla2023[[#This Row],[FECHA DE TERMINACIÓN FINAL]]-TODAY()&lt;0,"FINALIZADO",IF(Tabla2023[[#This Row],[FECHA DE TERMINACIÓN FINAL]]-TODAY()&lt;=15,"PROXIMO A VENCER")))</f>
        <v>VIGENTE</v>
      </c>
      <c r="E441" s="108">
        <v>101681</v>
      </c>
      <c r="F441" s="104" t="s">
        <v>3582</v>
      </c>
      <c r="G441" s="34" t="s">
        <v>3583</v>
      </c>
      <c r="H441" s="36" t="s">
        <v>3584</v>
      </c>
      <c r="I441" s="47" t="s">
        <v>3585</v>
      </c>
      <c r="J441" s="34" t="s">
        <v>1711</v>
      </c>
      <c r="K441" s="34">
        <v>1298</v>
      </c>
      <c r="L441" s="57">
        <v>45287</v>
      </c>
      <c r="M441" s="34">
        <v>1615</v>
      </c>
      <c r="N441" s="57">
        <v>45289</v>
      </c>
      <c r="O441" s="34" t="s">
        <v>125</v>
      </c>
      <c r="P441" s="36" t="s">
        <v>87</v>
      </c>
      <c r="Q441" s="37" t="s">
        <v>420</v>
      </c>
      <c r="R441" s="34"/>
      <c r="S441" s="151" t="s">
        <v>3586</v>
      </c>
      <c r="T441" s="34"/>
      <c r="U441" s="34"/>
      <c r="V441" s="34" t="s">
        <v>147</v>
      </c>
      <c r="W441" s="34"/>
      <c r="X441" s="34" t="s">
        <v>148</v>
      </c>
      <c r="Y441" s="34">
        <v>1010199748</v>
      </c>
      <c r="Z441" s="34">
        <v>2</v>
      </c>
      <c r="AA441" s="57">
        <v>33517</v>
      </c>
      <c r="AB441" s="44" t="s">
        <v>3587</v>
      </c>
      <c r="AC441" s="34">
        <v>6018120127</v>
      </c>
      <c r="AD441" s="34" t="s">
        <v>3588</v>
      </c>
      <c r="AE441" s="37" t="s">
        <v>151</v>
      </c>
      <c r="AF441" s="37">
        <v>1053344917</v>
      </c>
      <c r="AG441" s="37">
        <v>9</v>
      </c>
      <c r="AH441" s="34"/>
      <c r="AI441" s="34"/>
      <c r="AJ441" s="34"/>
      <c r="AK441" s="34"/>
      <c r="AL441" s="38" t="s">
        <v>410</v>
      </c>
      <c r="AM441" s="57">
        <v>45289</v>
      </c>
      <c r="AN441" s="57">
        <v>45289</v>
      </c>
      <c r="AO441" s="34">
        <v>18000000</v>
      </c>
      <c r="AP441" s="57">
        <v>45300</v>
      </c>
      <c r="AQ441" s="57">
        <v>45390</v>
      </c>
      <c r="AR441" s="34">
        <v>90</v>
      </c>
      <c r="AS441" s="34">
        <v>3</v>
      </c>
      <c r="AT441" s="80">
        <v>6000000</v>
      </c>
      <c r="AU441" s="34"/>
      <c r="AV441" s="34"/>
      <c r="AW441" s="34"/>
      <c r="AX441" s="34"/>
      <c r="AY441" s="34"/>
      <c r="AZ441" s="83"/>
      <c r="BA441" s="34"/>
      <c r="BB441" s="34"/>
      <c r="BC441" s="34"/>
      <c r="BD441" s="34"/>
      <c r="BE441" s="34"/>
      <c r="BF441" s="34"/>
      <c r="BG441" s="34"/>
      <c r="BH441" s="34"/>
      <c r="BI441" s="34"/>
      <c r="BJ441" s="34"/>
      <c r="BK441" s="34"/>
      <c r="BL441" s="34"/>
      <c r="BM441" s="34"/>
      <c r="BN441" s="34"/>
      <c r="BO441" s="34"/>
      <c r="BP441" s="34"/>
      <c r="BQ441" s="34">
        <f>Tabla2023[[#This Row],[DÍAS PRORROGA 1]]+Tabla2023[[#This Row],[DÍAS PRORROGA  2]]+Tabla2023[[#This Row],[DÍAS PRORROGA 3]]</f>
        <v>0</v>
      </c>
      <c r="BR441" s="68">
        <f>IF(Tabla2023[[#This Row],[ADICIÓN]]="NO",0,Tabla2023[[#This Row],[VALOR ADICIÓN 1]]+Tabla2023[[#This Row],[VALOR ADICIÓN 2]]+Tabla2023[[#This Row],[VALOR ADICIÓN 3]])</f>
        <v>0</v>
      </c>
      <c r="BS441" s="34"/>
      <c r="BT441" s="57">
        <v>45390</v>
      </c>
      <c r="BU441" s="49">
        <f>Tabla2023[[#This Row],[VALOR INICIAL DEL CONTRATO]]+Tabla2023[[#This Row],[VALOR ADICIÓN 1]]+Tabla2023[[#This Row],[VALOR ADICIÓN 2]]+Tabla2023[[#This Row],[VALOR ADICIÓN 3]]</f>
        <v>18000000</v>
      </c>
      <c r="BV44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0.65555555555555556</v>
      </c>
      <c r="BW441" s="69"/>
      <c r="BX441" s="34"/>
      <c r="BY441" s="34"/>
      <c r="BZ441" s="34"/>
      <c r="CA441" s="34"/>
      <c r="CB441" s="35"/>
      <c r="CC441" s="35"/>
      <c r="CD441" s="34"/>
      <c r="CE441" s="34"/>
    </row>
    <row r="442" spans="1:83" ht="51.75" customHeight="1" x14ac:dyDescent="0.2">
      <c r="A442" s="30"/>
      <c r="B442" s="131">
        <v>529</v>
      </c>
      <c r="C442" s="122" t="s">
        <v>84</v>
      </c>
      <c r="D442" s="122" t="str">
        <f ca="1">IF(Tabla2023[[#This Row],[FECHA DE TERMINACIÓN FINAL]]-TODAY()&gt;=15,"VIGENTE",IF(Tabla2023[[#This Row],[FECHA DE TERMINACIÓN FINAL]]-TODAY()&lt;0,"FINALIZADO",IF(Tabla2023[[#This Row],[FECHA DE TERMINACIÓN FINAL]]-TODAY()&lt;=15,"PROXIMO A VENCER")))</f>
        <v>VIGENTE</v>
      </c>
      <c r="E442" s="118">
        <v>102056</v>
      </c>
      <c r="F442" s="25" t="s">
        <v>3589</v>
      </c>
      <c r="G442" s="103" t="s">
        <v>3590</v>
      </c>
      <c r="H442" s="36" t="s">
        <v>3591</v>
      </c>
      <c r="I442" s="47" t="s">
        <v>3592</v>
      </c>
      <c r="J442" s="34" t="s">
        <v>784</v>
      </c>
      <c r="K442" s="34">
        <v>1305</v>
      </c>
      <c r="L442" s="57">
        <v>45289</v>
      </c>
      <c r="M442" s="34">
        <v>1620</v>
      </c>
      <c r="N442" s="57">
        <v>45289</v>
      </c>
      <c r="O442" s="34" t="s">
        <v>125</v>
      </c>
      <c r="P442" s="36" t="s">
        <v>87</v>
      </c>
      <c r="Q442" s="37" t="s">
        <v>420</v>
      </c>
      <c r="R442" s="34"/>
      <c r="S442" s="151" t="s">
        <v>3593</v>
      </c>
      <c r="T442" s="34" t="s">
        <v>406</v>
      </c>
      <c r="U442" s="34" t="s">
        <v>90</v>
      </c>
      <c r="V442" s="34" t="s">
        <v>147</v>
      </c>
      <c r="W442" s="34"/>
      <c r="X442" s="34" t="s">
        <v>148</v>
      </c>
      <c r="Y442" s="34">
        <v>1036598600</v>
      </c>
      <c r="Z442" s="34">
        <v>8</v>
      </c>
      <c r="AA442" s="57">
        <v>31477</v>
      </c>
      <c r="AB442" s="44" t="s">
        <v>3594</v>
      </c>
      <c r="AC442" s="34">
        <v>3175160541</v>
      </c>
      <c r="AD442" s="34" t="s">
        <v>3595</v>
      </c>
      <c r="AE442" s="36" t="s">
        <v>683</v>
      </c>
      <c r="AF442" s="36">
        <v>1014225583</v>
      </c>
      <c r="AG442" s="36">
        <v>0</v>
      </c>
      <c r="AH442" s="34"/>
      <c r="AI442" s="34"/>
      <c r="AJ442" s="34"/>
      <c r="AK442" s="34"/>
      <c r="AL442" s="38" t="s">
        <v>410</v>
      </c>
      <c r="AM442" s="57">
        <v>45289</v>
      </c>
      <c r="AN442" s="57">
        <v>45289</v>
      </c>
      <c r="AO442" s="34">
        <v>25500000</v>
      </c>
      <c r="AP442" s="57">
        <v>45301</v>
      </c>
      <c r="AQ442" s="57">
        <v>45391</v>
      </c>
      <c r="AR442" s="34">
        <v>90</v>
      </c>
      <c r="AS442" s="34">
        <v>3</v>
      </c>
      <c r="AT442" s="80">
        <v>8500000</v>
      </c>
      <c r="AU442" s="34"/>
      <c r="AV442" s="34"/>
      <c r="AW442" s="34"/>
      <c r="AX442" s="34"/>
      <c r="AY442" s="34"/>
      <c r="AZ442" s="83"/>
      <c r="BA442" s="34"/>
      <c r="BB442" s="34"/>
      <c r="BC442" s="34"/>
      <c r="BD442" s="34"/>
      <c r="BE442" s="34"/>
      <c r="BF442" s="34"/>
      <c r="BG442" s="34"/>
      <c r="BH442" s="34"/>
      <c r="BI442" s="34"/>
      <c r="BJ442" s="34"/>
      <c r="BK442" s="34"/>
      <c r="BL442" s="34"/>
      <c r="BM442" s="34"/>
      <c r="BN442" s="34"/>
      <c r="BO442" s="34"/>
      <c r="BP442" s="34"/>
      <c r="BQ442" s="34">
        <f>Tabla2023[[#This Row],[DÍAS PRORROGA 1]]+Tabla2023[[#This Row],[DÍAS PRORROGA  2]]+Tabla2023[[#This Row],[DÍAS PRORROGA 3]]</f>
        <v>0</v>
      </c>
      <c r="BR442" s="68">
        <f>IF(Tabla2023[[#This Row],[ADICIÓN]]="NO",0,Tabla2023[[#This Row],[VALOR ADICIÓN 1]]+Tabla2023[[#This Row],[VALOR ADICIÓN 2]]+Tabla2023[[#This Row],[VALOR ADICIÓN 3]])</f>
        <v>0</v>
      </c>
      <c r="BS442" s="34"/>
      <c r="BT442" s="57">
        <v>45391</v>
      </c>
      <c r="BU442" s="49">
        <f>Tabla2023[[#This Row],[VALOR INICIAL DEL CONTRATO]]+Tabla2023[[#This Row],[VALOR ADICIÓN 1]]+Tabla2023[[#This Row],[VALOR ADICIÓN 2]]+Tabla2023[[#This Row],[VALOR ADICIÓN 3]]</f>
        <v>25500000</v>
      </c>
      <c r="BV44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0.64444444444444449</v>
      </c>
      <c r="BW442" s="69"/>
      <c r="BX442" s="34"/>
      <c r="BY442" s="34"/>
      <c r="BZ442" s="34"/>
      <c r="CA442" s="34"/>
      <c r="CB442" s="35"/>
      <c r="CC442" s="35"/>
      <c r="CD442" s="34"/>
      <c r="CE442" s="34"/>
    </row>
    <row r="443" spans="1:83" ht="51.75" customHeight="1" x14ac:dyDescent="0.2">
      <c r="A443" s="30"/>
      <c r="B443" s="131">
        <v>530</v>
      </c>
      <c r="C443" s="122" t="s">
        <v>84</v>
      </c>
      <c r="D443" s="122" t="str">
        <f ca="1">IF(Tabla2023[[#This Row],[FECHA DE TERMINACIÓN FINAL]]-TODAY()&gt;=15,"VIGENTE",IF(Tabla2023[[#This Row],[FECHA DE TERMINACIÓN FINAL]]-TODAY()&lt;0,"FINALIZADO",IF(Tabla2023[[#This Row],[FECHA DE TERMINACIÓN FINAL]]-TODAY()&lt;=15,"PROXIMO A VENCER")))</f>
        <v>VIGENTE</v>
      </c>
      <c r="E443" s="118">
        <v>102056</v>
      </c>
      <c r="F443" s="25" t="s">
        <v>3589</v>
      </c>
      <c r="G443" s="103" t="s">
        <v>3596</v>
      </c>
      <c r="H443" s="36" t="s">
        <v>3597</v>
      </c>
      <c r="I443" s="47" t="s">
        <v>3598</v>
      </c>
      <c r="J443" s="34" t="s">
        <v>822</v>
      </c>
      <c r="K443" s="34">
        <v>1305</v>
      </c>
      <c r="L443" s="57">
        <v>45289</v>
      </c>
      <c r="M443" s="34">
        <v>1619</v>
      </c>
      <c r="N443" s="57">
        <v>45289</v>
      </c>
      <c r="O443" s="34" t="s">
        <v>125</v>
      </c>
      <c r="P443" s="36" t="s">
        <v>87</v>
      </c>
      <c r="Q443" s="37" t="s">
        <v>420</v>
      </c>
      <c r="R443" s="38">
        <v>1</v>
      </c>
      <c r="S443" s="151" t="s">
        <v>3599</v>
      </c>
      <c r="T443" s="34" t="s">
        <v>406</v>
      </c>
      <c r="U443" s="34" t="s">
        <v>90</v>
      </c>
      <c r="V443" s="34" t="s">
        <v>147</v>
      </c>
      <c r="W443" s="34"/>
      <c r="X443" s="34" t="s">
        <v>148</v>
      </c>
      <c r="Y443" s="34">
        <v>1032372023</v>
      </c>
      <c r="Z443" s="34">
        <v>2</v>
      </c>
      <c r="AA443" s="57">
        <v>31700</v>
      </c>
      <c r="AB443" s="44" t="s">
        <v>3600</v>
      </c>
      <c r="AC443" s="34">
        <v>3003027880</v>
      </c>
      <c r="AD443" s="34" t="s">
        <v>3601</v>
      </c>
      <c r="AE443" s="36" t="s">
        <v>683</v>
      </c>
      <c r="AF443" s="36">
        <v>1014225583</v>
      </c>
      <c r="AG443" s="36">
        <v>0</v>
      </c>
      <c r="AH443" s="34"/>
      <c r="AI443" s="34"/>
      <c r="AJ443" s="34"/>
      <c r="AK443" s="34"/>
      <c r="AL443" s="38" t="s">
        <v>410</v>
      </c>
      <c r="AM443" s="57">
        <v>45289</v>
      </c>
      <c r="AN443" s="57">
        <v>45289</v>
      </c>
      <c r="AO443" s="34">
        <v>25500000</v>
      </c>
      <c r="AP443" s="57">
        <v>45317</v>
      </c>
      <c r="AQ443" s="57">
        <v>45407</v>
      </c>
      <c r="AR443" s="34">
        <v>90</v>
      </c>
      <c r="AS443" s="34">
        <v>3</v>
      </c>
      <c r="AT443" s="80">
        <v>8500000</v>
      </c>
      <c r="AU443" s="34"/>
      <c r="AV443" s="34"/>
      <c r="AW443" s="34"/>
      <c r="AX443" s="34"/>
      <c r="AY443" s="34"/>
      <c r="AZ443" s="83"/>
      <c r="BA443" s="34"/>
      <c r="BB443" s="34"/>
      <c r="BC443" s="34"/>
      <c r="BD443" s="34"/>
      <c r="BE443" s="34"/>
      <c r="BF443" s="34"/>
      <c r="BG443" s="34"/>
      <c r="BH443" s="34"/>
      <c r="BI443" s="34"/>
      <c r="BJ443" s="34"/>
      <c r="BK443" s="34"/>
      <c r="BL443" s="34"/>
      <c r="BM443" s="34"/>
      <c r="BN443" s="34"/>
      <c r="BO443" s="34"/>
      <c r="BP443" s="34"/>
      <c r="BQ443" s="34">
        <f>Tabla2023[[#This Row],[DÍAS PRORROGA 1]]+Tabla2023[[#This Row],[DÍAS PRORROGA  2]]+Tabla2023[[#This Row],[DÍAS PRORROGA 3]]</f>
        <v>0</v>
      </c>
      <c r="BR443" s="68">
        <f>IF(Tabla2023[[#This Row],[ADICIÓN]]="NO",0,Tabla2023[[#This Row],[VALOR ADICIÓN 1]]+Tabla2023[[#This Row],[VALOR ADICIÓN 2]]+Tabla2023[[#This Row],[VALOR ADICIÓN 3]])</f>
        <v>0</v>
      </c>
      <c r="BS443" s="34"/>
      <c r="BT443" s="57">
        <v>45407</v>
      </c>
      <c r="BU443" s="49">
        <f>Tabla2023[[#This Row],[VALOR INICIAL DEL CONTRATO]]+Tabla2023[[#This Row],[VALOR ADICIÓN 1]]+Tabla2023[[#This Row],[VALOR ADICIÓN 2]]+Tabla2023[[#This Row],[VALOR ADICIÓN 3]]</f>
        <v>25500000</v>
      </c>
      <c r="BV44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0.46666666666666667</v>
      </c>
      <c r="BW443" s="69"/>
      <c r="BX443" s="34"/>
      <c r="BY443" s="34"/>
      <c r="BZ443" s="34"/>
      <c r="CA443" s="34"/>
      <c r="CB443" s="35"/>
      <c r="CC443" s="35"/>
      <c r="CD443" s="34"/>
      <c r="CE443" s="34"/>
    </row>
    <row r="444" spans="1:83" ht="51.75" customHeight="1" x14ac:dyDescent="0.2">
      <c r="A444" s="30"/>
      <c r="B444" s="131">
        <v>531</v>
      </c>
      <c r="C444" s="122" t="s">
        <v>84</v>
      </c>
      <c r="D444" s="122" t="str">
        <f ca="1">IF(Tabla2023[[#This Row],[FECHA DE TERMINACIÓN FINAL]]-TODAY()&gt;=15,"VIGENTE",IF(Tabla2023[[#This Row],[FECHA DE TERMINACIÓN FINAL]]-TODAY()&lt;0,"FINALIZADO",IF(Tabla2023[[#This Row],[FECHA DE TERMINACIÓN FINAL]]-TODAY()&lt;=15,"PROXIMO A VENCER")))</f>
        <v>VIGENTE</v>
      </c>
      <c r="E444" s="118">
        <v>100581</v>
      </c>
      <c r="F444" s="25" t="s">
        <v>3602</v>
      </c>
      <c r="G444" s="103" t="s">
        <v>3603</v>
      </c>
      <c r="H444" s="36" t="s">
        <v>3604</v>
      </c>
      <c r="I444" s="59" t="s">
        <v>3605</v>
      </c>
      <c r="J444" s="34" t="s">
        <v>1711</v>
      </c>
      <c r="K444" s="34">
        <v>1270</v>
      </c>
      <c r="L444" s="57">
        <v>45274</v>
      </c>
      <c r="M444" s="34">
        <v>1622</v>
      </c>
      <c r="N444" s="57">
        <v>45289</v>
      </c>
      <c r="O444" s="34" t="s">
        <v>125</v>
      </c>
      <c r="P444" s="36" t="s">
        <v>87</v>
      </c>
      <c r="Q444" s="37" t="s">
        <v>420</v>
      </c>
      <c r="R444" s="38">
        <v>1</v>
      </c>
      <c r="S444" s="151" t="s">
        <v>3606</v>
      </c>
      <c r="T444" s="34" t="s">
        <v>406</v>
      </c>
      <c r="U444" s="34" t="s">
        <v>98</v>
      </c>
      <c r="V444" s="34" t="s">
        <v>900</v>
      </c>
      <c r="W444" s="34"/>
      <c r="X444" s="38" t="s">
        <v>148</v>
      </c>
      <c r="Y444" s="54">
        <v>52787056</v>
      </c>
      <c r="Z444" s="38">
        <v>9</v>
      </c>
      <c r="AA444" s="45">
        <v>29142</v>
      </c>
      <c r="AB444" s="44" t="s">
        <v>3607</v>
      </c>
      <c r="AC444" s="38">
        <v>3125180534</v>
      </c>
      <c r="AD444" s="37" t="s">
        <v>3608</v>
      </c>
      <c r="AE444" s="36" t="s">
        <v>683</v>
      </c>
      <c r="AF444" s="36">
        <v>1014225583</v>
      </c>
      <c r="AG444" s="36">
        <v>0</v>
      </c>
      <c r="AH444" s="34"/>
      <c r="AI444" s="34"/>
      <c r="AJ444" s="34"/>
      <c r="AK444" s="34"/>
      <c r="AL444" s="38" t="s">
        <v>410</v>
      </c>
      <c r="AM444" s="57">
        <v>45289</v>
      </c>
      <c r="AN444" s="57">
        <v>45289</v>
      </c>
      <c r="AO444" s="34">
        <v>21000000</v>
      </c>
      <c r="AP444" s="57">
        <v>45308</v>
      </c>
      <c r="AQ444" s="57">
        <v>45398</v>
      </c>
      <c r="AR444" s="34">
        <v>90</v>
      </c>
      <c r="AS444" s="34">
        <v>3</v>
      </c>
      <c r="AT444" s="80">
        <v>7000000</v>
      </c>
      <c r="AU444" s="34"/>
      <c r="AV444" s="34"/>
      <c r="AW444" s="34"/>
      <c r="AX444" s="34"/>
      <c r="AY444" s="34"/>
      <c r="AZ444" s="83"/>
      <c r="BA444" s="34"/>
      <c r="BB444" s="34"/>
      <c r="BC444" s="34"/>
      <c r="BD444" s="34"/>
      <c r="BE444" s="34"/>
      <c r="BF444" s="34"/>
      <c r="BG444" s="34"/>
      <c r="BH444" s="34"/>
      <c r="BI444" s="34"/>
      <c r="BJ444" s="34"/>
      <c r="BK444" s="34"/>
      <c r="BL444" s="34"/>
      <c r="BM444" s="34"/>
      <c r="BN444" s="34"/>
      <c r="BO444" s="34"/>
      <c r="BP444" s="34"/>
      <c r="BQ444" s="34">
        <f>Tabla2023[[#This Row],[DÍAS PRORROGA 1]]+Tabla2023[[#This Row],[DÍAS PRORROGA  2]]+Tabla2023[[#This Row],[DÍAS PRORROGA 3]]</f>
        <v>0</v>
      </c>
      <c r="BR444" s="68">
        <f>IF(Tabla2023[[#This Row],[ADICIÓN]]="NO",0,Tabla2023[[#This Row],[VALOR ADICIÓN 1]]+Tabla2023[[#This Row],[VALOR ADICIÓN 2]]+Tabla2023[[#This Row],[VALOR ADICIÓN 3]])</f>
        <v>0</v>
      </c>
      <c r="BS444" s="34"/>
      <c r="BT444" s="57">
        <v>45398</v>
      </c>
      <c r="BU444" s="49">
        <f>Tabla2023[[#This Row],[VALOR INICIAL DEL CONTRATO]]+Tabla2023[[#This Row],[VALOR ADICIÓN 1]]+Tabla2023[[#This Row],[VALOR ADICIÓN 2]]+Tabla2023[[#This Row],[VALOR ADICIÓN 3]]</f>
        <v>21000000</v>
      </c>
      <c r="BV44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0.56666666666666665</v>
      </c>
      <c r="BW444" s="69"/>
      <c r="BX444" s="34"/>
      <c r="BY444" s="34"/>
      <c r="BZ444" s="34"/>
      <c r="CA444" s="34"/>
      <c r="CB444" s="35"/>
      <c r="CC444" s="35"/>
      <c r="CD444" s="34"/>
      <c r="CE444" s="34"/>
    </row>
    <row r="445" spans="1:83" ht="51.75" customHeight="1" x14ac:dyDescent="0.2">
      <c r="A445" s="30"/>
      <c r="B445" s="131">
        <v>532</v>
      </c>
      <c r="C445" s="122" t="s">
        <v>84</v>
      </c>
      <c r="D445" s="122" t="str">
        <f ca="1">IF(Tabla2023[[#This Row],[FECHA DE TERMINACIÓN FINAL]]-TODAY()&gt;=15,"VIGENTE",IF(Tabla2023[[#This Row],[FECHA DE TERMINACIÓN FINAL]]-TODAY()&lt;0,"FINALIZADO",IF(Tabla2023[[#This Row],[FECHA DE TERMINACIÓN FINAL]]-TODAY()&lt;=15,"PROXIMO A VENCER")))</f>
        <v>VIGENTE</v>
      </c>
      <c r="E445" s="110">
        <v>102148</v>
      </c>
      <c r="F445" s="102" t="s">
        <v>3609</v>
      </c>
      <c r="G445" s="34" t="s">
        <v>3610</v>
      </c>
      <c r="H445" s="36" t="s">
        <v>3611</v>
      </c>
      <c r="I445" s="47" t="s">
        <v>3612</v>
      </c>
      <c r="J445" s="34" t="s">
        <v>3559</v>
      </c>
      <c r="K445" s="34">
        <v>1307</v>
      </c>
      <c r="L445" s="57">
        <v>45289</v>
      </c>
      <c r="M445" s="34">
        <v>1621</v>
      </c>
      <c r="N445" s="57">
        <v>45289</v>
      </c>
      <c r="O445" s="34" t="s">
        <v>2275</v>
      </c>
      <c r="P445" s="36" t="s">
        <v>87</v>
      </c>
      <c r="Q445" s="36" t="s">
        <v>404</v>
      </c>
      <c r="R445" s="34"/>
      <c r="S445" s="151" t="s">
        <v>3613</v>
      </c>
      <c r="T445" s="34"/>
      <c r="U445" s="34"/>
      <c r="V445" s="34"/>
      <c r="W445" s="34"/>
      <c r="X445" s="38" t="s">
        <v>148</v>
      </c>
      <c r="Y445" s="34">
        <v>900156270</v>
      </c>
      <c r="Z445" s="34">
        <v>7</v>
      </c>
      <c r="AA445" s="34"/>
      <c r="AB445" s="34"/>
      <c r="AC445" s="34"/>
      <c r="AD445" s="37" t="s">
        <v>3614</v>
      </c>
      <c r="AE445" s="36" t="s">
        <v>938</v>
      </c>
      <c r="AF445" s="36">
        <v>72311499</v>
      </c>
      <c r="AG445" s="36">
        <v>8</v>
      </c>
      <c r="AH445" s="34"/>
      <c r="AI445" s="34"/>
      <c r="AJ445" s="34"/>
      <c r="AK445" s="34"/>
      <c r="AL445" s="38" t="s">
        <v>101</v>
      </c>
      <c r="AM445" s="57">
        <v>45289</v>
      </c>
      <c r="AN445" s="57">
        <v>45289</v>
      </c>
      <c r="AO445" s="54">
        <v>217908631</v>
      </c>
      <c r="AP445" s="57">
        <v>45309</v>
      </c>
      <c r="AQ445" s="57">
        <v>45674</v>
      </c>
      <c r="AR445" s="38">
        <v>360</v>
      </c>
      <c r="AS445" s="34">
        <v>12</v>
      </c>
      <c r="AT445" s="80">
        <v>18159052.583333332</v>
      </c>
      <c r="AU445" s="34"/>
      <c r="AV445" s="34"/>
      <c r="AW445" s="34"/>
      <c r="AX445" s="34"/>
      <c r="AY445" s="34"/>
      <c r="AZ445" s="83"/>
      <c r="BA445" s="34"/>
      <c r="BB445" s="34"/>
      <c r="BC445" s="34"/>
      <c r="BD445" s="34"/>
      <c r="BE445" s="34"/>
      <c r="BF445" s="34"/>
      <c r="BG445" s="34"/>
      <c r="BH445" s="34"/>
      <c r="BI445" s="34"/>
      <c r="BJ445" s="34"/>
      <c r="BK445" s="34"/>
      <c r="BL445" s="34"/>
      <c r="BM445" s="34"/>
      <c r="BN445" s="34"/>
      <c r="BO445" s="34"/>
      <c r="BP445" s="34"/>
      <c r="BQ445" s="34">
        <f>Tabla2023[[#This Row],[DÍAS PRORROGA 1]]+Tabla2023[[#This Row],[DÍAS PRORROGA  2]]+Tabla2023[[#This Row],[DÍAS PRORROGA 3]]</f>
        <v>0</v>
      </c>
      <c r="BR445" s="68">
        <f>IF(Tabla2023[[#This Row],[ADICIÓN]]="NO",0,Tabla2023[[#This Row],[VALOR ADICIÓN 1]]+Tabla2023[[#This Row],[VALOR ADICIÓN 2]]+Tabla2023[[#This Row],[VALOR ADICIÓN 3]])</f>
        <v>0</v>
      </c>
      <c r="BS445" s="34"/>
      <c r="BT445" s="57">
        <v>45674</v>
      </c>
      <c r="BU445" s="49">
        <f>Tabla2023[[#This Row],[VALOR INICIAL DEL CONTRATO]]+Tabla2023[[#This Row],[VALOR ADICIÓN 1]]+Tabla2023[[#This Row],[VALOR ADICIÓN 2]]+Tabla2023[[#This Row],[VALOR ADICIÓN 3]]</f>
        <v>217908631</v>
      </c>
      <c r="BV44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0.13698630136986301</v>
      </c>
      <c r="BW445" s="69"/>
      <c r="BX445" s="34"/>
      <c r="BY445" s="34"/>
      <c r="BZ445" s="34"/>
      <c r="CA445" s="34"/>
      <c r="CB445" s="35"/>
      <c r="CC445" s="35"/>
      <c r="CD445" s="34"/>
      <c r="CE445" s="34"/>
    </row>
    <row r="446" spans="1:83" ht="51.75" customHeight="1" x14ac:dyDescent="0.2">
      <c r="A446" s="29">
        <v>2023</v>
      </c>
      <c r="B446" s="131">
        <v>298</v>
      </c>
      <c r="C446" s="122" t="s">
        <v>435</v>
      </c>
      <c r="D446" s="122" t="str">
        <f ca="1">IF(Tabla2023[[#This Row],[FECHA DE TERMINACIÓN FINAL]]-TODAY()&gt;=15,"VIGENTE",IF(Tabla2023[[#This Row],[FECHA DE TERMINACIÓN FINAL]]-TODAY()&lt;0,"FINALIZADO",IF(Tabla2023[[#This Row],[FECHA DE TERMINACIÓN FINAL]]-TODAY()&lt;=15,"PROXIMO A VENCER")))</f>
        <v>FINALIZADO</v>
      </c>
      <c r="E446" s="93">
        <v>88149</v>
      </c>
      <c r="F446" s="34" t="s">
        <v>3615</v>
      </c>
      <c r="G446" s="34" t="s">
        <v>3616</v>
      </c>
      <c r="H446" s="36" t="s">
        <v>3617</v>
      </c>
      <c r="I446" s="36" t="s">
        <v>3618</v>
      </c>
      <c r="J446" s="36" t="s">
        <v>457</v>
      </c>
      <c r="K446" s="36">
        <v>809</v>
      </c>
      <c r="L446" s="45">
        <v>44995</v>
      </c>
      <c r="M446" s="38">
        <v>1011</v>
      </c>
      <c r="N446" s="45">
        <v>45050</v>
      </c>
      <c r="O446" s="38" t="s">
        <v>1871</v>
      </c>
      <c r="P446" s="37" t="s">
        <v>3619</v>
      </c>
      <c r="Q446" s="37" t="s">
        <v>3620</v>
      </c>
      <c r="R446" s="38">
        <v>3</v>
      </c>
      <c r="S446" s="151" t="s">
        <v>3621</v>
      </c>
      <c r="T446" s="38" t="s">
        <v>406</v>
      </c>
      <c r="U446" s="38" t="s">
        <v>471</v>
      </c>
      <c r="V446" s="38" t="s">
        <v>406</v>
      </c>
      <c r="W446" s="38"/>
      <c r="X446" s="38" t="s">
        <v>406</v>
      </c>
      <c r="Y446" s="38">
        <v>7700852</v>
      </c>
      <c r="Z446" s="38">
        <v>8</v>
      </c>
      <c r="AA446" s="38"/>
      <c r="AB446" s="38" t="s">
        <v>3622</v>
      </c>
      <c r="AC446" s="38">
        <v>3164195421</v>
      </c>
      <c r="AD446" s="37" t="s">
        <v>3623</v>
      </c>
      <c r="AE446" s="36" t="s">
        <v>3523</v>
      </c>
      <c r="AF446" s="36">
        <v>1053611272</v>
      </c>
      <c r="AG446" s="34">
        <v>2</v>
      </c>
      <c r="AH446" s="37" t="s">
        <v>3624</v>
      </c>
      <c r="AI446" s="37">
        <v>1015443472</v>
      </c>
      <c r="AJ446" s="37">
        <v>1</v>
      </c>
      <c r="AK446" s="52" t="s">
        <v>3625</v>
      </c>
      <c r="AL446" s="38" t="s">
        <v>101</v>
      </c>
      <c r="AM446" s="45">
        <v>45044</v>
      </c>
      <c r="AN446" s="45">
        <v>45042</v>
      </c>
      <c r="AO446" s="80">
        <v>377831511</v>
      </c>
      <c r="AP446" s="45">
        <v>45092</v>
      </c>
      <c r="AQ446" s="45">
        <v>45274</v>
      </c>
      <c r="AR446" s="38">
        <v>180</v>
      </c>
      <c r="AS446" s="38">
        <v>6</v>
      </c>
      <c r="AT446" s="80">
        <v>62971918.5</v>
      </c>
      <c r="AU446" s="38"/>
      <c r="AV446" s="38"/>
      <c r="AW446" s="38">
        <v>1</v>
      </c>
      <c r="AX446" s="38"/>
      <c r="AY446" s="38"/>
      <c r="AZ446" s="82">
        <v>14098786</v>
      </c>
      <c r="BA446" s="38"/>
      <c r="BB446" s="38">
        <v>1153</v>
      </c>
      <c r="BC446" s="45">
        <v>45266</v>
      </c>
      <c r="BD446" s="38"/>
      <c r="BE446" s="38"/>
      <c r="BF446" s="38"/>
      <c r="BG446" s="38"/>
      <c r="BH446" s="38"/>
      <c r="BI446" s="38"/>
      <c r="BJ446" s="38"/>
      <c r="BK446" s="38"/>
      <c r="BL446" s="38"/>
      <c r="BM446" s="38"/>
      <c r="BN446" s="38"/>
      <c r="BO446" s="38"/>
      <c r="BP446" s="38"/>
      <c r="BQ446" s="34">
        <f>Tabla2023[[#This Row],[DÍAS PRORROGA 1]]+Tabla2023[[#This Row],[DÍAS PRORROGA  2]]+Tabla2023[[#This Row],[DÍAS PRORROGA 3]]</f>
        <v>0</v>
      </c>
      <c r="BR446" s="68">
        <f>IF(Tabla2023[[#This Row],[ADICIÓN]]="NO",0,Tabla2023[[#This Row],[VALOR ADICIÓN 1]]+Tabla2023[[#This Row],[VALOR ADICIÓN 2]]+Tabla2023[[#This Row],[VALOR ADICIÓN 3]])</f>
        <v>14098786</v>
      </c>
      <c r="BS446" s="38"/>
      <c r="BT446" s="45">
        <v>45274</v>
      </c>
      <c r="BU446" s="49">
        <f>Tabla2023[[#This Row],[VALOR INICIAL DEL CONTRATO]]+Tabla2023[[#This Row],[VALOR ADICIÓN 1]]+Tabla2023[[#This Row],[VALOR ADICIÓN 2]]+Tabla2023[[#This Row],[VALOR ADICIÓN 3]]</f>
        <v>391930297</v>
      </c>
      <c r="BV446"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46" s="33"/>
      <c r="BX446" s="39" t="s">
        <v>3626</v>
      </c>
      <c r="BY446" s="36" t="s">
        <v>3627</v>
      </c>
      <c r="BZ446" s="34"/>
      <c r="CA446" s="34">
        <v>19</v>
      </c>
      <c r="CB446" s="35" t="s">
        <v>1876</v>
      </c>
      <c r="CC446" s="35" t="s">
        <v>1877</v>
      </c>
      <c r="CD446" s="38">
        <v>1589</v>
      </c>
      <c r="CE446" s="34"/>
    </row>
    <row r="447" spans="1:83" ht="51.75" customHeight="1" x14ac:dyDescent="0.2">
      <c r="A447" s="29">
        <v>2023</v>
      </c>
      <c r="B447" s="131">
        <v>443</v>
      </c>
      <c r="C447" s="122" t="s">
        <v>84</v>
      </c>
      <c r="D447" s="122" t="str">
        <f ca="1">IF(Tabla2023[[#This Row],[FECHA DE TERMINACIÓN FINAL]]-TODAY()&gt;=15,"VIGENTE",IF(Tabla2023[[#This Row],[FECHA DE TERMINACIÓN FINAL]]-TODAY()&lt;0,"FINALIZADO",IF(Tabla2023[[#This Row],[FECHA DE TERMINACIÓN FINAL]]-TODAY()&lt;=15,"PROXIMO A VENCER")))</f>
        <v>VIGENTE</v>
      </c>
      <c r="E447" s="98">
        <v>90675</v>
      </c>
      <c r="F447" s="88" t="s">
        <v>3628</v>
      </c>
      <c r="G447" s="88" t="s">
        <v>3629</v>
      </c>
      <c r="H447" s="99" t="s">
        <v>3630</v>
      </c>
      <c r="I447" s="46" t="s">
        <v>3631</v>
      </c>
      <c r="J447" s="38" t="s">
        <v>1730</v>
      </c>
      <c r="K447" s="38">
        <v>982</v>
      </c>
      <c r="L447" s="45">
        <v>45103</v>
      </c>
      <c r="M447" s="38">
        <v>1279</v>
      </c>
      <c r="N447" s="45">
        <v>45180</v>
      </c>
      <c r="O447" s="38" t="s">
        <v>108</v>
      </c>
      <c r="P447" s="37" t="s">
        <v>3619</v>
      </c>
      <c r="Q447" s="37" t="s">
        <v>3620</v>
      </c>
      <c r="R447" s="38">
        <v>2</v>
      </c>
      <c r="S447" s="151" t="s">
        <v>3632</v>
      </c>
      <c r="T447" s="38" t="s">
        <v>406</v>
      </c>
      <c r="U447" s="38" t="s">
        <v>471</v>
      </c>
      <c r="V447" s="38" t="s">
        <v>406</v>
      </c>
      <c r="W447" s="38"/>
      <c r="X447" s="38" t="s">
        <v>406</v>
      </c>
      <c r="Y447" s="38">
        <v>6760332</v>
      </c>
      <c r="Z447" s="38">
        <v>2</v>
      </c>
      <c r="AA447" s="38"/>
      <c r="AB447" s="37" t="s">
        <v>3633</v>
      </c>
      <c r="AC447" s="37" t="s">
        <v>3634</v>
      </c>
      <c r="AD447" s="37" t="s">
        <v>3635</v>
      </c>
      <c r="AE447" s="37" t="s">
        <v>155</v>
      </c>
      <c r="AF447" s="37">
        <v>79468757</v>
      </c>
      <c r="AG447" s="37">
        <v>9</v>
      </c>
      <c r="AH447" s="34"/>
      <c r="AI447" s="34"/>
      <c r="AJ447" s="34"/>
      <c r="AK447" s="38"/>
      <c r="AL447" s="38" t="s">
        <v>101</v>
      </c>
      <c r="AM447" s="45">
        <v>45177</v>
      </c>
      <c r="AN447" s="45">
        <v>45177</v>
      </c>
      <c r="AO447" s="80">
        <v>339700116</v>
      </c>
      <c r="AP447" s="45">
        <v>45201</v>
      </c>
      <c r="AQ447" s="45">
        <v>45413</v>
      </c>
      <c r="AR447" s="38">
        <v>210</v>
      </c>
      <c r="AS447" s="38">
        <v>7</v>
      </c>
      <c r="AT447" s="80">
        <v>48528588</v>
      </c>
      <c r="AU447" s="38"/>
      <c r="AV447" s="38"/>
      <c r="AW447" s="38"/>
      <c r="AX447" s="38"/>
      <c r="AY447" s="38"/>
      <c r="AZ447" s="82"/>
      <c r="BA447" s="38"/>
      <c r="BB447" s="38"/>
      <c r="BC447" s="38"/>
      <c r="BD447" s="38"/>
      <c r="BE447" s="38"/>
      <c r="BF447" s="38"/>
      <c r="BG447" s="38"/>
      <c r="BH447" s="38"/>
      <c r="BI447" s="38"/>
      <c r="BJ447" s="38"/>
      <c r="BK447" s="38"/>
      <c r="BL447" s="38"/>
      <c r="BM447" s="38"/>
      <c r="BN447" s="38"/>
      <c r="BO447" s="38"/>
      <c r="BP447" s="38"/>
      <c r="BQ447" s="34">
        <f>Tabla2023[[#This Row],[DÍAS PRORROGA 1]]+Tabla2023[[#This Row],[DÍAS PRORROGA  2]]+Tabla2023[[#This Row],[DÍAS PRORROGA 3]]</f>
        <v>0</v>
      </c>
      <c r="BR447" s="68">
        <f>IF(Tabla2023[[#This Row],[ADICIÓN]]="NO",0,Tabla2023[[#This Row],[VALOR ADICIÓN 1]]+Tabla2023[[#This Row],[VALOR ADICIÓN 2]]+Tabla2023[[#This Row],[VALOR ADICIÓN 3]])</f>
        <v>0</v>
      </c>
      <c r="BS447" s="38"/>
      <c r="BT447" s="45">
        <v>45413</v>
      </c>
      <c r="BU447" s="49">
        <f>Tabla2023[[#This Row],[VALOR INICIAL DEL CONTRATO]]+Tabla2023[[#This Row],[VALOR ADICIÓN 1]]+Tabla2023[[#This Row],[VALOR ADICIÓN 2]]+Tabla2023[[#This Row],[VALOR ADICIÓN 3]]</f>
        <v>339700116</v>
      </c>
      <c r="BV44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0.74528301886792447</v>
      </c>
      <c r="BW447" s="33"/>
      <c r="BX447" s="34"/>
      <c r="BY447" s="34"/>
      <c r="BZ447" s="34"/>
      <c r="CA447" s="34"/>
      <c r="CB447" s="35"/>
      <c r="CC447" s="35"/>
      <c r="CD447" s="38">
        <v>1652</v>
      </c>
      <c r="CE447" s="34"/>
    </row>
    <row r="448" spans="1:83" ht="51.75" customHeight="1" x14ac:dyDescent="0.2">
      <c r="A448" s="29">
        <v>2023</v>
      </c>
      <c r="B448" s="131">
        <v>464</v>
      </c>
      <c r="C448" s="122" t="s">
        <v>84</v>
      </c>
      <c r="D448" s="122" t="str">
        <f ca="1">IF(Tabla2023[[#This Row],[FECHA DE TERMINACIÓN FINAL]]-TODAY()&gt;=15,"VIGENTE",IF(Tabla2023[[#This Row],[FECHA DE TERMINACIÓN FINAL]]-TODAY()&lt;0,"FINALIZADO",IF(Tabla2023[[#This Row],[FECHA DE TERMINACIÓN FINAL]]-TODAY()&lt;=15,"PROXIMO A VENCER")))</f>
        <v>VIGENTE</v>
      </c>
      <c r="E448" s="113">
        <v>91940</v>
      </c>
      <c r="F448" s="31" t="s">
        <v>3636</v>
      </c>
      <c r="G448" s="94" t="s">
        <v>3637</v>
      </c>
      <c r="H448" s="94" t="s">
        <v>3617</v>
      </c>
      <c r="I448" s="127" t="s">
        <v>3638</v>
      </c>
      <c r="J448" s="38" t="s">
        <v>557</v>
      </c>
      <c r="K448" s="38">
        <v>997</v>
      </c>
      <c r="L448" s="45">
        <v>45133</v>
      </c>
      <c r="M448" s="38">
        <v>1394</v>
      </c>
      <c r="N448" s="45">
        <v>45266</v>
      </c>
      <c r="O448" s="38" t="s">
        <v>1871</v>
      </c>
      <c r="P448" s="37" t="s">
        <v>3619</v>
      </c>
      <c r="Q448" s="37" t="s">
        <v>3620</v>
      </c>
      <c r="R448" s="38">
        <v>2</v>
      </c>
      <c r="S448" s="151" t="s">
        <v>3639</v>
      </c>
      <c r="T448" s="34" t="s">
        <v>406</v>
      </c>
      <c r="U448" s="34" t="s">
        <v>90</v>
      </c>
      <c r="V448" s="38"/>
      <c r="W448" s="38"/>
      <c r="X448" s="38"/>
      <c r="Y448" s="38">
        <v>7700852</v>
      </c>
      <c r="Z448" s="38">
        <v>8</v>
      </c>
      <c r="AA448" s="38"/>
      <c r="AB448" s="37" t="s">
        <v>3622</v>
      </c>
      <c r="AC448" s="37" t="s">
        <v>3640</v>
      </c>
      <c r="AD448" s="38" t="s">
        <v>3641</v>
      </c>
      <c r="AE448" s="37" t="s">
        <v>100</v>
      </c>
      <c r="AF448" s="54">
        <v>1053611272</v>
      </c>
      <c r="AG448" s="38">
        <v>2</v>
      </c>
      <c r="AH448" s="38"/>
      <c r="AI448" s="38"/>
      <c r="AJ448" s="38"/>
      <c r="AK448" s="57"/>
      <c r="AL448" s="38" t="s">
        <v>410</v>
      </c>
      <c r="AM448" s="45">
        <v>45264</v>
      </c>
      <c r="AN448" s="45">
        <v>45265</v>
      </c>
      <c r="AO448" s="49">
        <v>418238306</v>
      </c>
      <c r="AP448" s="57">
        <v>45336</v>
      </c>
      <c r="AQ448" s="45">
        <v>45578</v>
      </c>
      <c r="AR448" s="38">
        <v>240</v>
      </c>
      <c r="AS448" s="38">
        <v>8</v>
      </c>
      <c r="AT448" s="80">
        <v>52279788.25</v>
      </c>
      <c r="AU448" s="38"/>
      <c r="AV448" s="38"/>
      <c r="AW448" s="38"/>
      <c r="AX448" s="38"/>
      <c r="AY448" s="38"/>
      <c r="AZ448" s="82"/>
      <c r="BA448" s="38"/>
      <c r="BB448" s="38"/>
      <c r="BC448" s="38"/>
      <c r="BD448" s="38"/>
      <c r="BE448" s="38"/>
      <c r="BF448" s="38"/>
      <c r="BG448" s="38"/>
      <c r="BH448" s="38"/>
      <c r="BI448" s="38"/>
      <c r="BJ448" s="38"/>
      <c r="BK448" s="38"/>
      <c r="BL448" s="38"/>
      <c r="BM448" s="38"/>
      <c r="BN448" s="38"/>
      <c r="BO448" s="38"/>
      <c r="BP448" s="38"/>
      <c r="BQ448" s="34">
        <f>Tabla2023[[#This Row],[DÍAS PRORROGA 1]]+Tabla2023[[#This Row],[DÍAS PRORROGA  2]]+Tabla2023[[#This Row],[DÍAS PRORROGA 3]]</f>
        <v>0</v>
      </c>
      <c r="BR448" s="68">
        <f>IF(Tabla2023[[#This Row],[ADICIÓN]]="NO",0,Tabla2023[[#This Row],[VALOR ADICIÓN 1]]+Tabla2023[[#This Row],[VALOR ADICIÓN 2]]+Tabla2023[[#This Row],[VALOR ADICIÓN 3]])</f>
        <v>0</v>
      </c>
      <c r="BS448" s="38"/>
      <c r="BT448" s="45">
        <v>45578</v>
      </c>
      <c r="BU448" s="49">
        <f>Tabla2023[[#This Row],[VALOR INICIAL DEL CONTRATO]]+Tabla2023[[#This Row],[VALOR ADICIÓN 1]]+Tabla2023[[#This Row],[VALOR ADICIÓN 2]]+Tabla2023[[#This Row],[VALOR ADICIÓN 3]]</f>
        <v>418238306</v>
      </c>
      <c r="BV44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9.5041322314049589E-2</v>
      </c>
      <c r="BW448" s="33"/>
      <c r="BX448" s="34"/>
      <c r="BY448" s="34"/>
      <c r="BZ448" s="34"/>
      <c r="CA448" s="34"/>
      <c r="CB448" s="35"/>
      <c r="CC448" s="35"/>
      <c r="CD448" s="34"/>
      <c r="CE448" s="34"/>
    </row>
    <row r="449" spans="1:83" ht="51.75" customHeight="1" x14ac:dyDescent="0.2">
      <c r="A449" s="29"/>
      <c r="B449" s="131">
        <v>456</v>
      </c>
      <c r="C449" s="122" t="s">
        <v>84</v>
      </c>
      <c r="D449" s="122" t="str">
        <f ca="1">IF(Tabla2023[[#This Row],[FECHA DE TERMINACIÓN FINAL]]-TODAY()&gt;=15,"VIGENTE",IF(Tabla2023[[#This Row],[FECHA DE TERMINACIÓN FINAL]]-TODAY()&lt;0,"FINALIZADO",IF(Tabla2023[[#This Row],[FECHA DE TERMINACIÓN FINAL]]-TODAY()&lt;=15,"PROXIMO A VENCER")))</f>
        <v>PROXIMO A VENCER</v>
      </c>
      <c r="E449" s="115">
        <v>94183</v>
      </c>
      <c r="F449" s="31" t="s">
        <v>3642</v>
      </c>
      <c r="G449" s="94" t="s">
        <v>3643</v>
      </c>
      <c r="H449" s="94" t="s">
        <v>3644</v>
      </c>
      <c r="I449" s="96" t="s">
        <v>3645</v>
      </c>
      <c r="J449" s="38" t="s">
        <v>3646</v>
      </c>
      <c r="K449" s="38">
        <v>1018</v>
      </c>
      <c r="L449" s="45">
        <v>45183</v>
      </c>
      <c r="M449" s="38">
        <v>1360</v>
      </c>
      <c r="N449" s="45">
        <v>45254</v>
      </c>
      <c r="O449" s="37" t="s">
        <v>293</v>
      </c>
      <c r="P449" s="37" t="s">
        <v>3619</v>
      </c>
      <c r="Q449" s="37" t="s">
        <v>3647</v>
      </c>
      <c r="R449" s="38">
        <v>3</v>
      </c>
      <c r="S449" s="151" t="s">
        <v>3648</v>
      </c>
      <c r="T449" s="38"/>
      <c r="U449" s="38"/>
      <c r="V449" s="38"/>
      <c r="W449" s="38"/>
      <c r="X449" s="38"/>
      <c r="Y449" s="38">
        <v>901668187</v>
      </c>
      <c r="Z449" s="38">
        <v>4</v>
      </c>
      <c r="AA449" s="38"/>
      <c r="AB449" s="37" t="s">
        <v>3649</v>
      </c>
      <c r="AC449" s="38" t="s">
        <v>3650</v>
      </c>
      <c r="AD449" s="38" t="s">
        <v>3651</v>
      </c>
      <c r="AE449" s="37" t="s">
        <v>292</v>
      </c>
      <c r="AF449" s="54">
        <v>52432694</v>
      </c>
      <c r="AG449" s="38">
        <v>4</v>
      </c>
      <c r="AH449" s="38"/>
      <c r="AI449" s="38"/>
      <c r="AJ449" s="38"/>
      <c r="AK449" s="38"/>
      <c r="AL449" s="38" t="s">
        <v>101</v>
      </c>
      <c r="AM449" s="45">
        <v>45253</v>
      </c>
      <c r="AN449" s="45">
        <v>45254</v>
      </c>
      <c r="AO449" s="80">
        <v>136881167</v>
      </c>
      <c r="AP449" s="45">
        <v>45279</v>
      </c>
      <c r="AQ449" s="45">
        <v>45369</v>
      </c>
      <c r="AR449" s="34">
        <v>90</v>
      </c>
      <c r="AS449" s="38">
        <v>3</v>
      </c>
      <c r="AT449" s="80">
        <v>45627055.666666664</v>
      </c>
      <c r="AU449" s="38"/>
      <c r="AV449" s="38"/>
      <c r="AW449" s="38"/>
      <c r="AX449" s="38"/>
      <c r="AY449" s="38"/>
      <c r="AZ449" s="82"/>
      <c r="BA449" s="38"/>
      <c r="BB449" s="38"/>
      <c r="BC449" s="38"/>
      <c r="BD449" s="38"/>
      <c r="BE449" s="38"/>
      <c r="BF449" s="38"/>
      <c r="BG449" s="38"/>
      <c r="BH449" s="38"/>
      <c r="BI449" s="38"/>
      <c r="BJ449" s="38"/>
      <c r="BK449" s="38"/>
      <c r="BL449" s="38"/>
      <c r="BM449" s="38"/>
      <c r="BN449" s="38"/>
      <c r="BO449" s="38"/>
      <c r="BP449" s="38"/>
      <c r="BQ449" s="34">
        <f>Tabla2023[[#This Row],[DÍAS PRORROGA 1]]+Tabla2023[[#This Row],[DÍAS PRORROGA  2]]+Tabla2023[[#This Row],[DÍAS PRORROGA 3]]</f>
        <v>0</v>
      </c>
      <c r="BR449" s="68">
        <f>IF(Tabla2023[[#This Row],[ADICIÓN]]="NO",0,Tabla2023[[#This Row],[VALOR ADICIÓN 1]]+Tabla2023[[#This Row],[VALOR ADICIÓN 2]]+Tabla2023[[#This Row],[VALOR ADICIÓN 3]])</f>
        <v>0</v>
      </c>
      <c r="BS449" s="38"/>
      <c r="BT449" s="45">
        <v>45369</v>
      </c>
      <c r="BU449" s="49">
        <f>Tabla2023[[#This Row],[VALOR INICIAL DEL CONTRATO]]+Tabla2023[[#This Row],[VALOR ADICIÓN 1]]+Tabla2023[[#This Row],[VALOR ADICIÓN 2]]+Tabla2023[[#This Row],[VALOR ADICIÓN 3]]</f>
        <v>136881167</v>
      </c>
      <c r="BV44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0.88888888888888884</v>
      </c>
      <c r="BW449" s="33"/>
      <c r="BX449" s="34"/>
      <c r="BY449" s="34"/>
      <c r="BZ449" s="34"/>
      <c r="CA449" s="34"/>
      <c r="CB449" s="35"/>
      <c r="CC449" s="35"/>
      <c r="CD449" s="34"/>
      <c r="CE449" s="34"/>
    </row>
    <row r="450" spans="1:83" ht="51.75" customHeight="1" x14ac:dyDescent="0.2">
      <c r="A450" s="29"/>
      <c r="B450" s="131">
        <v>462</v>
      </c>
      <c r="C450" s="122" t="s">
        <v>84</v>
      </c>
      <c r="D450" s="122" t="str">
        <f ca="1">IF(Tabla2023[[#This Row],[FECHA DE TERMINACIÓN FINAL]]-TODAY()&gt;=15,"VIGENTE",IF(Tabla2023[[#This Row],[FECHA DE TERMINACIÓN FINAL]]-TODAY()&lt;0,"FINALIZADO",IF(Tabla2023[[#This Row],[FECHA DE TERMINACIÓN FINAL]]-TODAY()&lt;=15,"PROXIMO A VENCER")))</f>
        <v>VIGENTE</v>
      </c>
      <c r="E450" s="113">
        <v>94141</v>
      </c>
      <c r="F450" s="31" t="s">
        <v>3652</v>
      </c>
      <c r="G450" s="94" t="s">
        <v>3653</v>
      </c>
      <c r="H450" s="31" t="s">
        <v>3654</v>
      </c>
      <c r="I450" s="96" t="s">
        <v>3655</v>
      </c>
      <c r="J450" s="38" t="s">
        <v>3646</v>
      </c>
      <c r="K450" s="38">
        <v>1012</v>
      </c>
      <c r="L450" s="45">
        <v>45176</v>
      </c>
      <c r="M450" s="38">
        <v>1363</v>
      </c>
      <c r="N450" s="45">
        <v>45260</v>
      </c>
      <c r="O450" s="38" t="s">
        <v>293</v>
      </c>
      <c r="P450" s="37" t="s">
        <v>3619</v>
      </c>
      <c r="Q450" s="37" t="s">
        <v>3620</v>
      </c>
      <c r="R450" s="38">
        <v>9</v>
      </c>
      <c r="S450" s="151" t="s">
        <v>3656</v>
      </c>
      <c r="T450" s="38"/>
      <c r="U450" s="38" t="s">
        <v>90</v>
      </c>
      <c r="V450" s="38"/>
      <c r="W450" s="38"/>
      <c r="X450" s="38"/>
      <c r="Y450" s="38">
        <v>9004366228</v>
      </c>
      <c r="Z450" s="38">
        <v>6</v>
      </c>
      <c r="AA450" s="38"/>
      <c r="AB450" s="38"/>
      <c r="AC450" s="38"/>
      <c r="AD450" s="146" t="s">
        <v>3657</v>
      </c>
      <c r="AE450" s="37" t="s">
        <v>3070</v>
      </c>
      <c r="AF450" s="54">
        <v>1010193626</v>
      </c>
      <c r="AG450" s="38">
        <v>5</v>
      </c>
      <c r="AH450" s="38"/>
      <c r="AI450" s="38"/>
      <c r="AJ450" s="38"/>
      <c r="AK450" s="38"/>
      <c r="AL450" s="38" t="s">
        <v>101</v>
      </c>
      <c r="AM450" s="45">
        <v>45260</v>
      </c>
      <c r="AN450" s="45">
        <v>45260</v>
      </c>
      <c r="AO450" s="80">
        <v>310220478</v>
      </c>
      <c r="AP450" s="45">
        <v>45321</v>
      </c>
      <c r="AQ450" s="45">
        <v>45502</v>
      </c>
      <c r="AR450" s="38">
        <v>180</v>
      </c>
      <c r="AS450" s="38">
        <v>6</v>
      </c>
      <c r="AT450" s="80">
        <v>51703413</v>
      </c>
      <c r="AU450" s="38"/>
      <c r="AV450" s="38"/>
      <c r="AW450" s="38"/>
      <c r="AX450" s="38"/>
      <c r="AY450" s="38"/>
      <c r="AZ450" s="82"/>
      <c r="BA450" s="38"/>
      <c r="BB450" s="38"/>
      <c r="BC450" s="38"/>
      <c r="BD450" s="38"/>
      <c r="BE450" s="38"/>
      <c r="BF450" s="38"/>
      <c r="BG450" s="38"/>
      <c r="BH450" s="38"/>
      <c r="BI450" s="38"/>
      <c r="BJ450" s="38"/>
      <c r="BK450" s="38"/>
      <c r="BL450" s="38"/>
      <c r="BM450" s="38"/>
      <c r="BN450" s="38"/>
      <c r="BO450" s="38"/>
      <c r="BP450" s="38"/>
      <c r="BQ450" s="34">
        <f>Tabla2023[[#This Row],[DÍAS PRORROGA 1]]+Tabla2023[[#This Row],[DÍAS PRORROGA  2]]+Tabla2023[[#This Row],[DÍAS PRORROGA 3]]</f>
        <v>0</v>
      </c>
      <c r="BR450" s="68">
        <f>IF(Tabla2023[[#This Row],[ADICIÓN]]="NO",0,Tabla2023[[#This Row],[VALOR ADICIÓN 1]]+Tabla2023[[#This Row],[VALOR ADICIÓN 2]]+Tabla2023[[#This Row],[VALOR ADICIÓN 3]])</f>
        <v>0</v>
      </c>
      <c r="BS450" s="38"/>
      <c r="BT450" s="45">
        <v>45502</v>
      </c>
      <c r="BU450" s="49">
        <f>Tabla2023[[#This Row],[VALOR INICIAL DEL CONTRATO]]+Tabla2023[[#This Row],[VALOR ADICIÓN 1]]+Tabla2023[[#This Row],[VALOR ADICIÓN 2]]+Tabla2023[[#This Row],[VALOR ADICIÓN 3]]</f>
        <v>310220478</v>
      </c>
      <c r="BV45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0.20994475138121546</v>
      </c>
      <c r="BW450" s="33"/>
      <c r="BX450" s="34"/>
      <c r="BY450" s="34"/>
      <c r="BZ450" s="34"/>
      <c r="CA450" s="34"/>
      <c r="CB450" s="35"/>
      <c r="CC450" s="35"/>
      <c r="CD450" s="34"/>
      <c r="CE450" s="34"/>
    </row>
    <row r="451" spans="1:83" ht="51.75" customHeight="1" x14ac:dyDescent="0.2">
      <c r="A451" s="29"/>
      <c r="B451" s="131">
        <v>465</v>
      </c>
      <c r="C451" s="122" t="s">
        <v>84</v>
      </c>
      <c r="D451" s="122" t="str">
        <f ca="1">IF(Tabla2023[[#This Row],[FECHA DE TERMINACIÓN FINAL]]-TODAY()&gt;=15,"VIGENTE",IF(Tabla2023[[#This Row],[FECHA DE TERMINACIÓN FINAL]]-TODAY()&lt;0,"FINALIZADO",IF(Tabla2023[[#This Row],[FECHA DE TERMINACIÓN FINAL]]-TODAY()&lt;=15,"PROXIMO A VENCER")))</f>
        <v>VIGENTE</v>
      </c>
      <c r="E451" s="113">
        <v>97381</v>
      </c>
      <c r="F451" s="31" t="s">
        <v>3658</v>
      </c>
      <c r="G451" s="94" t="s">
        <v>3659</v>
      </c>
      <c r="H451" s="94" t="s">
        <v>3660</v>
      </c>
      <c r="I451" s="96" t="s">
        <v>3661</v>
      </c>
      <c r="J451" s="38" t="s">
        <v>1726</v>
      </c>
      <c r="K451" s="38">
        <v>1034</v>
      </c>
      <c r="L451" s="45">
        <v>45231</v>
      </c>
      <c r="M451" s="38">
        <v>1409</v>
      </c>
      <c r="N451" s="45">
        <v>45273</v>
      </c>
      <c r="O451" s="38" t="s">
        <v>3662</v>
      </c>
      <c r="P451" s="37" t="s">
        <v>3619</v>
      </c>
      <c r="Q451" s="36" t="s">
        <v>3620</v>
      </c>
      <c r="R451" s="38">
        <v>12</v>
      </c>
      <c r="S451" s="151" t="s">
        <v>3663</v>
      </c>
      <c r="T451" s="38"/>
      <c r="U451" s="38"/>
      <c r="V451" s="38"/>
      <c r="W451" s="38"/>
      <c r="X451" s="38"/>
      <c r="Y451" s="38">
        <v>804012755</v>
      </c>
      <c r="Z451" s="38">
        <v>0</v>
      </c>
      <c r="AA451" s="38"/>
      <c r="AB451" s="38"/>
      <c r="AC451" s="38"/>
      <c r="AD451" s="146" t="s">
        <v>3664</v>
      </c>
      <c r="AE451" s="37" t="s">
        <v>100</v>
      </c>
      <c r="AF451" s="54">
        <v>1053611272</v>
      </c>
      <c r="AG451" s="38">
        <v>2</v>
      </c>
      <c r="AH451" s="38"/>
      <c r="AI451" s="38"/>
      <c r="AJ451" s="38"/>
      <c r="AK451" s="38"/>
      <c r="AL451" s="38" t="s">
        <v>410</v>
      </c>
      <c r="AM451" s="45">
        <v>45267</v>
      </c>
      <c r="AN451" s="45">
        <v>45271</v>
      </c>
      <c r="AO451" s="80">
        <v>329750190</v>
      </c>
      <c r="AP451" s="45">
        <v>45315</v>
      </c>
      <c r="AQ451" s="45">
        <v>45496</v>
      </c>
      <c r="AR451" s="38">
        <v>180</v>
      </c>
      <c r="AS451" s="38">
        <v>6</v>
      </c>
      <c r="AT451" s="80">
        <v>54958365</v>
      </c>
      <c r="AU451" s="38"/>
      <c r="AV451" s="38"/>
      <c r="AW451" s="38"/>
      <c r="AX451" s="38"/>
      <c r="AY451" s="38"/>
      <c r="AZ451" s="82"/>
      <c r="BA451" s="38"/>
      <c r="BB451" s="38"/>
      <c r="BC451" s="38"/>
      <c r="BD451" s="38"/>
      <c r="BE451" s="38"/>
      <c r="BF451" s="38"/>
      <c r="BG451" s="38"/>
      <c r="BH451" s="38"/>
      <c r="BI451" s="38"/>
      <c r="BJ451" s="38"/>
      <c r="BK451" s="38"/>
      <c r="BL451" s="38"/>
      <c r="BM451" s="38"/>
      <c r="BN451" s="38"/>
      <c r="BO451" s="38"/>
      <c r="BP451" s="38"/>
      <c r="BQ451" s="34">
        <f>Tabla2023[[#This Row],[DÍAS PRORROGA 1]]+Tabla2023[[#This Row],[DÍAS PRORROGA  2]]+Tabla2023[[#This Row],[DÍAS PRORROGA 3]]</f>
        <v>0</v>
      </c>
      <c r="BR451" s="68">
        <f>IF(Tabla2023[[#This Row],[ADICIÓN]]="NO",0,Tabla2023[[#This Row],[VALOR ADICIÓN 1]]+Tabla2023[[#This Row],[VALOR ADICIÓN 2]]+Tabla2023[[#This Row],[VALOR ADICIÓN 3]])</f>
        <v>0</v>
      </c>
      <c r="BS451" s="38"/>
      <c r="BT451" s="45">
        <v>45496</v>
      </c>
      <c r="BU451" s="49">
        <f>Tabla2023[[#This Row],[VALOR INICIAL DEL CONTRATO]]+Tabla2023[[#This Row],[VALOR ADICIÓN 1]]+Tabla2023[[#This Row],[VALOR ADICIÓN 2]]+Tabla2023[[#This Row],[VALOR ADICIÓN 3]]</f>
        <v>329750190</v>
      </c>
      <c r="BV45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0.24309392265193369</v>
      </c>
      <c r="BW451" s="33"/>
      <c r="BX451" s="34"/>
      <c r="BY451" s="34"/>
      <c r="BZ451" s="34"/>
      <c r="CA451" s="34"/>
      <c r="CB451" s="35"/>
      <c r="CC451" s="35"/>
      <c r="CD451" s="34"/>
      <c r="CE451" s="34"/>
    </row>
    <row r="452" spans="1:83" ht="51.75" customHeight="1" x14ac:dyDescent="0.2">
      <c r="A452" s="30"/>
      <c r="B452" s="131">
        <v>521</v>
      </c>
      <c r="C452" s="122" t="s">
        <v>84</v>
      </c>
      <c r="D452" s="122" t="str">
        <f ca="1">IF(Tabla2023[[#This Row],[FECHA DE TERMINACIÓN FINAL]]-TODAY()&gt;=15,"VIGENTE",IF(Tabla2023[[#This Row],[FECHA DE TERMINACIÓN FINAL]]-TODAY()&lt;0,"FINALIZADO",IF(Tabla2023[[#This Row],[FECHA DE TERMINACIÓN FINAL]]-TODAY()&lt;=15,"PROXIMO A VENCER")))</f>
        <v>VIGENTE</v>
      </c>
      <c r="E452" s="118">
        <v>96716</v>
      </c>
      <c r="F452" s="25" t="s">
        <v>3665</v>
      </c>
      <c r="G452" s="25" t="s">
        <v>3666</v>
      </c>
      <c r="H452" s="26" t="s">
        <v>3667</v>
      </c>
      <c r="I452" s="95" t="s">
        <v>3668</v>
      </c>
      <c r="J452" s="34" t="s">
        <v>457</v>
      </c>
      <c r="K452" s="34">
        <v>1148</v>
      </c>
      <c r="L452" s="57">
        <v>45260</v>
      </c>
      <c r="M452" s="34">
        <v>1570</v>
      </c>
      <c r="N452" s="57">
        <v>45288</v>
      </c>
      <c r="O452" s="34" t="s">
        <v>143</v>
      </c>
      <c r="P452" s="37" t="s">
        <v>3619</v>
      </c>
      <c r="Q452" s="36" t="s">
        <v>3620</v>
      </c>
      <c r="R452" s="34">
        <v>27</v>
      </c>
      <c r="S452" s="153" t="s">
        <v>3669</v>
      </c>
      <c r="T452" s="34"/>
      <c r="U452" s="34"/>
      <c r="V452" s="34"/>
      <c r="W452" s="34"/>
      <c r="X452" s="34"/>
      <c r="Y452" s="34">
        <v>901784096</v>
      </c>
      <c r="Z452" s="34">
        <v>9</v>
      </c>
      <c r="AA452" s="34"/>
      <c r="AB452" s="34"/>
      <c r="AC452" s="34"/>
      <c r="AD452" s="34"/>
      <c r="AE452" s="37" t="s">
        <v>2124</v>
      </c>
      <c r="AF452" s="37">
        <v>1071142720</v>
      </c>
      <c r="AG452" s="37">
        <v>3</v>
      </c>
      <c r="AH452" s="34"/>
      <c r="AI452" s="34"/>
      <c r="AJ452" s="34"/>
      <c r="AK452" s="34"/>
      <c r="AL452" s="38" t="s">
        <v>101</v>
      </c>
      <c r="AM452" s="57">
        <v>45286</v>
      </c>
      <c r="AN452" s="57">
        <v>45287</v>
      </c>
      <c r="AO452" s="68">
        <v>445498218</v>
      </c>
      <c r="AP452" s="57">
        <v>45323</v>
      </c>
      <c r="AQ452" s="57">
        <v>45504</v>
      </c>
      <c r="AR452" s="34">
        <v>180</v>
      </c>
      <c r="AS452" s="34">
        <v>6</v>
      </c>
      <c r="AT452" s="80">
        <v>74249703</v>
      </c>
      <c r="AU452" s="34"/>
      <c r="AV452" s="34"/>
      <c r="AW452" s="34"/>
      <c r="AX452" s="34"/>
      <c r="AY452" s="34"/>
      <c r="AZ452" s="83"/>
      <c r="BA452" s="34"/>
      <c r="BB452" s="34"/>
      <c r="BC452" s="34"/>
      <c r="BD452" s="34"/>
      <c r="BE452" s="34"/>
      <c r="BF452" s="34"/>
      <c r="BG452" s="34"/>
      <c r="BH452" s="34"/>
      <c r="BI452" s="34"/>
      <c r="BJ452" s="34"/>
      <c r="BK452" s="34"/>
      <c r="BL452" s="34"/>
      <c r="BM452" s="34"/>
      <c r="BN452" s="34"/>
      <c r="BO452" s="34"/>
      <c r="BP452" s="34"/>
      <c r="BQ452" s="34">
        <f>Tabla2023[[#This Row],[DÍAS PRORROGA 1]]+Tabla2023[[#This Row],[DÍAS PRORROGA  2]]+Tabla2023[[#This Row],[DÍAS PRORROGA 3]]</f>
        <v>0</v>
      </c>
      <c r="BR452" s="68">
        <f>IF(Tabla2023[[#This Row],[ADICIÓN]]="NO",0,Tabla2023[[#This Row],[VALOR ADICIÓN 1]]+Tabla2023[[#This Row],[VALOR ADICIÓN 2]]+Tabla2023[[#This Row],[VALOR ADICIÓN 3]])</f>
        <v>0</v>
      </c>
      <c r="BS452" s="34"/>
      <c r="BT452" s="57">
        <v>45504</v>
      </c>
      <c r="BU452" s="49">
        <f>Tabla2023[[#This Row],[VALOR INICIAL DEL CONTRATO]]+Tabla2023[[#This Row],[VALOR ADICIÓN 1]]+Tabla2023[[#This Row],[VALOR ADICIÓN 2]]+Tabla2023[[#This Row],[VALOR ADICIÓN 3]]</f>
        <v>445498218</v>
      </c>
      <c r="BV45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0.19889502762430938</v>
      </c>
      <c r="BW452" s="33"/>
      <c r="BX452" s="34"/>
      <c r="BY452" s="34"/>
      <c r="BZ452" s="34"/>
      <c r="CA452" s="34"/>
      <c r="CB452" s="35"/>
      <c r="CC452" s="35"/>
      <c r="CD452" s="34"/>
      <c r="CE452" s="34"/>
    </row>
    <row r="453" spans="1:83" ht="51.75" customHeight="1" x14ac:dyDescent="0.2">
      <c r="A453" s="30"/>
      <c r="B453" s="131">
        <v>485</v>
      </c>
      <c r="C453" s="122" t="s">
        <v>84</v>
      </c>
      <c r="D453" s="122" t="str">
        <f ca="1">IF(Tabla2023[[#This Row],[FECHA DE TERMINACIÓN FINAL]]-TODAY()&gt;=15,"VIGENTE",IF(Tabla2023[[#This Row],[FECHA DE TERMINACIÓN FINAL]]-TODAY()&lt;0,"FINALIZADO",IF(Tabla2023[[#This Row],[FECHA DE TERMINACIÓN FINAL]]-TODAY()&lt;=15,"PROXIMO A VENCER")))</f>
        <v>VIGENTE</v>
      </c>
      <c r="E453" s="118">
        <v>99022</v>
      </c>
      <c r="F453" s="25" t="s">
        <v>3670</v>
      </c>
      <c r="G453" s="26" t="s">
        <v>3671</v>
      </c>
      <c r="H453" s="26" t="s">
        <v>3672</v>
      </c>
      <c r="I453" s="95" t="s">
        <v>3673</v>
      </c>
      <c r="J453" s="34" t="s">
        <v>3674</v>
      </c>
      <c r="K453" s="34">
        <v>1102</v>
      </c>
      <c r="L453" s="57">
        <v>45254</v>
      </c>
      <c r="M453" s="34">
        <v>1446</v>
      </c>
      <c r="N453" s="57">
        <v>45280</v>
      </c>
      <c r="O453" s="34" t="s">
        <v>140</v>
      </c>
      <c r="P453" s="37" t="s">
        <v>3619</v>
      </c>
      <c r="Q453" s="36" t="s">
        <v>3620</v>
      </c>
      <c r="R453" s="34">
        <v>9</v>
      </c>
      <c r="S453" s="151" t="s">
        <v>3675</v>
      </c>
      <c r="T453" s="34"/>
      <c r="U453" s="34"/>
      <c r="V453" s="34"/>
      <c r="W453" s="34"/>
      <c r="X453" s="34"/>
      <c r="Y453" s="34">
        <v>9014324148</v>
      </c>
      <c r="Z453" s="34">
        <v>1</v>
      </c>
      <c r="AA453" s="34" t="s">
        <v>89</v>
      </c>
      <c r="AB453" s="136" t="s">
        <v>3676</v>
      </c>
      <c r="AC453" s="136">
        <v>3162413571</v>
      </c>
      <c r="AD453" s="137" t="s">
        <v>3677</v>
      </c>
      <c r="AE453" s="37" t="s">
        <v>100</v>
      </c>
      <c r="AF453" s="37">
        <v>1053611272</v>
      </c>
      <c r="AG453" s="37">
        <v>2</v>
      </c>
      <c r="AH453" s="34"/>
      <c r="AI453" s="34"/>
      <c r="AJ453" s="34"/>
      <c r="AK453" s="57">
        <v>45328</v>
      </c>
      <c r="AL453" s="38" t="s">
        <v>101</v>
      </c>
      <c r="AM453" s="57">
        <v>45279</v>
      </c>
      <c r="AN453" s="57">
        <v>45279</v>
      </c>
      <c r="AO453" s="54">
        <v>342939186</v>
      </c>
      <c r="AP453" s="57">
        <v>45328</v>
      </c>
      <c r="AQ453" s="57">
        <v>45540</v>
      </c>
      <c r="AR453" s="34">
        <v>210</v>
      </c>
      <c r="AS453" s="34">
        <v>7</v>
      </c>
      <c r="AT453" s="80">
        <v>48991312.285714284</v>
      </c>
      <c r="AU453" s="34"/>
      <c r="AV453" s="34"/>
      <c r="AW453" s="34"/>
      <c r="AX453" s="34"/>
      <c r="AY453" s="34"/>
      <c r="AZ453" s="83"/>
      <c r="BA453" s="34"/>
      <c r="BB453" s="34"/>
      <c r="BC453" s="34"/>
      <c r="BD453" s="34"/>
      <c r="BE453" s="34"/>
      <c r="BF453" s="34"/>
      <c r="BG453" s="34"/>
      <c r="BH453" s="34"/>
      <c r="BI453" s="34"/>
      <c r="BJ453" s="34"/>
      <c r="BK453" s="34"/>
      <c r="BL453" s="34"/>
      <c r="BM453" s="34"/>
      <c r="BN453" s="34"/>
      <c r="BO453" s="34"/>
      <c r="BP453" s="34"/>
      <c r="BQ453" s="34">
        <f>Tabla2023[[#This Row],[DÍAS PRORROGA 1]]+Tabla2023[[#This Row],[DÍAS PRORROGA  2]]+Tabla2023[[#This Row],[DÍAS PRORROGA 3]]</f>
        <v>0</v>
      </c>
      <c r="BR453" s="68">
        <f>IF(Tabla2023[[#This Row],[ADICIÓN]]="NO",0,Tabla2023[[#This Row],[VALOR ADICIÓN 1]]+Tabla2023[[#This Row],[VALOR ADICIÓN 2]]+Tabla2023[[#This Row],[VALOR ADICIÓN 3]])</f>
        <v>0</v>
      </c>
      <c r="BS453" s="34"/>
      <c r="BT453" s="57">
        <v>45540</v>
      </c>
      <c r="BU453" s="49">
        <f>Tabla2023[[#This Row],[VALOR INICIAL DEL CONTRATO]]+Tabla2023[[#This Row],[VALOR ADICIÓN 1]]+Tabla2023[[#This Row],[VALOR ADICIÓN 2]]+Tabla2023[[#This Row],[VALOR ADICIÓN 3]]</f>
        <v>342939186</v>
      </c>
      <c r="BV45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0.14622641509433962</v>
      </c>
      <c r="BW453" s="33"/>
      <c r="BX453" s="34"/>
      <c r="BY453" s="34"/>
      <c r="BZ453" s="34"/>
      <c r="CA453" s="34"/>
      <c r="CB453" s="35"/>
      <c r="CC453" s="35"/>
      <c r="CD453" s="34"/>
      <c r="CE453" s="34"/>
    </row>
    <row r="454" spans="1:83" ht="51.75" customHeight="1" x14ac:dyDescent="0.2">
      <c r="A454" s="30"/>
      <c r="B454" s="131">
        <v>518</v>
      </c>
      <c r="C454" s="122" t="s">
        <v>84</v>
      </c>
      <c r="D454" s="122" t="str">
        <f ca="1">IF(Tabla2023[[#This Row],[FECHA DE TERMINACIÓN FINAL]]-TODAY()&gt;=15,"VIGENTE",IF(Tabla2023[[#This Row],[FECHA DE TERMINACIÓN FINAL]]-TODAY()&lt;0,"FINALIZADO",IF(Tabla2023[[#This Row],[FECHA DE TERMINACIÓN FINAL]]-TODAY()&lt;=15,"PROXIMO A VENCER")))</f>
        <v>VIGENTE</v>
      </c>
      <c r="E454" s="118">
        <v>99062</v>
      </c>
      <c r="F454" s="25" t="s">
        <v>3678</v>
      </c>
      <c r="G454" s="26" t="s">
        <v>3679</v>
      </c>
      <c r="H454" s="25" t="s">
        <v>3680</v>
      </c>
      <c r="I454" s="95" t="s">
        <v>3681</v>
      </c>
      <c r="J454" s="34" t="s">
        <v>3674</v>
      </c>
      <c r="K454" s="34">
        <v>1117</v>
      </c>
      <c r="L454" s="57">
        <v>45254</v>
      </c>
      <c r="M454" s="34">
        <v>1567</v>
      </c>
      <c r="N454" s="57">
        <v>45288</v>
      </c>
      <c r="O454" s="34" t="s">
        <v>120</v>
      </c>
      <c r="P454" s="37" t="s">
        <v>3619</v>
      </c>
      <c r="Q454" s="36" t="s">
        <v>3620</v>
      </c>
      <c r="R454" s="34">
        <v>13</v>
      </c>
      <c r="S454" s="151" t="s">
        <v>3682</v>
      </c>
      <c r="T454" s="34"/>
      <c r="U454" s="34"/>
      <c r="V454" s="34"/>
      <c r="W454" s="34"/>
      <c r="X454" s="34"/>
      <c r="Y454" s="34">
        <v>901784624</v>
      </c>
      <c r="Z454" s="34">
        <v>8</v>
      </c>
      <c r="AA454" s="34"/>
      <c r="AB454" s="34"/>
      <c r="AC454" s="34"/>
      <c r="AD454" s="34"/>
      <c r="AE454" s="86" t="s">
        <v>3683</v>
      </c>
      <c r="AF454" s="125">
        <v>1095812772</v>
      </c>
      <c r="AG454" s="126">
        <v>9</v>
      </c>
      <c r="AH454" s="34"/>
      <c r="AI454" s="34"/>
      <c r="AJ454" s="34"/>
      <c r="AK454" s="34"/>
      <c r="AL454" s="38" t="s">
        <v>101</v>
      </c>
      <c r="AM454" s="57">
        <v>45286</v>
      </c>
      <c r="AN454" s="57">
        <v>45286</v>
      </c>
      <c r="AO454" s="68">
        <v>230702977</v>
      </c>
      <c r="AP454" s="57">
        <v>45336</v>
      </c>
      <c r="AQ454" s="57">
        <v>45456</v>
      </c>
      <c r="AR454" s="34">
        <v>120</v>
      </c>
      <c r="AS454" s="34">
        <v>4</v>
      </c>
      <c r="AT454" s="80">
        <v>57675744.25</v>
      </c>
      <c r="AU454" s="34"/>
      <c r="AV454" s="34"/>
      <c r="AW454" s="34"/>
      <c r="AX454" s="34"/>
      <c r="AY454" s="34"/>
      <c r="AZ454" s="83"/>
      <c r="BA454" s="34"/>
      <c r="BB454" s="34"/>
      <c r="BC454" s="34"/>
      <c r="BD454" s="34"/>
      <c r="BE454" s="34"/>
      <c r="BF454" s="34"/>
      <c r="BG454" s="34"/>
      <c r="BH454" s="34"/>
      <c r="BI454" s="34"/>
      <c r="BJ454" s="34"/>
      <c r="BK454" s="34"/>
      <c r="BL454" s="34"/>
      <c r="BM454" s="34"/>
      <c r="BN454" s="34"/>
      <c r="BO454" s="34"/>
      <c r="BP454" s="34"/>
      <c r="BQ454" s="34">
        <f>Tabla2023[[#This Row],[DÍAS PRORROGA 1]]+Tabla2023[[#This Row],[DÍAS PRORROGA  2]]+Tabla2023[[#This Row],[DÍAS PRORROGA 3]]</f>
        <v>0</v>
      </c>
      <c r="BR454" s="68">
        <f>IF(Tabla2023[[#This Row],[ADICIÓN]]="NO",0,Tabla2023[[#This Row],[VALOR ADICIÓN 1]]+Tabla2023[[#This Row],[VALOR ADICIÓN 2]]+Tabla2023[[#This Row],[VALOR ADICIÓN 3]])</f>
        <v>0</v>
      </c>
      <c r="BS454" s="34"/>
      <c r="BT454" s="57">
        <v>45456</v>
      </c>
      <c r="BU454" s="49">
        <f>Tabla2023[[#This Row],[VALOR INICIAL DEL CONTRATO]]+Tabla2023[[#This Row],[VALOR ADICIÓN 1]]+Tabla2023[[#This Row],[VALOR ADICIÓN 2]]+Tabla2023[[#This Row],[VALOR ADICIÓN 3]]</f>
        <v>230702977</v>
      </c>
      <c r="BV45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0.19166666666666668</v>
      </c>
      <c r="BW454" s="33"/>
      <c r="BX454" s="34"/>
      <c r="BY454" s="34"/>
      <c r="BZ454" s="34"/>
      <c r="CA454" s="34"/>
      <c r="CB454" s="35"/>
      <c r="CC454" s="35"/>
      <c r="CD454" s="34"/>
      <c r="CE454" s="34"/>
    </row>
    <row r="455" spans="1:83" ht="51.75" hidden="1" customHeight="1" x14ac:dyDescent="0.2">
      <c r="A455" s="30"/>
      <c r="B455" s="131" t="s">
        <v>3684</v>
      </c>
      <c r="C455" s="122" t="s">
        <v>84</v>
      </c>
      <c r="D455" s="122" t="str">
        <f ca="1">IF(Tabla2023[[#This Row],[FECHA DE TERMINACIÓN FINAL]]-TODAY()&gt;=15,"VIGENTE",IF(Tabla2023[[#This Row],[FECHA DE TERMINACIÓN FINAL]]-TODAY()&lt;0,"FINALIZADO",IF(Tabla2023[[#This Row],[FECHA DE TERMINACIÓN FINAL]]-TODAY()&lt;=15,"PROXIMO A VENCER")))</f>
        <v>VIGENTE</v>
      </c>
      <c r="E455" s="118"/>
      <c r="F455" s="26" t="s">
        <v>3685</v>
      </c>
      <c r="G455" s="25" t="s">
        <v>3686</v>
      </c>
      <c r="H455" s="26" t="s">
        <v>3687</v>
      </c>
      <c r="I455" s="97" t="s">
        <v>3688</v>
      </c>
      <c r="J455" s="36" t="s">
        <v>3689</v>
      </c>
      <c r="K455" s="34"/>
      <c r="L455" s="57"/>
      <c r="M455" s="34"/>
      <c r="N455" s="34"/>
      <c r="O455" s="34"/>
      <c r="P455" s="36" t="s">
        <v>87</v>
      </c>
      <c r="Q455" s="36" t="s">
        <v>104</v>
      </c>
      <c r="R455" s="34"/>
      <c r="S455" s="36" t="s">
        <v>3690</v>
      </c>
      <c r="T455" s="34"/>
      <c r="U455" s="34"/>
      <c r="V455" s="34"/>
      <c r="W455" s="34"/>
      <c r="X455" s="34"/>
      <c r="Y455" s="36">
        <v>901701305</v>
      </c>
      <c r="Z455" s="34">
        <v>8</v>
      </c>
      <c r="AA455" s="34"/>
      <c r="AB455" s="34"/>
      <c r="AC455" s="34"/>
      <c r="AD455" s="34"/>
      <c r="AE455" s="37" t="s">
        <v>105</v>
      </c>
      <c r="AF455" s="37">
        <v>79369745</v>
      </c>
      <c r="AG455" s="37">
        <v>0</v>
      </c>
      <c r="AH455" s="34"/>
      <c r="AI455" s="34"/>
      <c r="AJ455" s="34"/>
      <c r="AK455" s="57">
        <v>45280</v>
      </c>
      <c r="AL455" s="38" t="s">
        <v>101</v>
      </c>
      <c r="AM455" s="72">
        <v>45278</v>
      </c>
      <c r="AN455" s="72">
        <v>45278</v>
      </c>
      <c r="AO455" s="36">
        <v>0</v>
      </c>
      <c r="AP455" s="57">
        <v>45280</v>
      </c>
      <c r="AQ455" s="72">
        <v>47106</v>
      </c>
      <c r="AR455" s="34">
        <v>1800</v>
      </c>
      <c r="AS455" s="34">
        <v>60</v>
      </c>
      <c r="AT455" s="80">
        <v>0</v>
      </c>
      <c r="AU455" s="34"/>
      <c r="AV455" s="34"/>
      <c r="AW455" s="34"/>
      <c r="AX455" s="34"/>
      <c r="AY455" s="34"/>
      <c r="AZ455" s="83"/>
      <c r="BA455" s="34"/>
      <c r="BB455" s="34"/>
      <c r="BC455" s="34"/>
      <c r="BD455" s="34"/>
      <c r="BE455" s="34"/>
      <c r="BF455" s="34"/>
      <c r="BG455" s="34"/>
      <c r="BH455" s="34"/>
      <c r="BI455" s="34"/>
      <c r="BJ455" s="34"/>
      <c r="BK455" s="34"/>
      <c r="BL455" s="34"/>
      <c r="BM455" s="34"/>
      <c r="BN455" s="34"/>
      <c r="BO455" s="34"/>
      <c r="BP455" s="34"/>
      <c r="BQ455" s="34">
        <f>Tabla2023[[#This Row],[DÍAS PRORROGA 1]]+Tabla2023[[#This Row],[DÍAS PRORROGA  2]]+Tabla2023[[#This Row],[DÍAS PRORROGA 3]]</f>
        <v>0</v>
      </c>
      <c r="BR455" s="68">
        <f>IF(Tabla2023[[#This Row],[ADICIÓN]]="NO",0,Tabla2023[[#This Row],[VALOR ADICIÓN 1]]+Tabla2023[[#This Row],[VALOR ADICIÓN 2]]+Tabla2023[[#This Row],[VALOR ADICIÓN 3]])</f>
        <v>0</v>
      </c>
      <c r="BS455" s="34"/>
      <c r="BT455" s="57">
        <v>47106</v>
      </c>
      <c r="BU455" s="49">
        <f>Tabla2023[[#This Row],[VALOR INICIAL DEL CONTRATO]]+Tabla2023[[#This Row],[VALOR ADICIÓN 1]]+Tabla2023[[#This Row],[VALOR ADICIÓN 2]]+Tabla2023[[#This Row],[VALOR ADICIÓN 3]]</f>
        <v>0</v>
      </c>
      <c r="BV45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4.3263964950711942E-2</v>
      </c>
      <c r="BW455" s="33"/>
      <c r="BX455" s="34"/>
      <c r="BY455" s="34"/>
      <c r="BZ455" s="34"/>
      <c r="CA455" s="34"/>
      <c r="CB455" s="35"/>
      <c r="CC455" s="35"/>
      <c r="CD455" s="34"/>
      <c r="CE455" s="34"/>
    </row>
    <row r="456" spans="1:83" ht="51.75" hidden="1" customHeight="1" x14ac:dyDescent="0.2">
      <c r="A456" s="30"/>
      <c r="B456" s="131" t="s">
        <v>3691</v>
      </c>
      <c r="C456" s="122" t="s">
        <v>84</v>
      </c>
      <c r="D456" s="122" t="str">
        <f ca="1">IF(Tabla2023[[#This Row],[FECHA DE TERMINACIÓN FINAL]]-TODAY()&gt;=15,"VIGENTE",IF(Tabla2023[[#This Row],[FECHA DE TERMINACIÓN FINAL]]-TODAY()&lt;0,"FINALIZADO",IF(Tabla2023[[#This Row],[FECHA DE TERMINACIÓN FINAL]]-TODAY()&lt;=15,"PROXIMO A VENCER")))</f>
        <v>VIGENTE</v>
      </c>
      <c r="E456" s="118"/>
      <c r="F456" s="26" t="s">
        <v>3692</v>
      </c>
      <c r="G456" s="25" t="s">
        <v>3693</v>
      </c>
      <c r="H456" s="26" t="s">
        <v>3694</v>
      </c>
      <c r="I456" s="97" t="s">
        <v>3695</v>
      </c>
      <c r="J456" s="36" t="s">
        <v>3689</v>
      </c>
      <c r="K456" s="34"/>
      <c r="L456" s="34"/>
      <c r="M456" s="34"/>
      <c r="N456" s="34"/>
      <c r="O456" s="34"/>
      <c r="P456" s="36" t="s">
        <v>87</v>
      </c>
      <c r="Q456" s="36" t="s">
        <v>104</v>
      </c>
      <c r="R456" s="34"/>
      <c r="S456" s="36" t="s">
        <v>3696</v>
      </c>
      <c r="T456" s="34"/>
      <c r="U456" s="34"/>
      <c r="V456" s="34"/>
      <c r="W456" s="34"/>
      <c r="X456" s="34"/>
      <c r="Y456" s="34">
        <v>830066311</v>
      </c>
      <c r="Z456" s="34">
        <v>0</v>
      </c>
      <c r="AA456" s="34"/>
      <c r="AB456" s="34"/>
      <c r="AC456" s="34"/>
      <c r="AD456" s="34"/>
      <c r="AE456" s="37" t="s">
        <v>105</v>
      </c>
      <c r="AF456" s="37">
        <v>79369745</v>
      </c>
      <c r="AG456" s="37">
        <v>0</v>
      </c>
      <c r="AH456" s="34"/>
      <c r="AI456" s="34"/>
      <c r="AJ456" s="34"/>
      <c r="AK456" s="57">
        <v>45280</v>
      </c>
      <c r="AL456" s="38" t="s">
        <v>101</v>
      </c>
      <c r="AM456" s="57">
        <v>45278</v>
      </c>
      <c r="AN456" s="57">
        <v>45279</v>
      </c>
      <c r="AO456" s="34">
        <v>0</v>
      </c>
      <c r="AP456" s="57">
        <v>45280</v>
      </c>
      <c r="AQ456" s="72">
        <v>47106</v>
      </c>
      <c r="AR456" s="34">
        <v>1800</v>
      </c>
      <c r="AS456" s="34">
        <v>60</v>
      </c>
      <c r="AT456" s="80">
        <v>0</v>
      </c>
      <c r="AU456" s="34"/>
      <c r="AV456" s="34"/>
      <c r="AW456" s="34"/>
      <c r="AX456" s="34"/>
      <c r="AY456" s="34"/>
      <c r="AZ456" s="83"/>
      <c r="BA456" s="34"/>
      <c r="BB456" s="34"/>
      <c r="BC456" s="34"/>
      <c r="BD456" s="34"/>
      <c r="BE456" s="34"/>
      <c r="BF456" s="34"/>
      <c r="BG456" s="34"/>
      <c r="BH456" s="34"/>
      <c r="BI456" s="34"/>
      <c r="BJ456" s="34"/>
      <c r="BK456" s="34"/>
      <c r="BL456" s="34"/>
      <c r="BM456" s="34"/>
      <c r="BN456" s="34"/>
      <c r="BO456" s="34"/>
      <c r="BP456" s="34"/>
      <c r="BQ456" s="34">
        <f>Tabla2023[[#This Row],[DÍAS PRORROGA 1]]+Tabla2023[[#This Row],[DÍAS PRORROGA  2]]+Tabla2023[[#This Row],[DÍAS PRORROGA 3]]</f>
        <v>0</v>
      </c>
      <c r="BR456" s="68">
        <f>IF(Tabla2023[[#This Row],[ADICIÓN]]="NO",0,Tabla2023[[#This Row],[VALOR ADICIÓN 1]]+Tabla2023[[#This Row],[VALOR ADICIÓN 2]]+Tabla2023[[#This Row],[VALOR ADICIÓN 3]])</f>
        <v>0</v>
      </c>
      <c r="BS456" s="34"/>
      <c r="BT456" s="57">
        <v>47106</v>
      </c>
      <c r="BU456" s="49">
        <f>Tabla2023[[#This Row],[VALOR INICIAL DEL CONTRATO]]+Tabla2023[[#This Row],[VALOR ADICIÓN 1]]+Tabla2023[[#This Row],[VALOR ADICIÓN 2]]+Tabla2023[[#This Row],[VALOR ADICIÓN 3]]</f>
        <v>0</v>
      </c>
      <c r="BV45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4.3263964950711942E-2</v>
      </c>
      <c r="BW456" s="33"/>
      <c r="BX456" s="34"/>
      <c r="BY456" s="34"/>
      <c r="BZ456" s="34"/>
      <c r="CA456" s="34"/>
      <c r="CB456" s="35"/>
      <c r="CC456" s="35"/>
      <c r="CD456" s="34"/>
      <c r="CE456" s="34"/>
    </row>
    <row r="457" spans="1:83" ht="51.75" hidden="1" customHeight="1" x14ac:dyDescent="0.2">
      <c r="A457" s="30"/>
      <c r="B457" s="131" t="s">
        <v>3697</v>
      </c>
      <c r="C457" s="122" t="s">
        <v>84</v>
      </c>
      <c r="D457" s="122" t="str">
        <f ca="1">IF(Tabla2023[[#This Row],[FECHA DE TERMINACIÓN FINAL]]-TODAY()&gt;=15,"VIGENTE",IF(Tabla2023[[#This Row],[FECHA DE TERMINACIÓN FINAL]]-TODAY()&lt;0,"FINALIZADO",IF(Tabla2023[[#This Row],[FECHA DE TERMINACIÓN FINAL]]-TODAY()&lt;=15,"PROXIMO A VENCER")))</f>
        <v>VIGENTE</v>
      </c>
      <c r="E457" s="110"/>
      <c r="F457" s="106" t="s">
        <v>3698</v>
      </c>
      <c r="G457" s="102" t="s">
        <v>3699</v>
      </c>
      <c r="H457" s="106" t="s">
        <v>3700</v>
      </c>
      <c r="I457" s="47" t="s">
        <v>3701</v>
      </c>
      <c r="J457" s="36" t="s">
        <v>3689</v>
      </c>
      <c r="K457" s="34"/>
      <c r="L457" s="34"/>
      <c r="M457" s="34"/>
      <c r="N457" s="34"/>
      <c r="O457" s="34"/>
      <c r="P457" s="36" t="s">
        <v>87</v>
      </c>
      <c r="Q457" s="36" t="s">
        <v>104</v>
      </c>
      <c r="R457" s="34"/>
      <c r="S457" s="36" t="s">
        <v>3702</v>
      </c>
      <c r="T457" s="34"/>
      <c r="U457" s="34"/>
      <c r="V457" s="34"/>
      <c r="W457" s="34"/>
      <c r="X457" s="34"/>
      <c r="Y457" s="34">
        <v>900420928</v>
      </c>
      <c r="Z457" s="34">
        <v>6</v>
      </c>
      <c r="AA457" s="34"/>
      <c r="AB457" s="34"/>
      <c r="AC457" s="34"/>
      <c r="AD457" s="34"/>
      <c r="AE457" s="37" t="s">
        <v>105</v>
      </c>
      <c r="AF457" s="37">
        <v>79369745</v>
      </c>
      <c r="AG457" s="37">
        <v>0</v>
      </c>
      <c r="AH457" s="34"/>
      <c r="AI457" s="34"/>
      <c r="AJ457" s="34"/>
      <c r="AK457" s="57">
        <v>45280</v>
      </c>
      <c r="AL457" s="38" t="s">
        <v>101</v>
      </c>
      <c r="AM457" s="57">
        <v>45279</v>
      </c>
      <c r="AN457" s="57">
        <v>45279</v>
      </c>
      <c r="AO457" s="34">
        <v>0</v>
      </c>
      <c r="AP457" s="57">
        <v>45280</v>
      </c>
      <c r="AQ457" s="72">
        <v>47106</v>
      </c>
      <c r="AR457" s="34">
        <v>1800</v>
      </c>
      <c r="AS457" s="34">
        <v>60</v>
      </c>
      <c r="AT457" s="80">
        <v>0</v>
      </c>
      <c r="AU457" s="34"/>
      <c r="AV457" s="34"/>
      <c r="AW457" s="34"/>
      <c r="AX457" s="34"/>
      <c r="AY457" s="34"/>
      <c r="AZ457" s="83"/>
      <c r="BA457" s="34"/>
      <c r="BB457" s="34"/>
      <c r="BC457" s="34"/>
      <c r="BD457" s="34"/>
      <c r="BE457" s="34"/>
      <c r="BF457" s="34"/>
      <c r="BG457" s="34"/>
      <c r="BH457" s="34"/>
      <c r="BI457" s="34"/>
      <c r="BJ457" s="34"/>
      <c r="BK457" s="34"/>
      <c r="BL457" s="34"/>
      <c r="BM457" s="34"/>
      <c r="BN457" s="34"/>
      <c r="BO457" s="34"/>
      <c r="BP457" s="34"/>
      <c r="BQ457" s="34">
        <f>Tabla2023[[#This Row],[DÍAS PRORROGA 1]]+Tabla2023[[#This Row],[DÍAS PRORROGA  2]]+Tabla2023[[#This Row],[DÍAS PRORROGA 3]]</f>
        <v>0</v>
      </c>
      <c r="BR457" s="68">
        <f>IF(Tabla2023[[#This Row],[ADICIÓN]]="NO",0,Tabla2023[[#This Row],[VALOR ADICIÓN 1]]+Tabla2023[[#This Row],[VALOR ADICIÓN 2]]+Tabla2023[[#This Row],[VALOR ADICIÓN 3]])</f>
        <v>0</v>
      </c>
      <c r="BS457" s="34"/>
      <c r="BT457" s="57">
        <v>47106</v>
      </c>
      <c r="BU457" s="49">
        <f>Tabla2023[[#This Row],[VALOR INICIAL DEL CONTRATO]]+Tabla2023[[#This Row],[VALOR ADICIÓN 1]]+Tabla2023[[#This Row],[VALOR ADICIÓN 2]]+Tabla2023[[#This Row],[VALOR ADICIÓN 3]]</f>
        <v>0</v>
      </c>
      <c r="BV45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4.3263964950711942E-2</v>
      </c>
      <c r="BW457" s="33"/>
      <c r="BX457" s="34"/>
      <c r="BY457" s="34"/>
      <c r="BZ457" s="34"/>
      <c r="CA457" s="34"/>
      <c r="CB457" s="35"/>
      <c r="CC457" s="35"/>
      <c r="CD457" s="34"/>
      <c r="CE457" s="34"/>
    </row>
    <row r="458" spans="1:83" ht="51.75" hidden="1" customHeight="1" x14ac:dyDescent="0.2">
      <c r="A458" s="30"/>
      <c r="B458" s="131" t="s">
        <v>3703</v>
      </c>
      <c r="C458" s="122" t="s">
        <v>84</v>
      </c>
      <c r="D458" s="122" t="str">
        <f ca="1">IF(Tabla2023[[#This Row],[FECHA DE TERMINACIÓN FINAL]]-TODAY()&gt;=15,"VIGENTE",IF(Tabla2023[[#This Row],[FECHA DE TERMINACIÓN FINAL]]-TODAY()&lt;0,"FINALIZADO",IF(Tabla2023[[#This Row],[FECHA DE TERMINACIÓN FINAL]]-TODAY()&lt;=15,"PROXIMO A VENCER")))</f>
        <v>VIGENTE</v>
      </c>
      <c r="E458" s="103"/>
      <c r="F458" s="36" t="s">
        <v>3704</v>
      </c>
      <c r="G458" s="34" t="s">
        <v>3705</v>
      </c>
      <c r="H458" s="36" t="s">
        <v>3706</v>
      </c>
      <c r="I458" s="59" t="s">
        <v>3707</v>
      </c>
      <c r="J458" s="36" t="s">
        <v>3689</v>
      </c>
      <c r="K458" s="34"/>
      <c r="L458" s="34"/>
      <c r="M458" s="34"/>
      <c r="N458" s="34"/>
      <c r="O458" s="34"/>
      <c r="P458" s="36" t="s">
        <v>87</v>
      </c>
      <c r="Q458" s="36" t="s">
        <v>104</v>
      </c>
      <c r="R458" s="34"/>
      <c r="S458" s="36" t="s">
        <v>3708</v>
      </c>
      <c r="T458" s="34"/>
      <c r="U458" s="34"/>
      <c r="V458" s="34"/>
      <c r="W458" s="34"/>
      <c r="X458" s="34"/>
      <c r="Y458" s="34">
        <v>8300610152</v>
      </c>
      <c r="Z458" s="34">
        <v>4</v>
      </c>
      <c r="AA458" s="34"/>
      <c r="AB458" s="34"/>
      <c r="AC458" s="34"/>
      <c r="AD458" s="34"/>
      <c r="AE458" s="37" t="s">
        <v>105</v>
      </c>
      <c r="AF458" s="37">
        <v>79369745</v>
      </c>
      <c r="AG458" s="37">
        <v>0</v>
      </c>
      <c r="AH458" s="34"/>
      <c r="AI458" s="34"/>
      <c r="AJ458" s="34"/>
      <c r="AK458" s="57">
        <v>45281</v>
      </c>
      <c r="AL458" s="38" t="s">
        <v>101</v>
      </c>
      <c r="AM458" s="57">
        <v>45279</v>
      </c>
      <c r="AN458" s="57">
        <v>45279</v>
      </c>
      <c r="AO458" s="34">
        <v>0</v>
      </c>
      <c r="AP458" s="57">
        <v>45281</v>
      </c>
      <c r="AQ458" s="57">
        <v>47107</v>
      </c>
      <c r="AR458" s="34">
        <v>1800</v>
      </c>
      <c r="AS458" s="34">
        <v>60</v>
      </c>
      <c r="AT458" s="80">
        <v>0</v>
      </c>
      <c r="AU458" s="34"/>
      <c r="AV458" s="34"/>
      <c r="AW458" s="34"/>
      <c r="AX458" s="34"/>
      <c r="AY458" s="34"/>
      <c r="AZ458" s="83"/>
      <c r="BA458" s="34"/>
      <c r="BB458" s="34"/>
      <c r="BC458" s="34"/>
      <c r="BD458" s="34"/>
      <c r="BE458" s="34"/>
      <c r="BF458" s="34"/>
      <c r="BG458" s="34"/>
      <c r="BH458" s="34"/>
      <c r="BI458" s="34"/>
      <c r="BJ458" s="34"/>
      <c r="BK458" s="34"/>
      <c r="BL458" s="34"/>
      <c r="BM458" s="34"/>
      <c r="BN458" s="34"/>
      <c r="BO458" s="34"/>
      <c r="BP458" s="34"/>
      <c r="BQ458" s="34">
        <f>Tabla2023[[#This Row],[DÍAS PRORROGA 1]]+Tabla2023[[#This Row],[DÍAS PRORROGA  2]]+Tabla2023[[#This Row],[DÍAS PRORROGA 3]]</f>
        <v>0</v>
      </c>
      <c r="BR458" s="68">
        <f>IF(Tabla2023[[#This Row],[ADICIÓN]]="NO",0,Tabla2023[[#This Row],[VALOR ADICIÓN 1]]+Tabla2023[[#This Row],[VALOR ADICIÓN 2]]+Tabla2023[[#This Row],[VALOR ADICIÓN 3]])</f>
        <v>0</v>
      </c>
      <c r="BS458" s="34"/>
      <c r="BT458" s="57">
        <v>47107</v>
      </c>
      <c r="BU458" s="49">
        <f>Tabla2023[[#This Row],[VALOR INICIAL DEL CONTRATO]]+Tabla2023[[#This Row],[VALOR ADICIÓN 1]]+Tabla2023[[#This Row],[VALOR ADICIÓN 2]]+Tabla2023[[#This Row],[VALOR ADICIÓN 3]]</f>
        <v>0</v>
      </c>
      <c r="BV45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58" s="69"/>
      <c r="BX458" s="34"/>
      <c r="BY458" s="34"/>
      <c r="BZ458" s="34"/>
      <c r="CA458" s="34"/>
      <c r="CB458" s="35"/>
      <c r="CC458" s="35"/>
      <c r="CD458" s="34"/>
      <c r="CE458" s="34"/>
    </row>
    <row r="459" spans="1:83" ht="51.75" hidden="1" customHeight="1" x14ac:dyDescent="0.2">
      <c r="A459" s="30"/>
      <c r="B459" s="131" t="s">
        <v>3709</v>
      </c>
      <c r="C459" s="122" t="s">
        <v>84</v>
      </c>
      <c r="D459" s="122" t="str">
        <f ca="1">IF(Tabla2023[[#This Row],[FECHA DE TERMINACIÓN FINAL]]-TODAY()&gt;=15,"VIGENTE",IF(Tabla2023[[#This Row],[FECHA DE TERMINACIÓN FINAL]]-TODAY()&lt;0,"FINALIZADO",IF(Tabla2023[[#This Row],[FECHA DE TERMINACIÓN FINAL]]-TODAY()&lt;=15,"PROXIMO A VENCER")))</f>
        <v>VIGENTE</v>
      </c>
      <c r="E459" s="103"/>
      <c r="F459" s="36" t="s">
        <v>3710</v>
      </c>
      <c r="G459" s="34" t="s">
        <v>3711</v>
      </c>
      <c r="H459" s="36" t="s">
        <v>3712</v>
      </c>
      <c r="I459" s="59" t="s">
        <v>3713</v>
      </c>
      <c r="J459" s="36" t="s">
        <v>3689</v>
      </c>
      <c r="K459" s="34"/>
      <c r="L459" s="34"/>
      <c r="M459" s="34"/>
      <c r="N459" s="34"/>
      <c r="O459" s="34"/>
      <c r="P459" s="36" t="s">
        <v>87</v>
      </c>
      <c r="Q459" s="36" t="s">
        <v>104</v>
      </c>
      <c r="R459" s="34"/>
      <c r="S459" s="36" t="s">
        <v>3714</v>
      </c>
      <c r="T459" s="34"/>
      <c r="U459" s="34"/>
      <c r="V459" s="34"/>
      <c r="W459" s="34"/>
      <c r="X459" s="34"/>
      <c r="Y459" s="34">
        <v>8300666541</v>
      </c>
      <c r="Z459" s="34">
        <v>7</v>
      </c>
      <c r="AA459" s="34"/>
      <c r="AB459" s="34"/>
      <c r="AC459" s="34"/>
      <c r="AD459" s="34"/>
      <c r="AE459" s="37" t="s">
        <v>105</v>
      </c>
      <c r="AF459" s="37">
        <v>79369745</v>
      </c>
      <c r="AG459" s="37">
        <v>0</v>
      </c>
      <c r="AH459" s="34"/>
      <c r="AI459" s="34"/>
      <c r="AJ459" s="34"/>
      <c r="AK459" s="57">
        <v>45281</v>
      </c>
      <c r="AL459" s="38" t="s">
        <v>101</v>
      </c>
      <c r="AM459" s="57">
        <v>45279</v>
      </c>
      <c r="AN459" s="57">
        <v>45279</v>
      </c>
      <c r="AO459" s="34">
        <v>0</v>
      </c>
      <c r="AP459" s="57">
        <v>45281</v>
      </c>
      <c r="AQ459" s="57">
        <v>47107</v>
      </c>
      <c r="AR459" s="34">
        <v>1800</v>
      </c>
      <c r="AS459" s="34">
        <v>60</v>
      </c>
      <c r="AT459" s="80">
        <v>0</v>
      </c>
      <c r="AU459" s="34"/>
      <c r="AV459" s="34"/>
      <c r="AW459" s="34"/>
      <c r="AX459" s="34"/>
      <c r="AY459" s="34"/>
      <c r="AZ459" s="83"/>
      <c r="BA459" s="34"/>
      <c r="BB459" s="34"/>
      <c r="BC459" s="34"/>
      <c r="BD459" s="34"/>
      <c r="BE459" s="34"/>
      <c r="BF459" s="34"/>
      <c r="BG459" s="34"/>
      <c r="BH459" s="34"/>
      <c r="BI459" s="34"/>
      <c r="BJ459" s="34"/>
      <c r="BK459" s="34"/>
      <c r="BL459" s="34"/>
      <c r="BM459" s="34"/>
      <c r="BN459" s="34"/>
      <c r="BO459" s="34"/>
      <c r="BP459" s="34"/>
      <c r="BQ459" s="34">
        <f>Tabla2023[[#This Row],[DÍAS PRORROGA 1]]+Tabla2023[[#This Row],[DÍAS PRORROGA  2]]+Tabla2023[[#This Row],[DÍAS PRORROGA 3]]</f>
        <v>0</v>
      </c>
      <c r="BR459" s="68">
        <f>IF(Tabla2023[[#This Row],[ADICIÓN]]="NO",0,Tabla2023[[#This Row],[VALOR ADICIÓN 1]]+Tabla2023[[#This Row],[VALOR ADICIÓN 2]]+Tabla2023[[#This Row],[VALOR ADICIÓN 3]])</f>
        <v>0</v>
      </c>
      <c r="BS459" s="34"/>
      <c r="BT459" s="57">
        <v>47107</v>
      </c>
      <c r="BU459" s="49">
        <f>Tabla2023[[#This Row],[VALOR INICIAL DEL CONTRATO]]+Tabla2023[[#This Row],[VALOR ADICIÓN 1]]+Tabla2023[[#This Row],[VALOR ADICIÓN 2]]+Tabla2023[[#This Row],[VALOR ADICIÓN 3]]</f>
        <v>0</v>
      </c>
      <c r="BV45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59" s="69"/>
      <c r="BX459" s="34"/>
      <c r="BY459" s="34"/>
      <c r="BZ459" s="34"/>
      <c r="CA459" s="34"/>
      <c r="CB459" s="35"/>
      <c r="CC459" s="35"/>
      <c r="CD459" s="34"/>
      <c r="CE459" s="34"/>
    </row>
    <row r="460" spans="1:83" ht="51.75" hidden="1" customHeight="1" x14ac:dyDescent="0.2">
      <c r="A460" s="30"/>
      <c r="B460" s="131" t="s">
        <v>3715</v>
      </c>
      <c r="C460" s="122" t="s">
        <v>84</v>
      </c>
      <c r="D460" s="122" t="str">
        <f ca="1">IF(Tabla2023[[#This Row],[FECHA DE TERMINACIÓN FINAL]]-TODAY()&gt;=15,"VIGENTE",IF(Tabla2023[[#This Row],[FECHA DE TERMINACIÓN FINAL]]-TODAY()&lt;0,"FINALIZADO",IF(Tabla2023[[#This Row],[FECHA DE TERMINACIÓN FINAL]]-TODAY()&lt;=15,"PROXIMO A VENCER")))</f>
        <v>VIGENTE</v>
      </c>
      <c r="E460" s="108"/>
      <c r="F460" s="105" t="s">
        <v>3716</v>
      </c>
      <c r="G460" s="34" t="s">
        <v>3717</v>
      </c>
      <c r="H460" s="36" t="s">
        <v>3718</v>
      </c>
      <c r="I460" s="47" t="s">
        <v>3719</v>
      </c>
      <c r="J460" s="36" t="s">
        <v>3689</v>
      </c>
      <c r="K460" s="34"/>
      <c r="L460" s="34"/>
      <c r="M460" s="34"/>
      <c r="N460" s="34"/>
      <c r="O460" s="34"/>
      <c r="P460" s="36" t="s">
        <v>87</v>
      </c>
      <c r="Q460" s="36" t="s">
        <v>104</v>
      </c>
      <c r="R460" s="34"/>
      <c r="S460" s="36" t="s">
        <v>3720</v>
      </c>
      <c r="T460" s="34"/>
      <c r="U460" s="34"/>
      <c r="V460" s="34"/>
      <c r="W460" s="34"/>
      <c r="X460" s="34"/>
      <c r="Y460" s="34">
        <v>8300671561</v>
      </c>
      <c r="Z460" s="34">
        <v>4</v>
      </c>
      <c r="AA460" s="34"/>
      <c r="AB460" s="34"/>
      <c r="AC460" s="34"/>
      <c r="AD460" s="34"/>
      <c r="AE460" s="37" t="s">
        <v>105</v>
      </c>
      <c r="AF460" s="37">
        <v>79369745</v>
      </c>
      <c r="AG460" s="37">
        <v>0</v>
      </c>
      <c r="AH460" s="34"/>
      <c r="AI460" s="34"/>
      <c r="AJ460" s="34"/>
      <c r="AK460" s="57">
        <v>45281</v>
      </c>
      <c r="AL460" s="38" t="s">
        <v>101</v>
      </c>
      <c r="AM460" s="57">
        <v>45279</v>
      </c>
      <c r="AN460" s="57">
        <v>45279</v>
      </c>
      <c r="AO460" s="34">
        <v>0</v>
      </c>
      <c r="AP460" s="57">
        <v>45281</v>
      </c>
      <c r="AQ460" s="57">
        <v>47107</v>
      </c>
      <c r="AR460" s="34">
        <v>1800</v>
      </c>
      <c r="AS460" s="34">
        <v>60</v>
      </c>
      <c r="AT460" s="80">
        <v>0</v>
      </c>
      <c r="AU460" s="34"/>
      <c r="AV460" s="34"/>
      <c r="AW460" s="34"/>
      <c r="AX460" s="34"/>
      <c r="AY460" s="34"/>
      <c r="AZ460" s="83"/>
      <c r="BA460" s="34"/>
      <c r="BB460" s="34"/>
      <c r="BC460" s="34"/>
      <c r="BD460" s="34"/>
      <c r="BE460" s="34"/>
      <c r="BF460" s="34"/>
      <c r="BG460" s="34"/>
      <c r="BH460" s="34"/>
      <c r="BI460" s="34"/>
      <c r="BJ460" s="34"/>
      <c r="BK460" s="34"/>
      <c r="BL460" s="34"/>
      <c r="BM460" s="34"/>
      <c r="BN460" s="34"/>
      <c r="BO460" s="34"/>
      <c r="BP460" s="34"/>
      <c r="BQ460" s="34">
        <f>Tabla2023[[#This Row],[DÍAS PRORROGA 1]]+Tabla2023[[#This Row],[DÍAS PRORROGA  2]]+Tabla2023[[#This Row],[DÍAS PRORROGA 3]]</f>
        <v>0</v>
      </c>
      <c r="BR460" s="68">
        <f>IF(Tabla2023[[#This Row],[ADICIÓN]]="NO",0,Tabla2023[[#This Row],[VALOR ADICIÓN 1]]+Tabla2023[[#This Row],[VALOR ADICIÓN 2]]+Tabla2023[[#This Row],[VALOR ADICIÓN 3]])</f>
        <v>0</v>
      </c>
      <c r="BS460" s="34"/>
      <c r="BT460" s="57">
        <v>47107</v>
      </c>
      <c r="BU460" s="49">
        <f>Tabla2023[[#This Row],[VALOR INICIAL DEL CONTRATO]]+Tabla2023[[#This Row],[VALOR ADICIÓN 1]]+Tabla2023[[#This Row],[VALOR ADICIÓN 2]]+Tabla2023[[#This Row],[VALOR ADICIÓN 3]]</f>
        <v>0</v>
      </c>
      <c r="BV46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60" s="69"/>
      <c r="BX460" s="34"/>
      <c r="BY460" s="34"/>
      <c r="BZ460" s="34"/>
      <c r="CA460" s="34"/>
      <c r="CB460" s="35"/>
      <c r="CC460" s="35"/>
      <c r="CD460" s="34"/>
      <c r="CE460" s="34"/>
    </row>
    <row r="461" spans="1:83" ht="51.75" hidden="1" customHeight="1" x14ac:dyDescent="0.2">
      <c r="A461" s="30"/>
      <c r="B461" s="131" t="s">
        <v>3721</v>
      </c>
      <c r="C461" s="122" t="s">
        <v>84</v>
      </c>
      <c r="D461" s="122" t="str">
        <f ca="1">IF(Tabla2023[[#This Row],[FECHA DE TERMINACIÓN FINAL]]-TODAY()&gt;=15,"VIGENTE",IF(Tabla2023[[#This Row],[FECHA DE TERMINACIÓN FINAL]]-TODAY()&lt;0,"FINALIZADO",IF(Tabla2023[[#This Row],[FECHA DE TERMINACIÓN FINAL]]-TODAY()&lt;=15,"PROXIMO A VENCER")))</f>
        <v>VIGENTE</v>
      </c>
      <c r="E461" s="118"/>
      <c r="F461" s="26" t="s">
        <v>3722</v>
      </c>
      <c r="G461" s="103" t="s">
        <v>3723</v>
      </c>
      <c r="H461" s="36" t="s">
        <v>3724</v>
      </c>
      <c r="I461" s="47" t="s">
        <v>3725</v>
      </c>
      <c r="J461" s="36" t="s">
        <v>3689</v>
      </c>
      <c r="K461" s="34"/>
      <c r="L461" s="34"/>
      <c r="M461" s="34"/>
      <c r="N461" s="34"/>
      <c r="O461" s="34"/>
      <c r="P461" s="36" t="s">
        <v>87</v>
      </c>
      <c r="Q461" s="36" t="s">
        <v>104</v>
      </c>
      <c r="R461" s="34"/>
      <c r="S461" s="36" t="s">
        <v>3726</v>
      </c>
      <c r="T461" s="34"/>
      <c r="U461" s="34"/>
      <c r="V461" s="34"/>
      <c r="W461" s="34"/>
      <c r="X461" s="34"/>
      <c r="Y461" s="34">
        <v>830064769</v>
      </c>
      <c r="Z461" s="34">
        <v>0</v>
      </c>
      <c r="AA461" s="34"/>
      <c r="AB461" s="34"/>
      <c r="AC461" s="34"/>
      <c r="AD461" s="34"/>
      <c r="AE461" s="37" t="s">
        <v>105</v>
      </c>
      <c r="AF461" s="37">
        <v>79369745</v>
      </c>
      <c r="AG461" s="37">
        <v>0</v>
      </c>
      <c r="AH461" s="34"/>
      <c r="AI461" s="34"/>
      <c r="AJ461" s="34"/>
      <c r="AK461" s="57">
        <v>45281</v>
      </c>
      <c r="AL461" s="38" t="s">
        <v>101</v>
      </c>
      <c r="AM461" s="57">
        <v>45279</v>
      </c>
      <c r="AN461" s="57">
        <v>45279</v>
      </c>
      <c r="AO461" s="36">
        <v>0</v>
      </c>
      <c r="AP461" s="57">
        <v>45281</v>
      </c>
      <c r="AQ461" s="72">
        <v>47107</v>
      </c>
      <c r="AR461" s="36">
        <v>1800</v>
      </c>
      <c r="AS461" s="36">
        <v>60</v>
      </c>
      <c r="AT461" s="80">
        <v>0</v>
      </c>
      <c r="AU461" s="34"/>
      <c r="AV461" s="34"/>
      <c r="AW461" s="34"/>
      <c r="AX461" s="34"/>
      <c r="AY461" s="34"/>
      <c r="AZ461" s="83"/>
      <c r="BA461" s="34"/>
      <c r="BB461" s="34"/>
      <c r="BC461" s="34"/>
      <c r="BD461" s="34"/>
      <c r="BE461" s="34"/>
      <c r="BF461" s="34"/>
      <c r="BG461" s="34"/>
      <c r="BH461" s="34"/>
      <c r="BI461" s="34"/>
      <c r="BJ461" s="34"/>
      <c r="BK461" s="34"/>
      <c r="BL461" s="34"/>
      <c r="BM461" s="34"/>
      <c r="BN461" s="34"/>
      <c r="BO461" s="34"/>
      <c r="BP461" s="34"/>
      <c r="BQ461" s="34">
        <f>Tabla2023[[#This Row],[DÍAS PRORROGA 1]]+Tabla2023[[#This Row],[DÍAS PRORROGA  2]]+Tabla2023[[#This Row],[DÍAS PRORROGA 3]]</f>
        <v>0</v>
      </c>
      <c r="BR461" s="68">
        <f>IF(Tabla2023[[#This Row],[ADICIÓN]]="NO",0,Tabla2023[[#This Row],[VALOR ADICIÓN 1]]+Tabla2023[[#This Row],[VALOR ADICIÓN 2]]+Tabla2023[[#This Row],[VALOR ADICIÓN 3]])</f>
        <v>0</v>
      </c>
      <c r="BS461" s="34"/>
      <c r="BT461" s="57">
        <v>47107</v>
      </c>
      <c r="BU461" s="49">
        <f>Tabla2023[[#This Row],[VALOR INICIAL DEL CONTRATO]]+Tabla2023[[#This Row],[VALOR ADICIÓN 1]]+Tabla2023[[#This Row],[VALOR ADICIÓN 2]]+Tabla2023[[#This Row],[VALOR ADICIÓN 3]]</f>
        <v>0</v>
      </c>
      <c r="BV46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61" s="69"/>
      <c r="BX461" s="34"/>
      <c r="BY461" s="34"/>
      <c r="BZ461" s="34"/>
      <c r="CA461" s="34"/>
      <c r="CB461" s="35"/>
      <c r="CC461" s="35"/>
      <c r="CD461" s="34"/>
      <c r="CE461" s="34"/>
    </row>
    <row r="462" spans="1:83" ht="51.75" hidden="1" customHeight="1" x14ac:dyDescent="0.2">
      <c r="A462" s="30"/>
      <c r="B462" s="131" t="s">
        <v>3727</v>
      </c>
      <c r="C462" s="122" t="s">
        <v>84</v>
      </c>
      <c r="D462" s="122" t="str">
        <f ca="1">IF(Tabla2023[[#This Row],[FECHA DE TERMINACIÓN FINAL]]-TODAY()&gt;=15,"VIGENTE",IF(Tabla2023[[#This Row],[FECHA DE TERMINACIÓN FINAL]]-TODAY()&lt;0,"FINALIZADO",IF(Tabla2023[[#This Row],[FECHA DE TERMINACIÓN FINAL]]-TODAY()&lt;=15,"PROXIMO A VENCER")))</f>
        <v>VIGENTE</v>
      </c>
      <c r="E462" s="118"/>
      <c r="F462" s="26" t="s">
        <v>3728</v>
      </c>
      <c r="G462" s="103" t="s">
        <v>3729</v>
      </c>
      <c r="H462" s="36" t="s">
        <v>3730</v>
      </c>
      <c r="I462" s="47" t="s">
        <v>3731</v>
      </c>
      <c r="J462" s="36" t="s">
        <v>3689</v>
      </c>
      <c r="K462" s="34"/>
      <c r="L462" s="34"/>
      <c r="M462" s="34"/>
      <c r="N462" s="34"/>
      <c r="O462" s="34"/>
      <c r="P462" s="36" t="s">
        <v>87</v>
      </c>
      <c r="Q462" s="36" t="s">
        <v>104</v>
      </c>
      <c r="R462" s="34"/>
      <c r="S462" s="36" t="s">
        <v>3732</v>
      </c>
      <c r="T462" s="34"/>
      <c r="U462" s="34"/>
      <c r="V462" s="34"/>
      <c r="W462" s="34"/>
      <c r="X462" s="34"/>
      <c r="Y462" s="34">
        <v>901642255</v>
      </c>
      <c r="Z462" s="34">
        <v>4</v>
      </c>
      <c r="AA462" s="34"/>
      <c r="AB462" s="34"/>
      <c r="AC462" s="34"/>
      <c r="AD462" s="34"/>
      <c r="AE462" s="37" t="s">
        <v>105</v>
      </c>
      <c r="AF462" s="37">
        <v>79369745</v>
      </c>
      <c r="AG462" s="37">
        <v>0</v>
      </c>
      <c r="AH462" s="34"/>
      <c r="AI462" s="34"/>
      <c r="AJ462" s="34"/>
      <c r="AK462" s="57">
        <v>45281</v>
      </c>
      <c r="AL462" s="38" t="s">
        <v>101</v>
      </c>
      <c r="AM462" s="57">
        <v>45279</v>
      </c>
      <c r="AN462" s="57">
        <v>45279</v>
      </c>
      <c r="AO462" s="36">
        <v>0</v>
      </c>
      <c r="AP462" s="57">
        <v>45281</v>
      </c>
      <c r="AQ462" s="72">
        <v>47107</v>
      </c>
      <c r="AR462" s="36">
        <v>1800</v>
      </c>
      <c r="AS462" s="36">
        <v>60</v>
      </c>
      <c r="AT462" s="80">
        <v>0</v>
      </c>
      <c r="AU462" s="34"/>
      <c r="AV462" s="34"/>
      <c r="AW462" s="34"/>
      <c r="AX462" s="34"/>
      <c r="AY462" s="34"/>
      <c r="AZ462" s="83"/>
      <c r="BA462" s="34"/>
      <c r="BB462" s="34"/>
      <c r="BC462" s="34"/>
      <c r="BD462" s="34"/>
      <c r="BE462" s="34"/>
      <c r="BF462" s="34"/>
      <c r="BG462" s="34"/>
      <c r="BH462" s="34"/>
      <c r="BI462" s="34"/>
      <c r="BJ462" s="34"/>
      <c r="BK462" s="34"/>
      <c r="BL462" s="34"/>
      <c r="BM462" s="34"/>
      <c r="BN462" s="34"/>
      <c r="BO462" s="34"/>
      <c r="BP462" s="34"/>
      <c r="BQ462" s="34">
        <f>Tabla2023[[#This Row],[DÍAS PRORROGA 1]]+Tabla2023[[#This Row],[DÍAS PRORROGA  2]]+Tabla2023[[#This Row],[DÍAS PRORROGA 3]]</f>
        <v>0</v>
      </c>
      <c r="BR462" s="68">
        <f>IF(Tabla2023[[#This Row],[ADICIÓN]]="NO",0,Tabla2023[[#This Row],[VALOR ADICIÓN 1]]+Tabla2023[[#This Row],[VALOR ADICIÓN 2]]+Tabla2023[[#This Row],[VALOR ADICIÓN 3]])</f>
        <v>0</v>
      </c>
      <c r="BS462" s="34"/>
      <c r="BT462" s="57">
        <v>47107</v>
      </c>
      <c r="BU462" s="49">
        <f>Tabla2023[[#This Row],[VALOR INICIAL DEL CONTRATO]]+Tabla2023[[#This Row],[VALOR ADICIÓN 1]]+Tabla2023[[#This Row],[VALOR ADICIÓN 2]]+Tabla2023[[#This Row],[VALOR ADICIÓN 3]]</f>
        <v>0</v>
      </c>
      <c r="BV46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62" s="69"/>
      <c r="BX462" s="34"/>
      <c r="BY462" s="34"/>
      <c r="BZ462" s="34"/>
      <c r="CA462" s="34"/>
      <c r="CB462" s="35"/>
      <c r="CC462" s="35"/>
      <c r="CD462" s="34"/>
      <c r="CE462" s="34"/>
    </row>
    <row r="463" spans="1:83" ht="51.75" hidden="1" customHeight="1" x14ac:dyDescent="0.2">
      <c r="A463" s="30"/>
      <c r="B463" s="131" t="s">
        <v>3733</v>
      </c>
      <c r="C463" s="122" t="s">
        <v>84</v>
      </c>
      <c r="D463" s="122" t="str">
        <f ca="1">IF(Tabla2023[[#This Row],[FECHA DE TERMINACIÓN FINAL]]-TODAY()&gt;=15,"VIGENTE",IF(Tabla2023[[#This Row],[FECHA DE TERMINACIÓN FINAL]]-TODAY()&lt;0,"FINALIZADO",IF(Tabla2023[[#This Row],[FECHA DE TERMINACIÓN FINAL]]-TODAY()&lt;=15,"PROXIMO A VENCER")))</f>
        <v>VIGENTE</v>
      </c>
      <c r="E463" s="110"/>
      <c r="F463" s="106" t="s">
        <v>3734</v>
      </c>
      <c r="G463" s="34" t="s">
        <v>3735</v>
      </c>
      <c r="H463" s="36" t="s">
        <v>3736</v>
      </c>
      <c r="I463" s="47" t="s">
        <v>3737</v>
      </c>
      <c r="J463" s="36" t="s">
        <v>3689</v>
      </c>
      <c r="K463" s="34"/>
      <c r="L463" s="34"/>
      <c r="M463" s="34"/>
      <c r="N463" s="34"/>
      <c r="O463" s="34"/>
      <c r="P463" s="36" t="s">
        <v>87</v>
      </c>
      <c r="Q463" s="36" t="s">
        <v>104</v>
      </c>
      <c r="R463" s="34"/>
      <c r="S463" s="36" t="s">
        <v>3738</v>
      </c>
      <c r="T463" s="34"/>
      <c r="U463" s="34"/>
      <c r="V463" s="34"/>
      <c r="W463" s="34"/>
      <c r="X463" s="34"/>
      <c r="Y463" s="34">
        <v>901743315</v>
      </c>
      <c r="Z463" s="34">
        <v>1</v>
      </c>
      <c r="AA463" s="34"/>
      <c r="AB463" s="34"/>
      <c r="AC463" s="34"/>
      <c r="AD463" s="34"/>
      <c r="AE463" s="37" t="s">
        <v>105</v>
      </c>
      <c r="AF463" s="37">
        <v>79369745</v>
      </c>
      <c r="AG463" s="37">
        <v>0</v>
      </c>
      <c r="AH463" s="34"/>
      <c r="AI463" s="34"/>
      <c r="AJ463" s="34"/>
      <c r="AK463" s="57">
        <v>45281</v>
      </c>
      <c r="AL463" s="38" t="s">
        <v>101</v>
      </c>
      <c r="AM463" s="57">
        <v>45280</v>
      </c>
      <c r="AN463" s="57">
        <v>45280</v>
      </c>
      <c r="AO463" s="34">
        <v>0</v>
      </c>
      <c r="AP463" s="57">
        <v>45281</v>
      </c>
      <c r="AQ463" s="72">
        <v>47107</v>
      </c>
      <c r="AR463" s="36">
        <v>1800</v>
      </c>
      <c r="AS463" s="34">
        <v>60</v>
      </c>
      <c r="AT463" s="80">
        <v>0</v>
      </c>
      <c r="AU463" s="34"/>
      <c r="AV463" s="34"/>
      <c r="AW463" s="34"/>
      <c r="AX463" s="34"/>
      <c r="AY463" s="34"/>
      <c r="AZ463" s="83"/>
      <c r="BA463" s="34"/>
      <c r="BB463" s="34"/>
      <c r="BC463" s="34"/>
      <c r="BD463" s="34"/>
      <c r="BE463" s="34"/>
      <c r="BF463" s="34"/>
      <c r="BG463" s="34"/>
      <c r="BH463" s="34"/>
      <c r="BI463" s="34"/>
      <c r="BJ463" s="34"/>
      <c r="BK463" s="34"/>
      <c r="BL463" s="34"/>
      <c r="BM463" s="34"/>
      <c r="BN463" s="34"/>
      <c r="BO463" s="34"/>
      <c r="BP463" s="34"/>
      <c r="BQ463" s="34">
        <f>Tabla2023[[#This Row],[DÍAS PRORROGA 1]]+Tabla2023[[#This Row],[DÍAS PRORROGA  2]]+Tabla2023[[#This Row],[DÍAS PRORROGA 3]]</f>
        <v>0</v>
      </c>
      <c r="BR463" s="68">
        <f>IF(Tabla2023[[#This Row],[ADICIÓN]]="NO",0,Tabla2023[[#This Row],[VALOR ADICIÓN 1]]+Tabla2023[[#This Row],[VALOR ADICIÓN 2]]+Tabla2023[[#This Row],[VALOR ADICIÓN 3]])</f>
        <v>0</v>
      </c>
      <c r="BS463" s="34"/>
      <c r="BT463" s="72">
        <v>47107</v>
      </c>
      <c r="BU463" s="49">
        <f>Tabla2023[[#This Row],[VALOR INICIAL DEL CONTRATO]]+Tabla2023[[#This Row],[VALOR ADICIÓN 1]]+Tabla2023[[#This Row],[VALOR ADICIÓN 2]]+Tabla2023[[#This Row],[VALOR ADICIÓN 3]]</f>
        <v>0</v>
      </c>
      <c r="BV46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63" s="69"/>
      <c r="BX463" s="34"/>
      <c r="BY463" s="34"/>
      <c r="BZ463" s="34"/>
      <c r="CA463" s="34"/>
      <c r="CB463" s="35"/>
      <c r="CC463" s="35"/>
      <c r="CD463" s="34"/>
      <c r="CE463" s="34"/>
    </row>
    <row r="464" spans="1:83" ht="51.75" hidden="1" customHeight="1" x14ac:dyDescent="0.2">
      <c r="A464" s="30"/>
      <c r="B464" s="131" t="s">
        <v>3739</v>
      </c>
      <c r="C464" s="122" t="s">
        <v>84</v>
      </c>
      <c r="D464" s="122" t="str">
        <f ca="1">IF(Tabla2023[[#This Row],[FECHA DE TERMINACIÓN FINAL]]-TODAY()&gt;=15,"VIGENTE",IF(Tabla2023[[#This Row],[FECHA DE TERMINACIÓN FINAL]]-TODAY()&lt;0,"FINALIZADO",IF(Tabla2023[[#This Row],[FECHA DE TERMINACIÓN FINAL]]-TODAY()&lt;=15,"PROXIMO A VENCER")))</f>
        <v>VIGENTE</v>
      </c>
      <c r="E464" s="103"/>
      <c r="F464" s="36" t="s">
        <v>3740</v>
      </c>
      <c r="G464" s="34" t="s">
        <v>3741</v>
      </c>
      <c r="H464" s="36" t="s">
        <v>3742</v>
      </c>
      <c r="I464" s="47" t="s">
        <v>3743</v>
      </c>
      <c r="J464" s="36" t="s">
        <v>3689</v>
      </c>
      <c r="K464" s="34"/>
      <c r="L464" s="34"/>
      <c r="M464" s="34"/>
      <c r="N464" s="34"/>
      <c r="O464" s="34"/>
      <c r="P464" s="36" t="s">
        <v>87</v>
      </c>
      <c r="Q464" s="36" t="s">
        <v>104</v>
      </c>
      <c r="R464" s="34"/>
      <c r="S464" s="36" t="s">
        <v>3744</v>
      </c>
      <c r="T464" s="34"/>
      <c r="U464" s="34"/>
      <c r="V464" s="34"/>
      <c r="W464" s="34"/>
      <c r="X464" s="34"/>
      <c r="Y464" s="34">
        <v>901699495</v>
      </c>
      <c r="Z464" s="34">
        <v>0</v>
      </c>
      <c r="AA464" s="34"/>
      <c r="AB464" s="34"/>
      <c r="AC464" s="34"/>
      <c r="AD464" s="34"/>
      <c r="AE464" s="37" t="s">
        <v>105</v>
      </c>
      <c r="AF464" s="37">
        <v>79369745</v>
      </c>
      <c r="AG464" s="37">
        <v>0</v>
      </c>
      <c r="AH464" s="34"/>
      <c r="AI464" s="34"/>
      <c r="AJ464" s="34"/>
      <c r="AK464" s="57">
        <v>45281</v>
      </c>
      <c r="AL464" s="38" t="s">
        <v>101</v>
      </c>
      <c r="AM464" s="57">
        <v>45280</v>
      </c>
      <c r="AN464" s="57">
        <v>45280</v>
      </c>
      <c r="AO464" s="34">
        <v>0</v>
      </c>
      <c r="AP464" s="57">
        <v>45281</v>
      </c>
      <c r="AQ464" s="72">
        <v>47107</v>
      </c>
      <c r="AR464" s="36">
        <v>1800</v>
      </c>
      <c r="AS464" s="34">
        <v>60</v>
      </c>
      <c r="AT464" s="80">
        <v>0</v>
      </c>
      <c r="AU464" s="34"/>
      <c r="AV464" s="34"/>
      <c r="AW464" s="34"/>
      <c r="AX464" s="34"/>
      <c r="AY464" s="34"/>
      <c r="AZ464" s="83"/>
      <c r="BA464" s="34"/>
      <c r="BB464" s="34"/>
      <c r="BC464" s="34"/>
      <c r="BD464" s="34"/>
      <c r="BE464" s="34"/>
      <c r="BF464" s="34"/>
      <c r="BG464" s="34"/>
      <c r="BH464" s="34"/>
      <c r="BI464" s="34"/>
      <c r="BJ464" s="34"/>
      <c r="BK464" s="34"/>
      <c r="BL464" s="34"/>
      <c r="BM464" s="34"/>
      <c r="BN464" s="34"/>
      <c r="BO464" s="34"/>
      <c r="BP464" s="34"/>
      <c r="BQ464" s="34">
        <f>Tabla2023[[#This Row],[DÍAS PRORROGA 1]]+Tabla2023[[#This Row],[DÍAS PRORROGA  2]]+Tabla2023[[#This Row],[DÍAS PRORROGA 3]]</f>
        <v>0</v>
      </c>
      <c r="BR464" s="68">
        <f>IF(Tabla2023[[#This Row],[ADICIÓN]]="NO",0,Tabla2023[[#This Row],[VALOR ADICIÓN 1]]+Tabla2023[[#This Row],[VALOR ADICIÓN 2]]+Tabla2023[[#This Row],[VALOR ADICIÓN 3]])</f>
        <v>0</v>
      </c>
      <c r="BS464" s="34"/>
      <c r="BT464" s="72">
        <v>47107</v>
      </c>
      <c r="BU464" s="49">
        <f>Tabla2023[[#This Row],[VALOR INICIAL DEL CONTRATO]]+Tabla2023[[#This Row],[VALOR ADICIÓN 1]]+Tabla2023[[#This Row],[VALOR ADICIÓN 2]]+Tabla2023[[#This Row],[VALOR ADICIÓN 3]]</f>
        <v>0</v>
      </c>
      <c r="BV46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64" s="69"/>
      <c r="BX464" s="34"/>
      <c r="BY464" s="34"/>
      <c r="BZ464" s="34"/>
      <c r="CA464" s="34"/>
      <c r="CB464" s="35"/>
      <c r="CC464" s="35"/>
      <c r="CD464" s="34"/>
      <c r="CE464" s="34"/>
    </row>
    <row r="465" spans="1:83" ht="51.75" hidden="1" customHeight="1" x14ac:dyDescent="0.2">
      <c r="A465" s="30"/>
      <c r="B465" s="131" t="s">
        <v>3745</v>
      </c>
      <c r="C465" s="122" t="s">
        <v>84</v>
      </c>
      <c r="D465" s="122" t="str">
        <f ca="1">IF(Tabla2023[[#This Row],[FECHA DE TERMINACIÓN FINAL]]-TODAY()&gt;=15,"VIGENTE",IF(Tabla2023[[#This Row],[FECHA DE TERMINACIÓN FINAL]]-TODAY()&lt;0,"FINALIZADO",IF(Tabla2023[[#This Row],[FECHA DE TERMINACIÓN FINAL]]-TODAY()&lt;=15,"PROXIMO A VENCER")))</f>
        <v>VIGENTE</v>
      </c>
      <c r="E465" s="103"/>
      <c r="F465" s="36" t="s">
        <v>3746</v>
      </c>
      <c r="G465" s="34" t="s">
        <v>3747</v>
      </c>
      <c r="H465" s="36" t="s">
        <v>3748</v>
      </c>
      <c r="I465" s="47" t="s">
        <v>3749</v>
      </c>
      <c r="J465" s="36" t="s">
        <v>3689</v>
      </c>
      <c r="K465" s="34"/>
      <c r="L465" s="34"/>
      <c r="M465" s="34"/>
      <c r="N465" s="34"/>
      <c r="O465" s="34"/>
      <c r="P465" s="36" t="s">
        <v>87</v>
      </c>
      <c r="Q465" s="36" t="s">
        <v>104</v>
      </c>
      <c r="R465" s="34"/>
      <c r="S465" s="36" t="s">
        <v>3750</v>
      </c>
      <c r="T465" s="34"/>
      <c r="U465" s="34"/>
      <c r="V465" s="34"/>
      <c r="W465" s="34"/>
      <c r="X465" s="34"/>
      <c r="Y465" s="34">
        <v>901695971</v>
      </c>
      <c r="Z465" s="34">
        <v>7</v>
      </c>
      <c r="AA465" s="34"/>
      <c r="AB465" s="34"/>
      <c r="AC465" s="34"/>
      <c r="AD465" s="34"/>
      <c r="AE465" s="37" t="s">
        <v>105</v>
      </c>
      <c r="AF465" s="37">
        <v>79369745</v>
      </c>
      <c r="AG465" s="37">
        <v>0</v>
      </c>
      <c r="AH465" s="34"/>
      <c r="AI465" s="34"/>
      <c r="AJ465" s="34"/>
      <c r="AK465" s="57">
        <v>45281</v>
      </c>
      <c r="AL465" s="38" t="s">
        <v>101</v>
      </c>
      <c r="AM465" s="57">
        <v>45280</v>
      </c>
      <c r="AN465" s="57">
        <v>45280</v>
      </c>
      <c r="AO465" s="34">
        <v>0</v>
      </c>
      <c r="AP465" s="57">
        <v>45281</v>
      </c>
      <c r="AQ465" s="72">
        <v>47107</v>
      </c>
      <c r="AR465" s="36">
        <v>1800</v>
      </c>
      <c r="AS465" s="34">
        <v>60</v>
      </c>
      <c r="AT465" s="80">
        <v>0</v>
      </c>
      <c r="AU465" s="34"/>
      <c r="AV465" s="34"/>
      <c r="AW465" s="34"/>
      <c r="AX465" s="34"/>
      <c r="AY465" s="34"/>
      <c r="AZ465" s="83"/>
      <c r="BA465" s="34"/>
      <c r="BB465" s="34"/>
      <c r="BC465" s="34"/>
      <c r="BD465" s="34"/>
      <c r="BE465" s="34"/>
      <c r="BF465" s="34"/>
      <c r="BG465" s="34"/>
      <c r="BH465" s="34"/>
      <c r="BI465" s="34"/>
      <c r="BJ465" s="34"/>
      <c r="BK465" s="34"/>
      <c r="BL465" s="34"/>
      <c r="BM465" s="34"/>
      <c r="BN465" s="34"/>
      <c r="BO465" s="34"/>
      <c r="BP465" s="34"/>
      <c r="BQ465" s="34">
        <f>Tabla2023[[#This Row],[DÍAS PRORROGA 1]]+Tabla2023[[#This Row],[DÍAS PRORROGA  2]]+Tabla2023[[#This Row],[DÍAS PRORROGA 3]]</f>
        <v>0</v>
      </c>
      <c r="BR465" s="68">
        <f>IF(Tabla2023[[#This Row],[ADICIÓN]]="NO",0,Tabla2023[[#This Row],[VALOR ADICIÓN 1]]+Tabla2023[[#This Row],[VALOR ADICIÓN 2]]+Tabla2023[[#This Row],[VALOR ADICIÓN 3]])</f>
        <v>0</v>
      </c>
      <c r="BS465" s="34"/>
      <c r="BT465" s="72">
        <v>47107</v>
      </c>
      <c r="BU465" s="49">
        <f>Tabla2023[[#This Row],[VALOR INICIAL DEL CONTRATO]]+Tabla2023[[#This Row],[VALOR ADICIÓN 1]]+Tabla2023[[#This Row],[VALOR ADICIÓN 2]]+Tabla2023[[#This Row],[VALOR ADICIÓN 3]]</f>
        <v>0</v>
      </c>
      <c r="BV46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65" s="69"/>
      <c r="BX465" s="34"/>
      <c r="BY465" s="34"/>
      <c r="BZ465" s="34"/>
      <c r="CA465" s="34"/>
      <c r="CB465" s="35"/>
      <c r="CC465" s="35"/>
      <c r="CD465" s="34"/>
      <c r="CE465" s="34"/>
    </row>
    <row r="466" spans="1:83" ht="51.75" hidden="1" customHeight="1" x14ac:dyDescent="0.2">
      <c r="A466" s="30"/>
      <c r="B466" s="131" t="s">
        <v>3751</v>
      </c>
      <c r="C466" s="122" t="s">
        <v>84</v>
      </c>
      <c r="D466" s="122" t="str">
        <f ca="1">IF(Tabla2023[[#This Row],[FECHA DE TERMINACIÓN FINAL]]-TODAY()&gt;=15,"VIGENTE",IF(Tabla2023[[#This Row],[FECHA DE TERMINACIÓN FINAL]]-TODAY()&lt;0,"FINALIZADO",IF(Tabla2023[[#This Row],[FECHA DE TERMINACIÓN FINAL]]-TODAY()&lt;=15,"PROXIMO A VENCER")))</f>
        <v>VIGENTE</v>
      </c>
      <c r="E466" s="103"/>
      <c r="F466" s="36" t="s">
        <v>3752</v>
      </c>
      <c r="G466" s="34" t="s">
        <v>3753</v>
      </c>
      <c r="H466" s="36" t="s">
        <v>3754</v>
      </c>
      <c r="I466" s="59" t="s">
        <v>3755</v>
      </c>
      <c r="J466" s="36" t="s">
        <v>3689</v>
      </c>
      <c r="K466" s="34"/>
      <c r="L466" s="34"/>
      <c r="M466" s="34"/>
      <c r="N466" s="34"/>
      <c r="O466" s="34"/>
      <c r="P466" s="36" t="s">
        <v>87</v>
      </c>
      <c r="Q466" s="36" t="s">
        <v>104</v>
      </c>
      <c r="R466" s="34"/>
      <c r="S466" s="36" t="s">
        <v>3756</v>
      </c>
      <c r="T466" s="34"/>
      <c r="U466" s="34"/>
      <c r="V466" s="34"/>
      <c r="W466" s="34"/>
      <c r="X466" s="34"/>
      <c r="Y466" s="34">
        <v>830061092</v>
      </c>
      <c r="Z466" s="34">
        <v>1</v>
      </c>
      <c r="AA466" s="34"/>
      <c r="AB466" s="34"/>
      <c r="AC466" s="34"/>
      <c r="AD466" s="34"/>
      <c r="AE466" s="37" t="s">
        <v>105</v>
      </c>
      <c r="AF466" s="37">
        <v>79369745</v>
      </c>
      <c r="AG466" s="37">
        <v>0</v>
      </c>
      <c r="AH466" s="34"/>
      <c r="AI466" s="34"/>
      <c r="AJ466" s="34"/>
      <c r="AK466" s="57">
        <v>45281</v>
      </c>
      <c r="AL466" s="38" t="s">
        <v>101</v>
      </c>
      <c r="AM466" s="57">
        <v>45280</v>
      </c>
      <c r="AN466" s="57">
        <v>45280</v>
      </c>
      <c r="AO466" s="34">
        <v>0</v>
      </c>
      <c r="AP466" s="57">
        <v>45281</v>
      </c>
      <c r="AQ466" s="72">
        <v>47107</v>
      </c>
      <c r="AR466" s="36">
        <v>1800</v>
      </c>
      <c r="AS466" s="34">
        <v>60</v>
      </c>
      <c r="AT466" s="80">
        <v>0</v>
      </c>
      <c r="AU466" s="34"/>
      <c r="AV466" s="34"/>
      <c r="AW466" s="34"/>
      <c r="AX466" s="34"/>
      <c r="AY466" s="34"/>
      <c r="AZ466" s="83"/>
      <c r="BA466" s="34"/>
      <c r="BB466" s="34"/>
      <c r="BC466" s="34"/>
      <c r="BD466" s="34"/>
      <c r="BE466" s="34"/>
      <c r="BF466" s="34"/>
      <c r="BG466" s="34"/>
      <c r="BH466" s="34"/>
      <c r="BI466" s="34"/>
      <c r="BJ466" s="34"/>
      <c r="BK466" s="34"/>
      <c r="BL466" s="34"/>
      <c r="BM466" s="34"/>
      <c r="BN466" s="34"/>
      <c r="BO466" s="34"/>
      <c r="BP466" s="34"/>
      <c r="BQ466" s="34">
        <f>Tabla2023[[#This Row],[DÍAS PRORROGA 1]]+Tabla2023[[#This Row],[DÍAS PRORROGA  2]]+Tabla2023[[#This Row],[DÍAS PRORROGA 3]]</f>
        <v>0</v>
      </c>
      <c r="BR466" s="68">
        <f>IF(Tabla2023[[#This Row],[ADICIÓN]]="NO",0,Tabla2023[[#This Row],[VALOR ADICIÓN 1]]+Tabla2023[[#This Row],[VALOR ADICIÓN 2]]+Tabla2023[[#This Row],[VALOR ADICIÓN 3]])</f>
        <v>0</v>
      </c>
      <c r="BS466" s="34"/>
      <c r="BT466" s="72">
        <v>47107</v>
      </c>
      <c r="BU466" s="49">
        <f>Tabla2023[[#This Row],[VALOR INICIAL DEL CONTRATO]]+Tabla2023[[#This Row],[VALOR ADICIÓN 1]]+Tabla2023[[#This Row],[VALOR ADICIÓN 2]]+Tabla2023[[#This Row],[VALOR ADICIÓN 3]]</f>
        <v>0</v>
      </c>
      <c r="BV46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4.271631982475356E-2</v>
      </c>
      <c r="BW466" s="69"/>
      <c r="BX466" s="34"/>
      <c r="BY466" s="34"/>
      <c r="BZ466" s="34"/>
      <c r="CA466" s="34"/>
      <c r="CB466" s="35"/>
      <c r="CC466" s="35"/>
      <c r="CD466" s="34"/>
      <c r="CE466" s="34"/>
    </row>
    <row r="467" spans="1:83" ht="51.75" hidden="1" customHeight="1" x14ac:dyDescent="0.2">
      <c r="A467" s="30"/>
      <c r="B467" s="131" t="s">
        <v>3757</v>
      </c>
      <c r="C467" s="122" t="s">
        <v>84</v>
      </c>
      <c r="D467" s="122" t="str">
        <f ca="1">IF(Tabla2023[[#This Row],[FECHA DE TERMINACIÓN FINAL]]-TODAY()&gt;=15,"VIGENTE",IF(Tabla2023[[#This Row],[FECHA DE TERMINACIÓN FINAL]]-TODAY()&lt;0,"FINALIZADO",IF(Tabla2023[[#This Row],[FECHA DE TERMINACIÓN FINAL]]-TODAY()&lt;=15,"PROXIMO A VENCER")))</f>
        <v>VIGENTE</v>
      </c>
      <c r="E467" s="103"/>
      <c r="F467" s="36" t="s">
        <v>3758</v>
      </c>
      <c r="G467" s="34" t="s">
        <v>3759</v>
      </c>
      <c r="H467" s="36" t="s">
        <v>3760</v>
      </c>
      <c r="I467" s="47" t="s">
        <v>3761</v>
      </c>
      <c r="J467" s="36" t="s">
        <v>3689</v>
      </c>
      <c r="K467" s="34"/>
      <c r="L467" s="34"/>
      <c r="M467" s="34"/>
      <c r="N467" s="34"/>
      <c r="O467" s="34"/>
      <c r="P467" s="36" t="s">
        <v>87</v>
      </c>
      <c r="Q467" s="36" t="s">
        <v>104</v>
      </c>
      <c r="R467" s="34"/>
      <c r="S467" s="36" t="s">
        <v>3762</v>
      </c>
      <c r="T467" s="34"/>
      <c r="U467" s="34"/>
      <c r="V467" s="34"/>
      <c r="W467" s="34"/>
      <c r="X467" s="34"/>
      <c r="Y467" s="34">
        <v>830066430</v>
      </c>
      <c r="Z467" s="34">
        <v>9</v>
      </c>
      <c r="AA467" s="34"/>
      <c r="AB467" s="34"/>
      <c r="AC467" s="34"/>
      <c r="AD467" s="34"/>
      <c r="AE467" s="37" t="s">
        <v>105</v>
      </c>
      <c r="AF467" s="37">
        <v>79369745</v>
      </c>
      <c r="AG467" s="37">
        <v>0</v>
      </c>
      <c r="AH467" s="34"/>
      <c r="AI467" s="34"/>
      <c r="AJ467" s="34"/>
      <c r="AK467" s="57">
        <v>45287</v>
      </c>
      <c r="AL467" s="38" t="s">
        <v>101</v>
      </c>
      <c r="AM467" s="57">
        <v>45287</v>
      </c>
      <c r="AN467" s="57">
        <v>45287</v>
      </c>
      <c r="AO467" s="34">
        <v>0</v>
      </c>
      <c r="AP467" s="57">
        <v>45287</v>
      </c>
      <c r="AQ467" s="57">
        <v>47113</v>
      </c>
      <c r="AR467" s="36">
        <v>1800</v>
      </c>
      <c r="AS467" s="34">
        <v>60</v>
      </c>
      <c r="AT467" s="80">
        <v>0</v>
      </c>
      <c r="AU467" s="34"/>
      <c r="AV467" s="34"/>
      <c r="AW467" s="34"/>
      <c r="AX467" s="34"/>
      <c r="AY467" s="34"/>
      <c r="AZ467" s="83"/>
      <c r="BA467" s="34"/>
      <c r="BB467" s="34"/>
      <c r="BC467" s="34"/>
      <c r="BD467" s="34"/>
      <c r="BE467" s="34"/>
      <c r="BF467" s="34"/>
      <c r="BG467" s="34"/>
      <c r="BH467" s="34"/>
      <c r="BI467" s="34"/>
      <c r="BJ467" s="34"/>
      <c r="BK467" s="34"/>
      <c r="BL467" s="34"/>
      <c r="BM467" s="34"/>
      <c r="BN467" s="34"/>
      <c r="BO467" s="34"/>
      <c r="BP467" s="34"/>
      <c r="BQ467" s="34">
        <f>Tabla2023[[#This Row],[DÍAS PRORROGA 1]]+Tabla2023[[#This Row],[DÍAS PRORROGA  2]]+Tabla2023[[#This Row],[DÍAS PRORROGA 3]]</f>
        <v>0</v>
      </c>
      <c r="BR467" s="68">
        <f>IF(Tabla2023[[#This Row],[ADICIÓN]]="NO",0,Tabla2023[[#This Row],[VALOR ADICIÓN 1]]+Tabla2023[[#This Row],[VALOR ADICIÓN 2]]+Tabla2023[[#This Row],[VALOR ADICIÓN 3]])</f>
        <v>0</v>
      </c>
      <c r="BS467" s="34"/>
      <c r="BT467" s="57">
        <v>47113</v>
      </c>
      <c r="BU467" s="49">
        <f>Tabla2023[[#This Row],[VALOR INICIAL DEL CONTRATO]]+Tabla2023[[#This Row],[VALOR ADICIÓN 1]]+Tabla2023[[#This Row],[VALOR ADICIÓN 2]]+Tabla2023[[#This Row],[VALOR ADICIÓN 3]]</f>
        <v>0</v>
      </c>
      <c r="BV46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3.9430449069003289E-2</v>
      </c>
      <c r="BW467" s="69"/>
      <c r="BX467" s="34"/>
      <c r="BY467" s="34"/>
      <c r="BZ467" s="34"/>
      <c r="CA467" s="34"/>
      <c r="CB467" s="35"/>
      <c r="CC467" s="35"/>
      <c r="CD467" s="34"/>
      <c r="CE467" s="34"/>
    </row>
    <row r="468" spans="1:83" ht="51.75" hidden="1" customHeight="1" x14ac:dyDescent="0.2">
      <c r="A468" s="30"/>
      <c r="B468" s="131" t="s">
        <v>3763</v>
      </c>
      <c r="C468" s="122" t="s">
        <v>84</v>
      </c>
      <c r="D468" s="122" t="str">
        <f ca="1">IF(Tabla2023[[#This Row],[FECHA DE TERMINACIÓN FINAL]]-TODAY()&gt;=15,"VIGENTE",IF(Tabla2023[[#This Row],[FECHA DE TERMINACIÓN FINAL]]-TODAY()&lt;0,"FINALIZADO",IF(Tabla2023[[#This Row],[FECHA DE TERMINACIÓN FINAL]]-TODAY()&lt;=15,"PROXIMO A VENCER")))</f>
        <v>VIGENTE</v>
      </c>
      <c r="E468" s="103"/>
      <c r="F468" s="36" t="s">
        <v>3764</v>
      </c>
      <c r="G468" s="34" t="s">
        <v>3765</v>
      </c>
      <c r="H468" s="36" t="s">
        <v>3766</v>
      </c>
      <c r="I468" s="47" t="s">
        <v>3767</v>
      </c>
      <c r="J468" s="36" t="s">
        <v>3689</v>
      </c>
      <c r="K468" s="34"/>
      <c r="L468" s="34"/>
      <c r="M468" s="34"/>
      <c r="N468" s="34"/>
      <c r="O468" s="34"/>
      <c r="P468" s="36" t="s">
        <v>87</v>
      </c>
      <c r="Q468" s="36" t="s">
        <v>104</v>
      </c>
      <c r="R468" s="34"/>
      <c r="S468" s="36" t="s">
        <v>3768</v>
      </c>
      <c r="T468" s="34"/>
      <c r="U468" s="34"/>
      <c r="V468" s="34"/>
      <c r="W468" s="34"/>
      <c r="X468" s="34"/>
      <c r="Y468" s="36">
        <v>9016551061</v>
      </c>
      <c r="Z468" s="34">
        <v>1</v>
      </c>
      <c r="AA468" s="34"/>
      <c r="AB468" s="34"/>
      <c r="AC468" s="34"/>
      <c r="AD468" s="34"/>
      <c r="AE468" s="37" t="s">
        <v>105</v>
      </c>
      <c r="AF468" s="37">
        <v>79369745</v>
      </c>
      <c r="AG468" s="37">
        <v>0</v>
      </c>
      <c r="AH468" s="34"/>
      <c r="AI468" s="34"/>
      <c r="AJ468" s="34"/>
      <c r="AK468" s="57">
        <v>45286</v>
      </c>
      <c r="AL468" s="38" t="s">
        <v>101</v>
      </c>
      <c r="AM468" s="57">
        <v>45280</v>
      </c>
      <c r="AN468" s="57">
        <v>45281</v>
      </c>
      <c r="AO468" s="34">
        <v>0</v>
      </c>
      <c r="AP468" s="57">
        <v>45286</v>
      </c>
      <c r="AQ468" s="57">
        <v>47112</v>
      </c>
      <c r="AR468" s="36">
        <v>1800</v>
      </c>
      <c r="AS468" s="34">
        <v>60</v>
      </c>
      <c r="AT468" s="80">
        <v>0</v>
      </c>
      <c r="AU468" s="34"/>
      <c r="AV468" s="34"/>
      <c r="AW468" s="34"/>
      <c r="AX468" s="34"/>
      <c r="AY468" s="34"/>
      <c r="AZ468" s="83"/>
      <c r="BA468" s="34"/>
      <c r="BB468" s="34"/>
      <c r="BC468" s="34"/>
      <c r="BD468" s="34"/>
      <c r="BE468" s="34"/>
      <c r="BF468" s="34"/>
      <c r="BG468" s="34"/>
      <c r="BH468" s="34"/>
      <c r="BI468" s="34"/>
      <c r="BJ468" s="34"/>
      <c r="BK468" s="34"/>
      <c r="BL468" s="34"/>
      <c r="BM468" s="34"/>
      <c r="BN468" s="34"/>
      <c r="BO468" s="34"/>
      <c r="BP468" s="34"/>
      <c r="BQ468" s="34">
        <f>Tabla2023[[#This Row],[DÍAS PRORROGA 1]]+Tabla2023[[#This Row],[DÍAS PRORROGA  2]]+Tabla2023[[#This Row],[DÍAS PRORROGA 3]]</f>
        <v>0</v>
      </c>
      <c r="BR468" s="68">
        <f>IF(Tabla2023[[#This Row],[ADICIÓN]]="NO",0,Tabla2023[[#This Row],[VALOR ADICIÓN 1]]+Tabla2023[[#This Row],[VALOR ADICIÓN 2]]+Tabla2023[[#This Row],[VALOR ADICIÓN 3]])</f>
        <v>0</v>
      </c>
      <c r="BS468" s="34"/>
      <c r="BT468" s="57">
        <v>47112</v>
      </c>
      <c r="BU468" s="49">
        <f>Tabla2023[[#This Row],[VALOR INICIAL DEL CONTRATO]]+Tabla2023[[#This Row],[VALOR ADICIÓN 1]]+Tabla2023[[#This Row],[VALOR ADICIÓN 2]]+Tabla2023[[#This Row],[VALOR ADICIÓN 3]]</f>
        <v>0</v>
      </c>
      <c r="BV46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3.9978094194961664E-2</v>
      </c>
      <c r="BW468" s="69"/>
      <c r="BX468" s="34"/>
      <c r="BY468" s="34"/>
      <c r="BZ468" s="34"/>
      <c r="CA468" s="34"/>
      <c r="CB468" s="35"/>
      <c r="CC468" s="35"/>
      <c r="CD468" s="34"/>
      <c r="CE468" s="34"/>
    </row>
    <row r="469" spans="1:83" ht="51.75" hidden="1" customHeight="1" x14ac:dyDescent="0.2">
      <c r="A469" s="30"/>
      <c r="B469" s="131" t="s">
        <v>3769</v>
      </c>
      <c r="C469" s="122" t="s">
        <v>84</v>
      </c>
      <c r="D469" s="122" t="str">
        <f ca="1">IF(Tabla2023[[#This Row],[FECHA DE TERMINACIÓN FINAL]]-TODAY()&gt;=15,"VIGENTE",IF(Tabla2023[[#This Row],[FECHA DE TERMINACIÓN FINAL]]-TODAY()&lt;0,"FINALIZADO",IF(Tabla2023[[#This Row],[FECHA DE TERMINACIÓN FINAL]]-TODAY()&lt;=15,"PROXIMO A VENCER")))</f>
        <v>VIGENTE</v>
      </c>
      <c r="E469" s="103"/>
      <c r="F469" s="36" t="s">
        <v>3770</v>
      </c>
      <c r="G469" s="34" t="s">
        <v>3771</v>
      </c>
      <c r="H469" s="36" t="s">
        <v>3772</v>
      </c>
      <c r="I469" s="47" t="s">
        <v>3773</v>
      </c>
      <c r="J469" s="36" t="s">
        <v>3689</v>
      </c>
      <c r="K469" s="34"/>
      <c r="L469" s="34"/>
      <c r="M469" s="34"/>
      <c r="N469" s="34"/>
      <c r="O469" s="34"/>
      <c r="P469" s="36" t="s">
        <v>87</v>
      </c>
      <c r="Q469" s="36" t="s">
        <v>104</v>
      </c>
      <c r="R469" s="34"/>
      <c r="S469" s="36" t="s">
        <v>3774</v>
      </c>
      <c r="T469" s="34"/>
      <c r="U469" s="34"/>
      <c r="V469" s="34"/>
      <c r="W469" s="34"/>
      <c r="X469" s="34"/>
      <c r="Y469" s="34">
        <v>901728793</v>
      </c>
      <c r="Z469" s="34">
        <v>6</v>
      </c>
      <c r="AA469" s="34"/>
      <c r="AB469" s="34"/>
      <c r="AC469" s="34"/>
      <c r="AD469" s="34"/>
      <c r="AE469" s="37" t="s">
        <v>105</v>
      </c>
      <c r="AF469" s="37">
        <v>79369745</v>
      </c>
      <c r="AG469" s="37">
        <v>0</v>
      </c>
      <c r="AH469" s="34"/>
      <c r="AI469" s="34"/>
      <c r="AJ469" s="34"/>
      <c r="AK469" s="57">
        <v>45286</v>
      </c>
      <c r="AL469" s="38" t="s">
        <v>101</v>
      </c>
      <c r="AM469" s="57">
        <v>45281</v>
      </c>
      <c r="AN469" s="57">
        <v>45281</v>
      </c>
      <c r="AO469" s="34">
        <v>0</v>
      </c>
      <c r="AP469" s="57">
        <v>45286</v>
      </c>
      <c r="AQ469" s="57">
        <v>47112</v>
      </c>
      <c r="AR469" s="36">
        <v>1800</v>
      </c>
      <c r="AS469" s="34">
        <v>60</v>
      </c>
      <c r="AT469" s="80">
        <v>0</v>
      </c>
      <c r="AU469" s="34"/>
      <c r="AV469" s="34"/>
      <c r="AW469" s="34"/>
      <c r="AX469" s="34"/>
      <c r="AY469" s="34"/>
      <c r="AZ469" s="83"/>
      <c r="BA469" s="34"/>
      <c r="BB469" s="34"/>
      <c r="BC469" s="34"/>
      <c r="BD469" s="34"/>
      <c r="BE469" s="34"/>
      <c r="BF469" s="34"/>
      <c r="BG469" s="34"/>
      <c r="BH469" s="34"/>
      <c r="BI469" s="34"/>
      <c r="BJ469" s="34"/>
      <c r="BK469" s="34"/>
      <c r="BL469" s="34"/>
      <c r="BM469" s="34"/>
      <c r="BN469" s="34"/>
      <c r="BO469" s="34"/>
      <c r="BP469" s="34"/>
      <c r="BQ469" s="34">
        <f>Tabla2023[[#This Row],[DÍAS PRORROGA 1]]+Tabla2023[[#This Row],[DÍAS PRORROGA  2]]+Tabla2023[[#This Row],[DÍAS PRORROGA 3]]</f>
        <v>0</v>
      </c>
      <c r="BR469" s="68">
        <f>IF(Tabla2023[[#This Row],[ADICIÓN]]="NO",0,Tabla2023[[#This Row],[VALOR ADICIÓN 1]]+Tabla2023[[#This Row],[VALOR ADICIÓN 2]]+Tabla2023[[#This Row],[VALOR ADICIÓN 3]])</f>
        <v>0</v>
      </c>
      <c r="BS469" s="34"/>
      <c r="BT469" s="57">
        <v>47112</v>
      </c>
      <c r="BU469" s="49">
        <f>Tabla2023[[#This Row],[VALOR INICIAL DEL CONTRATO]]+Tabla2023[[#This Row],[VALOR ADICIÓN 1]]+Tabla2023[[#This Row],[VALOR ADICIÓN 2]]+Tabla2023[[#This Row],[VALOR ADICIÓN 3]]</f>
        <v>0</v>
      </c>
      <c r="BV46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3.9978094194961664E-2</v>
      </c>
      <c r="BW469" s="69"/>
      <c r="BX469" s="34"/>
      <c r="BY469" s="34"/>
      <c r="BZ469" s="34"/>
      <c r="CA469" s="34"/>
      <c r="CB469" s="35"/>
      <c r="CC469" s="35"/>
      <c r="CD469" s="34"/>
      <c r="CE469" s="34"/>
    </row>
    <row r="470" spans="1:83" ht="51.75" hidden="1" customHeight="1" x14ac:dyDescent="0.2">
      <c r="A470" s="30"/>
      <c r="B470" s="131" t="s">
        <v>3775</v>
      </c>
      <c r="C470" s="122" t="s">
        <v>84</v>
      </c>
      <c r="D470" s="122" t="str">
        <f ca="1">IF(Tabla2023[[#This Row],[FECHA DE TERMINACIÓN FINAL]]-TODAY()&gt;=15,"VIGENTE",IF(Tabla2023[[#This Row],[FECHA DE TERMINACIÓN FINAL]]-TODAY()&lt;0,"FINALIZADO",IF(Tabla2023[[#This Row],[FECHA DE TERMINACIÓN FINAL]]-TODAY()&lt;=15,"PROXIMO A VENCER")))</f>
        <v>VIGENTE</v>
      </c>
      <c r="E470" s="103"/>
      <c r="F470" s="36" t="s">
        <v>3776</v>
      </c>
      <c r="G470" s="34" t="s">
        <v>3777</v>
      </c>
      <c r="H470" s="36" t="s">
        <v>3778</v>
      </c>
      <c r="I470" s="47" t="s">
        <v>3779</v>
      </c>
      <c r="J470" s="36" t="s">
        <v>3689</v>
      </c>
      <c r="K470" s="34"/>
      <c r="L470" s="34"/>
      <c r="M470" s="34"/>
      <c r="N470" s="34"/>
      <c r="O470" s="34"/>
      <c r="P470" s="36" t="s">
        <v>87</v>
      </c>
      <c r="Q470" s="36" t="s">
        <v>104</v>
      </c>
      <c r="R470" s="34"/>
      <c r="S470" s="36" t="s">
        <v>3780</v>
      </c>
      <c r="T470" s="34"/>
      <c r="U470" s="34"/>
      <c r="V470" s="34"/>
      <c r="W470" s="34"/>
      <c r="X470" s="34"/>
      <c r="Y470" s="34"/>
      <c r="Z470" s="34"/>
      <c r="AA470" s="34"/>
      <c r="AB470" s="34"/>
      <c r="AC470" s="34"/>
      <c r="AD470" s="34" t="s">
        <v>3781</v>
      </c>
      <c r="AE470" s="37" t="s">
        <v>105</v>
      </c>
      <c r="AF470" s="37">
        <v>79369745</v>
      </c>
      <c r="AG470" s="37">
        <v>0</v>
      </c>
      <c r="AH470" s="34"/>
      <c r="AI470" s="34"/>
      <c r="AJ470" s="34"/>
      <c r="AK470" s="57">
        <v>45282</v>
      </c>
      <c r="AL470" s="38" t="s">
        <v>101</v>
      </c>
      <c r="AM470" s="57">
        <v>45281</v>
      </c>
      <c r="AN470" s="57">
        <v>45281</v>
      </c>
      <c r="AO470" s="34">
        <v>0</v>
      </c>
      <c r="AP470" s="57">
        <v>45282</v>
      </c>
      <c r="AQ470" s="57">
        <v>47108</v>
      </c>
      <c r="AR470" s="36">
        <v>1800</v>
      </c>
      <c r="AS470" s="34">
        <v>60</v>
      </c>
      <c r="AT470" s="80">
        <v>0</v>
      </c>
      <c r="AU470" s="34"/>
      <c r="AV470" s="34"/>
      <c r="AW470" s="34"/>
      <c r="AX470" s="34"/>
      <c r="AY470" s="34"/>
      <c r="AZ470" s="83"/>
      <c r="BA470" s="34"/>
      <c r="BB470" s="34"/>
      <c r="BC470" s="34"/>
      <c r="BD470" s="34"/>
      <c r="BE470" s="34"/>
      <c r="BF470" s="34"/>
      <c r="BG470" s="34"/>
      <c r="BH470" s="34"/>
      <c r="BI470" s="34"/>
      <c r="BJ470" s="34"/>
      <c r="BK470" s="34"/>
      <c r="BL470" s="34"/>
      <c r="BM470" s="34"/>
      <c r="BN470" s="34"/>
      <c r="BO470" s="34"/>
      <c r="BP470" s="34"/>
      <c r="BQ470" s="34">
        <f>Tabla2023[[#This Row],[DÍAS PRORROGA 1]]+Tabla2023[[#This Row],[DÍAS PRORROGA  2]]+Tabla2023[[#This Row],[DÍAS PRORROGA 3]]</f>
        <v>0</v>
      </c>
      <c r="BR470" s="68">
        <f>IF(Tabla2023[[#This Row],[ADICIÓN]]="NO",0,Tabla2023[[#This Row],[VALOR ADICIÓN 1]]+Tabla2023[[#This Row],[VALOR ADICIÓN 2]]+Tabla2023[[#This Row],[VALOR ADICIÓN 3]])</f>
        <v>0</v>
      </c>
      <c r="BS470" s="34"/>
      <c r="BT470" s="57">
        <v>47108</v>
      </c>
      <c r="BU470" s="49">
        <f>Tabla2023[[#This Row],[VALOR INICIAL DEL CONTRATO]]+Tabla2023[[#This Row],[VALOR ADICIÓN 1]]+Tabla2023[[#This Row],[VALOR ADICIÓN 2]]+Tabla2023[[#This Row],[VALOR ADICIÓN 3]]</f>
        <v>0</v>
      </c>
      <c r="BV47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4.2168674698795178E-2</v>
      </c>
      <c r="BW470" s="69"/>
      <c r="BX470" s="34"/>
      <c r="BY470" s="34"/>
      <c r="BZ470" s="34"/>
      <c r="CA470" s="34"/>
      <c r="CB470" s="35"/>
      <c r="CC470" s="35"/>
      <c r="CD470" s="34"/>
      <c r="CE470" s="34"/>
    </row>
    <row r="471" spans="1:83" ht="51.75" hidden="1" customHeight="1" x14ac:dyDescent="0.2">
      <c r="A471" s="30"/>
      <c r="B471" s="131" t="s">
        <v>3782</v>
      </c>
      <c r="C471" s="122" t="s">
        <v>84</v>
      </c>
      <c r="D471" s="122" t="str">
        <f ca="1">IF(Tabla2023[[#This Row],[FECHA DE TERMINACIÓN FINAL]]-TODAY()&gt;=15,"VIGENTE",IF(Tabla2023[[#This Row],[FECHA DE TERMINACIÓN FINAL]]-TODAY()&lt;0,"FINALIZADO",IF(Tabla2023[[#This Row],[FECHA DE TERMINACIÓN FINAL]]-TODAY()&lt;=15,"PROXIMO A VENCER")))</f>
        <v>VIGENTE</v>
      </c>
      <c r="E471" s="103"/>
      <c r="F471" s="36" t="s">
        <v>3783</v>
      </c>
      <c r="G471" s="34" t="s">
        <v>3784</v>
      </c>
      <c r="H471" s="36" t="s">
        <v>3785</v>
      </c>
      <c r="I471" s="47" t="s">
        <v>3786</v>
      </c>
      <c r="J471" s="36" t="s">
        <v>3689</v>
      </c>
      <c r="K471" s="34"/>
      <c r="L471" s="34"/>
      <c r="M471" s="34"/>
      <c r="N471" s="34"/>
      <c r="O471" s="34"/>
      <c r="P471" s="36" t="s">
        <v>87</v>
      </c>
      <c r="Q471" s="36" t="s">
        <v>104</v>
      </c>
      <c r="R471" s="34"/>
      <c r="S471" s="36" t="s">
        <v>3787</v>
      </c>
      <c r="T471" s="34"/>
      <c r="U471" s="34"/>
      <c r="V471" s="34"/>
      <c r="W471" s="34"/>
      <c r="X471" s="34"/>
      <c r="Y471" s="34">
        <v>900358260</v>
      </c>
      <c r="Z471" s="34">
        <v>0</v>
      </c>
      <c r="AA471" s="34"/>
      <c r="AB471" s="34"/>
      <c r="AC471" s="34"/>
      <c r="AD471" s="34"/>
      <c r="AE471" s="37" t="s">
        <v>105</v>
      </c>
      <c r="AF471" s="37">
        <v>79369745</v>
      </c>
      <c r="AG471" s="37">
        <v>0</v>
      </c>
      <c r="AH471" s="34"/>
      <c r="AI471" s="34"/>
      <c r="AJ471" s="34"/>
      <c r="AK471" s="57">
        <v>45282</v>
      </c>
      <c r="AL471" s="38" t="s">
        <v>101</v>
      </c>
      <c r="AM471" s="57">
        <v>45282</v>
      </c>
      <c r="AN471" s="57">
        <v>45282</v>
      </c>
      <c r="AO471" s="34">
        <v>0</v>
      </c>
      <c r="AP471" s="57">
        <v>45282</v>
      </c>
      <c r="AQ471" s="57">
        <v>47108</v>
      </c>
      <c r="AR471" s="36">
        <v>1800</v>
      </c>
      <c r="AS471" s="34">
        <v>60</v>
      </c>
      <c r="AT471" s="80">
        <v>0</v>
      </c>
      <c r="AU471" s="34"/>
      <c r="AV471" s="34"/>
      <c r="AW471" s="34"/>
      <c r="AX471" s="34"/>
      <c r="AY471" s="34"/>
      <c r="AZ471" s="83"/>
      <c r="BA471" s="34"/>
      <c r="BB471" s="34"/>
      <c r="BC471" s="34"/>
      <c r="BD471" s="34"/>
      <c r="BE471" s="34"/>
      <c r="BF471" s="34"/>
      <c r="BG471" s="34"/>
      <c r="BH471" s="34"/>
      <c r="BI471" s="34"/>
      <c r="BJ471" s="34"/>
      <c r="BK471" s="34"/>
      <c r="BL471" s="34"/>
      <c r="BM471" s="34"/>
      <c r="BN471" s="34"/>
      <c r="BO471" s="34"/>
      <c r="BP471" s="34"/>
      <c r="BQ471" s="34">
        <f>Tabla2023[[#This Row],[DÍAS PRORROGA 1]]+Tabla2023[[#This Row],[DÍAS PRORROGA  2]]+Tabla2023[[#This Row],[DÍAS PRORROGA 3]]</f>
        <v>0</v>
      </c>
      <c r="BR471" s="68">
        <f>IF(Tabla2023[[#This Row],[ADICIÓN]]="NO",0,Tabla2023[[#This Row],[VALOR ADICIÓN 1]]+Tabla2023[[#This Row],[VALOR ADICIÓN 2]]+Tabla2023[[#This Row],[VALOR ADICIÓN 3]])</f>
        <v>0</v>
      </c>
      <c r="BS471" s="34"/>
      <c r="BT471" s="57">
        <v>47108</v>
      </c>
      <c r="BU471" s="49">
        <f>Tabla2023[[#This Row],[VALOR INICIAL DEL CONTRATO]]+Tabla2023[[#This Row],[VALOR ADICIÓN 1]]+Tabla2023[[#This Row],[VALOR ADICIÓN 2]]+Tabla2023[[#This Row],[VALOR ADICIÓN 3]]</f>
        <v>0</v>
      </c>
      <c r="BV47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4.2168674698795178E-2</v>
      </c>
      <c r="BW471" s="69"/>
      <c r="BX471" s="34"/>
      <c r="BY471" s="34"/>
      <c r="BZ471" s="34"/>
      <c r="CA471" s="34"/>
      <c r="CB471" s="35"/>
      <c r="CC471" s="35"/>
      <c r="CD471" s="34"/>
      <c r="CE471" s="34"/>
    </row>
    <row r="472" spans="1:83" ht="51.75" hidden="1" customHeight="1" x14ac:dyDescent="0.2">
      <c r="A472" s="30"/>
      <c r="B472" s="131" t="s">
        <v>3788</v>
      </c>
      <c r="C472" s="122" t="s">
        <v>84</v>
      </c>
      <c r="D472" s="122" t="str">
        <f ca="1">IF(Tabla2023[[#This Row],[FECHA DE TERMINACIÓN FINAL]]-TODAY()&gt;=15,"VIGENTE",IF(Tabla2023[[#This Row],[FECHA DE TERMINACIÓN FINAL]]-TODAY()&lt;0,"FINALIZADO",IF(Tabla2023[[#This Row],[FECHA DE TERMINACIÓN FINAL]]-TODAY()&lt;=15,"PROXIMO A VENCER")))</f>
        <v>VIGENTE</v>
      </c>
      <c r="E472" s="108"/>
      <c r="F472" s="105" t="s">
        <v>3789</v>
      </c>
      <c r="G472" s="34" t="s">
        <v>3790</v>
      </c>
      <c r="H472" s="36" t="s">
        <v>3791</v>
      </c>
      <c r="I472" s="47" t="s">
        <v>3792</v>
      </c>
      <c r="J472" s="36" t="s">
        <v>3689</v>
      </c>
      <c r="K472" s="34"/>
      <c r="L472" s="34"/>
      <c r="M472" s="34"/>
      <c r="N472" s="34"/>
      <c r="O472" s="34"/>
      <c r="P472" s="36" t="s">
        <v>87</v>
      </c>
      <c r="Q472" s="36" t="s">
        <v>104</v>
      </c>
      <c r="R472" s="34"/>
      <c r="S472" s="36" t="s">
        <v>3793</v>
      </c>
      <c r="T472" s="34"/>
      <c r="U472" s="34"/>
      <c r="V472" s="34"/>
      <c r="W472" s="34"/>
      <c r="X472" s="34"/>
      <c r="Y472" s="34">
        <v>901710283</v>
      </c>
      <c r="Z472" s="34">
        <v>2</v>
      </c>
      <c r="AA472" s="34"/>
      <c r="AB472" s="34"/>
      <c r="AC472" s="34"/>
      <c r="AD472" s="34"/>
      <c r="AE472" s="37" t="s">
        <v>105</v>
      </c>
      <c r="AF472" s="37">
        <v>79369745</v>
      </c>
      <c r="AG472" s="37">
        <v>0</v>
      </c>
      <c r="AH472" s="34"/>
      <c r="AI472" s="34"/>
      <c r="AJ472" s="34"/>
      <c r="AK472" s="57">
        <v>45282</v>
      </c>
      <c r="AL472" s="38" t="s">
        <v>101</v>
      </c>
      <c r="AM472" s="57">
        <v>45281</v>
      </c>
      <c r="AN472" s="57">
        <v>45281</v>
      </c>
      <c r="AO472" s="34">
        <v>0</v>
      </c>
      <c r="AP472" s="57">
        <v>45282</v>
      </c>
      <c r="AQ472" s="57">
        <v>47108</v>
      </c>
      <c r="AR472" s="36">
        <v>1800</v>
      </c>
      <c r="AS472" s="34">
        <v>60</v>
      </c>
      <c r="AT472" s="80">
        <v>0</v>
      </c>
      <c r="AU472" s="34"/>
      <c r="AV472" s="34"/>
      <c r="AW472" s="34"/>
      <c r="AX472" s="34"/>
      <c r="AY472" s="34"/>
      <c r="AZ472" s="83"/>
      <c r="BA472" s="34"/>
      <c r="BB472" s="34"/>
      <c r="BC472" s="34"/>
      <c r="BD472" s="34"/>
      <c r="BE472" s="34"/>
      <c r="BF472" s="34"/>
      <c r="BG472" s="34"/>
      <c r="BH472" s="34"/>
      <c r="BI472" s="34"/>
      <c r="BJ472" s="34"/>
      <c r="BK472" s="34"/>
      <c r="BL472" s="34"/>
      <c r="BM472" s="34"/>
      <c r="BN472" s="34"/>
      <c r="BO472" s="34"/>
      <c r="BP472" s="34"/>
      <c r="BQ472" s="34">
        <f>Tabla2023[[#This Row],[DÍAS PRORROGA 1]]+Tabla2023[[#This Row],[DÍAS PRORROGA  2]]+Tabla2023[[#This Row],[DÍAS PRORROGA 3]]</f>
        <v>0</v>
      </c>
      <c r="BR472" s="68">
        <f>IF(Tabla2023[[#This Row],[ADICIÓN]]="NO",0,Tabla2023[[#This Row],[VALOR ADICIÓN 1]]+Tabla2023[[#This Row],[VALOR ADICIÓN 2]]+Tabla2023[[#This Row],[VALOR ADICIÓN 3]])</f>
        <v>0</v>
      </c>
      <c r="BS472" s="34"/>
      <c r="BT472" s="57">
        <v>47108</v>
      </c>
      <c r="BU472" s="49">
        <f>Tabla2023[[#This Row],[VALOR INICIAL DEL CONTRATO]]+Tabla2023[[#This Row],[VALOR ADICIÓN 1]]+Tabla2023[[#This Row],[VALOR ADICIÓN 2]]+Tabla2023[[#This Row],[VALOR ADICIÓN 3]]</f>
        <v>0</v>
      </c>
      <c r="BV47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4.2168674698795178E-2</v>
      </c>
      <c r="BW472" s="69"/>
      <c r="BX472" s="34"/>
      <c r="BY472" s="34"/>
      <c r="BZ472" s="34"/>
      <c r="CA472" s="34"/>
      <c r="CB472" s="35"/>
      <c r="CC472" s="35"/>
      <c r="CD472" s="34"/>
      <c r="CE472" s="34"/>
    </row>
    <row r="473" spans="1:83" ht="51.75" hidden="1" customHeight="1" x14ac:dyDescent="0.2">
      <c r="A473" s="30"/>
      <c r="B473" s="131" t="s">
        <v>3794</v>
      </c>
      <c r="C473" s="122" t="s">
        <v>84</v>
      </c>
      <c r="D473" s="122" t="str">
        <f ca="1">IF(Tabla2023[[#This Row],[FECHA DE TERMINACIÓN FINAL]]-TODAY()&gt;=15,"VIGENTE",IF(Tabla2023[[#This Row],[FECHA DE TERMINACIÓN FINAL]]-TODAY()&lt;0,"FINALIZADO",IF(Tabla2023[[#This Row],[FECHA DE TERMINACIÓN FINAL]]-TODAY()&lt;=15,"PROXIMO A VENCER")))</f>
        <v>VIGENTE</v>
      </c>
      <c r="E473" s="118"/>
      <c r="F473" s="26" t="s">
        <v>3795</v>
      </c>
      <c r="G473" s="103" t="s">
        <v>3796</v>
      </c>
      <c r="H473" s="36" t="s">
        <v>3797</v>
      </c>
      <c r="I473" s="47" t="s">
        <v>3798</v>
      </c>
      <c r="J473" s="36" t="s">
        <v>3689</v>
      </c>
      <c r="K473" s="34"/>
      <c r="L473" s="34"/>
      <c r="M473" s="34"/>
      <c r="N473" s="34"/>
      <c r="O473" s="34"/>
      <c r="P473" s="36" t="s">
        <v>87</v>
      </c>
      <c r="Q473" s="36" t="s">
        <v>104</v>
      </c>
      <c r="R473" s="34"/>
      <c r="S473" s="36" t="s">
        <v>3799</v>
      </c>
      <c r="T473" s="34"/>
      <c r="U473" s="34"/>
      <c r="V473" s="34"/>
      <c r="W473" s="34"/>
      <c r="X473" s="34"/>
      <c r="Y473" s="34">
        <v>901713724</v>
      </c>
      <c r="Z473" s="34">
        <v>2</v>
      </c>
      <c r="AA473" s="34"/>
      <c r="AB473" s="34"/>
      <c r="AC473" s="34"/>
      <c r="AD473" s="34"/>
      <c r="AE473" s="37" t="s">
        <v>105</v>
      </c>
      <c r="AF473" s="37">
        <v>79369745</v>
      </c>
      <c r="AG473" s="37">
        <v>0</v>
      </c>
      <c r="AH473" s="34"/>
      <c r="AI473" s="34"/>
      <c r="AJ473" s="34"/>
      <c r="AK473" s="57">
        <v>45288</v>
      </c>
      <c r="AL473" s="38" t="s">
        <v>101</v>
      </c>
      <c r="AM473" s="57">
        <v>45287</v>
      </c>
      <c r="AN473" s="57">
        <v>45287</v>
      </c>
      <c r="AO473" s="34">
        <v>0</v>
      </c>
      <c r="AP473" s="57">
        <v>45288</v>
      </c>
      <c r="AQ473" s="57">
        <v>47114</v>
      </c>
      <c r="AR473" s="36">
        <v>1800</v>
      </c>
      <c r="AS473" s="34">
        <v>60</v>
      </c>
      <c r="AT473" s="80">
        <v>0</v>
      </c>
      <c r="AU473" s="34"/>
      <c r="AV473" s="34"/>
      <c r="AW473" s="34"/>
      <c r="AX473" s="34"/>
      <c r="AY473" s="34"/>
      <c r="AZ473" s="83"/>
      <c r="BA473" s="34"/>
      <c r="BB473" s="34"/>
      <c r="BC473" s="34"/>
      <c r="BD473" s="34"/>
      <c r="BE473" s="34"/>
      <c r="BF473" s="34"/>
      <c r="BG473" s="34"/>
      <c r="BH473" s="34"/>
      <c r="BI473" s="34"/>
      <c r="BJ473" s="34"/>
      <c r="BK473" s="34"/>
      <c r="BL473" s="34"/>
      <c r="BM473" s="34"/>
      <c r="BN473" s="34"/>
      <c r="BO473" s="34"/>
      <c r="BP473" s="34"/>
      <c r="BQ473" s="34">
        <f>Tabla2023[[#This Row],[DÍAS PRORROGA 1]]+Tabla2023[[#This Row],[DÍAS PRORROGA  2]]+Tabla2023[[#This Row],[DÍAS PRORROGA 3]]</f>
        <v>0</v>
      </c>
      <c r="BR473" s="68">
        <f>IF(Tabla2023[[#This Row],[ADICIÓN]]="NO",0,Tabla2023[[#This Row],[VALOR ADICIÓN 1]]+Tabla2023[[#This Row],[VALOR ADICIÓN 2]]+Tabla2023[[#This Row],[VALOR ADICIÓN 3]])</f>
        <v>0</v>
      </c>
      <c r="BS473" s="34"/>
      <c r="BT473" s="57">
        <v>47114</v>
      </c>
      <c r="BU473" s="49">
        <f>Tabla2023[[#This Row],[VALOR INICIAL DEL CONTRATO]]+Tabla2023[[#This Row],[VALOR ADICIÓN 1]]+Tabla2023[[#This Row],[VALOR ADICIÓN 2]]+Tabla2023[[#This Row],[VALOR ADICIÓN 3]]</f>
        <v>0</v>
      </c>
      <c r="BV47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3.8882803943044907E-2</v>
      </c>
      <c r="BW473" s="69"/>
      <c r="BX473" s="34"/>
      <c r="BY473" s="34"/>
      <c r="BZ473" s="34"/>
      <c r="CA473" s="34"/>
      <c r="CB473" s="35"/>
      <c r="CC473" s="35"/>
      <c r="CD473" s="34"/>
      <c r="CE473" s="34"/>
    </row>
    <row r="474" spans="1:83" ht="51.75" hidden="1" customHeight="1" x14ac:dyDescent="0.2">
      <c r="A474" s="30"/>
      <c r="B474" s="131" t="s">
        <v>3800</v>
      </c>
      <c r="C474" s="122" t="s">
        <v>84</v>
      </c>
      <c r="D474" s="122" t="str">
        <f ca="1">IF(Tabla2023[[#This Row],[FECHA DE TERMINACIÓN FINAL]]-TODAY()&gt;=15,"VIGENTE",IF(Tabla2023[[#This Row],[FECHA DE TERMINACIÓN FINAL]]-TODAY()&lt;0,"FINALIZADO",IF(Tabla2023[[#This Row],[FECHA DE TERMINACIÓN FINAL]]-TODAY()&lt;=15,"PROXIMO A VENCER")))</f>
        <v>VIGENTE</v>
      </c>
      <c r="E474" s="118"/>
      <c r="F474" s="26" t="s">
        <v>3801</v>
      </c>
      <c r="G474" s="103" t="s">
        <v>3802</v>
      </c>
      <c r="H474" s="36" t="s">
        <v>3803</v>
      </c>
      <c r="I474" s="47" t="s">
        <v>3804</v>
      </c>
      <c r="J474" s="36" t="s">
        <v>3689</v>
      </c>
      <c r="K474" s="34"/>
      <c r="L474" s="34"/>
      <c r="M474" s="34"/>
      <c r="N474" s="34"/>
      <c r="O474" s="34"/>
      <c r="P474" s="36" t="s">
        <v>87</v>
      </c>
      <c r="Q474" s="36" t="s">
        <v>104</v>
      </c>
      <c r="R474" s="34"/>
      <c r="S474" s="36" t="s">
        <v>3805</v>
      </c>
      <c r="T474" s="34"/>
      <c r="U474" s="34"/>
      <c r="V474" s="34"/>
      <c r="W474" s="34"/>
      <c r="X474" s="34"/>
      <c r="Y474" s="34">
        <v>901698436</v>
      </c>
      <c r="Z474" s="34">
        <v>1</v>
      </c>
      <c r="AA474" s="34"/>
      <c r="AB474" s="34"/>
      <c r="AC474" s="34"/>
      <c r="AD474" s="34"/>
      <c r="AE474" s="37" t="s">
        <v>105</v>
      </c>
      <c r="AF474" s="37">
        <v>79369745</v>
      </c>
      <c r="AG474" s="37">
        <v>0</v>
      </c>
      <c r="AH474" s="34"/>
      <c r="AI474" s="34"/>
      <c r="AJ474" s="34"/>
      <c r="AK474" s="57">
        <v>45287</v>
      </c>
      <c r="AL474" s="38" t="s">
        <v>101</v>
      </c>
      <c r="AM474" s="72">
        <v>45287</v>
      </c>
      <c r="AN474" s="57">
        <v>45287</v>
      </c>
      <c r="AO474" s="34">
        <v>0</v>
      </c>
      <c r="AP474" s="57">
        <v>45287</v>
      </c>
      <c r="AQ474" s="57">
        <v>47113</v>
      </c>
      <c r="AR474" s="36">
        <v>1800</v>
      </c>
      <c r="AS474" s="34">
        <v>60</v>
      </c>
      <c r="AT474" s="80">
        <v>0</v>
      </c>
      <c r="AU474" s="34"/>
      <c r="AV474" s="34"/>
      <c r="AW474" s="34"/>
      <c r="AX474" s="34"/>
      <c r="AY474" s="34"/>
      <c r="AZ474" s="83"/>
      <c r="BA474" s="34"/>
      <c r="BB474" s="34"/>
      <c r="BC474" s="34"/>
      <c r="BD474" s="34"/>
      <c r="BE474" s="34"/>
      <c r="BF474" s="34"/>
      <c r="BG474" s="34"/>
      <c r="BH474" s="34"/>
      <c r="BI474" s="34"/>
      <c r="BJ474" s="34"/>
      <c r="BK474" s="34"/>
      <c r="BL474" s="34"/>
      <c r="BM474" s="34"/>
      <c r="BN474" s="34"/>
      <c r="BO474" s="34"/>
      <c r="BP474" s="34"/>
      <c r="BQ474" s="34">
        <f>Tabla2023[[#This Row],[DÍAS PRORROGA 1]]+Tabla2023[[#This Row],[DÍAS PRORROGA  2]]+Tabla2023[[#This Row],[DÍAS PRORROGA 3]]</f>
        <v>0</v>
      </c>
      <c r="BR474" s="68">
        <f>IF(Tabla2023[[#This Row],[ADICIÓN]]="NO",0,Tabla2023[[#This Row],[VALOR ADICIÓN 1]]+Tabla2023[[#This Row],[VALOR ADICIÓN 2]]+Tabla2023[[#This Row],[VALOR ADICIÓN 3]])</f>
        <v>0</v>
      </c>
      <c r="BS474" s="34"/>
      <c r="BT474" s="57">
        <v>47113</v>
      </c>
      <c r="BU474" s="49">
        <f>Tabla2023[[#This Row],[VALOR INICIAL DEL CONTRATO]]+Tabla2023[[#This Row],[VALOR ADICIÓN 1]]+Tabla2023[[#This Row],[VALOR ADICIÓN 2]]+Tabla2023[[#This Row],[VALOR ADICIÓN 3]]</f>
        <v>0</v>
      </c>
      <c r="BV47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3.9430449069003289E-2</v>
      </c>
      <c r="BW474" s="69"/>
      <c r="BX474" s="34"/>
      <c r="BY474" s="34"/>
      <c r="BZ474" s="34"/>
      <c r="CA474" s="34"/>
      <c r="CB474" s="35"/>
      <c r="CC474" s="35"/>
      <c r="CD474" s="34"/>
      <c r="CE474" s="34"/>
    </row>
    <row r="475" spans="1:83" ht="51.75" hidden="1" customHeight="1" x14ac:dyDescent="0.2">
      <c r="A475" s="30"/>
      <c r="B475" s="131" t="s">
        <v>3806</v>
      </c>
      <c r="C475" s="122" t="s">
        <v>84</v>
      </c>
      <c r="D475" s="122" t="str">
        <f ca="1">IF(Tabla2023[[#This Row],[FECHA DE TERMINACIÓN FINAL]]-TODAY()&gt;=15,"VIGENTE",IF(Tabla2023[[#This Row],[FECHA DE TERMINACIÓN FINAL]]-TODAY()&lt;0,"FINALIZADO",IF(Tabla2023[[#This Row],[FECHA DE TERMINACIÓN FINAL]]-TODAY()&lt;=15,"PROXIMO A VENCER")))</f>
        <v>VIGENTE</v>
      </c>
      <c r="E475" s="110"/>
      <c r="F475" s="106" t="s">
        <v>3807</v>
      </c>
      <c r="G475" s="34" t="s">
        <v>3808</v>
      </c>
      <c r="H475" s="36" t="s">
        <v>3809</v>
      </c>
      <c r="I475" s="47" t="s">
        <v>3810</v>
      </c>
      <c r="J475" s="36" t="s">
        <v>3689</v>
      </c>
      <c r="K475" s="34"/>
      <c r="L475" s="34"/>
      <c r="M475" s="34"/>
      <c r="N475" s="34"/>
      <c r="O475" s="34"/>
      <c r="P475" s="36" t="s">
        <v>87</v>
      </c>
      <c r="Q475" s="36" t="s">
        <v>104</v>
      </c>
      <c r="R475" s="34"/>
      <c r="S475" s="36" t="s">
        <v>3811</v>
      </c>
      <c r="T475" s="34"/>
      <c r="U475" s="34"/>
      <c r="V475" s="34"/>
      <c r="W475" s="34"/>
      <c r="X475" s="34"/>
      <c r="Y475" s="34"/>
      <c r="Z475" s="34"/>
      <c r="AA475" s="34"/>
      <c r="AB475" s="34"/>
      <c r="AC475" s="34"/>
      <c r="AD475" s="34"/>
      <c r="AE475" s="37" t="s">
        <v>105</v>
      </c>
      <c r="AF475" s="37">
        <v>79369745</v>
      </c>
      <c r="AG475" s="37">
        <v>0</v>
      </c>
      <c r="AH475" s="34"/>
      <c r="AI475" s="34"/>
      <c r="AJ475" s="34"/>
      <c r="AK475" s="57">
        <v>45287</v>
      </c>
      <c r="AL475" s="38" t="s">
        <v>101</v>
      </c>
      <c r="AM475" s="72">
        <v>45287</v>
      </c>
      <c r="AN475" s="57">
        <v>45287</v>
      </c>
      <c r="AO475" s="34">
        <v>0</v>
      </c>
      <c r="AP475" s="57">
        <v>45287</v>
      </c>
      <c r="AQ475" s="57">
        <v>47113</v>
      </c>
      <c r="AR475" s="36">
        <v>1800</v>
      </c>
      <c r="AS475" s="34">
        <v>60</v>
      </c>
      <c r="AT475" s="80">
        <v>0</v>
      </c>
      <c r="AU475" s="34"/>
      <c r="AV475" s="34"/>
      <c r="AW475" s="34"/>
      <c r="AX475" s="34"/>
      <c r="AY475" s="34"/>
      <c r="AZ475" s="83"/>
      <c r="BA475" s="34"/>
      <c r="BB475" s="34"/>
      <c r="BC475" s="34"/>
      <c r="BD475" s="34"/>
      <c r="BE475" s="34"/>
      <c r="BF475" s="34"/>
      <c r="BG475" s="34"/>
      <c r="BH475" s="34"/>
      <c r="BI475" s="34"/>
      <c r="BJ475" s="34"/>
      <c r="BK475" s="34"/>
      <c r="BL475" s="34"/>
      <c r="BM475" s="34"/>
      <c r="BN475" s="34"/>
      <c r="BO475" s="34"/>
      <c r="BP475" s="34"/>
      <c r="BQ475" s="34">
        <f>Tabla2023[[#This Row],[DÍAS PRORROGA 1]]+Tabla2023[[#This Row],[DÍAS PRORROGA  2]]+Tabla2023[[#This Row],[DÍAS PRORROGA 3]]</f>
        <v>0</v>
      </c>
      <c r="BR475" s="68">
        <f>IF(Tabla2023[[#This Row],[ADICIÓN]]="NO",0,Tabla2023[[#This Row],[VALOR ADICIÓN 1]]+Tabla2023[[#This Row],[VALOR ADICIÓN 2]]+Tabla2023[[#This Row],[VALOR ADICIÓN 3]])</f>
        <v>0</v>
      </c>
      <c r="BS475" s="34"/>
      <c r="BT475" s="57">
        <v>47113</v>
      </c>
      <c r="BU475" s="49">
        <f>Tabla2023[[#This Row],[VALOR INICIAL DEL CONTRATO]]+Tabla2023[[#This Row],[VALOR ADICIÓN 1]]+Tabla2023[[#This Row],[VALOR ADICIÓN 2]]+Tabla2023[[#This Row],[VALOR ADICIÓN 3]]</f>
        <v>0</v>
      </c>
      <c r="BV47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3.9430449069003289E-2</v>
      </c>
      <c r="BW475" s="69"/>
      <c r="BX475" s="34"/>
      <c r="BY475" s="34"/>
      <c r="BZ475" s="34"/>
      <c r="CA475" s="34"/>
      <c r="CB475" s="35"/>
      <c r="CC475" s="35"/>
      <c r="CD475" s="34"/>
      <c r="CE475" s="34"/>
    </row>
    <row r="476" spans="1:83" ht="51.75" hidden="1" customHeight="1" x14ac:dyDescent="0.2">
      <c r="A476" s="30"/>
      <c r="B476" s="131" t="s">
        <v>3812</v>
      </c>
      <c r="C476" s="122" t="s">
        <v>84</v>
      </c>
      <c r="D476" s="122" t="str">
        <f ca="1">IF(Tabla2023[[#This Row],[FECHA DE TERMINACIÓN FINAL]]-TODAY()&gt;=15,"VIGENTE",IF(Tabla2023[[#This Row],[FECHA DE TERMINACIÓN FINAL]]-TODAY()&lt;0,"FINALIZADO",IF(Tabla2023[[#This Row],[FECHA DE TERMINACIÓN FINAL]]-TODAY()&lt;=15,"PROXIMO A VENCER")))</f>
        <v>VIGENTE</v>
      </c>
      <c r="E476" s="103"/>
      <c r="F476" s="36" t="s">
        <v>3813</v>
      </c>
      <c r="G476" s="34" t="s">
        <v>3814</v>
      </c>
      <c r="H476" s="36" t="s">
        <v>3815</v>
      </c>
      <c r="I476" s="47" t="s">
        <v>3816</v>
      </c>
      <c r="J476" s="36" t="s">
        <v>3689</v>
      </c>
      <c r="K476" s="34"/>
      <c r="L476" s="34"/>
      <c r="M476" s="34"/>
      <c r="N476" s="34"/>
      <c r="O476" s="34"/>
      <c r="P476" s="36" t="s">
        <v>87</v>
      </c>
      <c r="Q476" s="36" t="s">
        <v>104</v>
      </c>
      <c r="R476" s="34"/>
      <c r="S476" s="36" t="s">
        <v>3817</v>
      </c>
      <c r="T476" s="34"/>
      <c r="U476" s="34"/>
      <c r="V476" s="34"/>
      <c r="W476" s="34"/>
      <c r="X476" s="34"/>
      <c r="Y476" s="34"/>
      <c r="Z476" s="34"/>
      <c r="AA476" s="34"/>
      <c r="AB476" s="34"/>
      <c r="AC476" s="34"/>
      <c r="AD476" s="34"/>
      <c r="AE476" s="37" t="s">
        <v>105</v>
      </c>
      <c r="AF476" s="37">
        <v>79369745</v>
      </c>
      <c r="AG476" s="37">
        <v>0</v>
      </c>
      <c r="AH476" s="34"/>
      <c r="AI476" s="34"/>
      <c r="AJ476" s="34"/>
      <c r="AK476" s="57">
        <v>45286</v>
      </c>
      <c r="AL476" s="38" t="s">
        <v>101</v>
      </c>
      <c r="AM476" s="57">
        <v>45281</v>
      </c>
      <c r="AN476" s="57">
        <v>45282</v>
      </c>
      <c r="AO476" s="34">
        <v>0</v>
      </c>
      <c r="AP476" s="57">
        <v>45286</v>
      </c>
      <c r="AQ476" s="57">
        <v>47112</v>
      </c>
      <c r="AR476" s="36">
        <v>1800</v>
      </c>
      <c r="AS476" s="34">
        <v>60</v>
      </c>
      <c r="AT476" s="80">
        <v>0</v>
      </c>
      <c r="AU476" s="34"/>
      <c r="AV476" s="34"/>
      <c r="AW476" s="34"/>
      <c r="AX476" s="34"/>
      <c r="AY476" s="34"/>
      <c r="AZ476" s="83"/>
      <c r="BA476" s="34"/>
      <c r="BB476" s="34"/>
      <c r="BC476" s="34"/>
      <c r="BD476" s="34"/>
      <c r="BE476" s="34"/>
      <c r="BF476" s="34"/>
      <c r="BG476" s="34"/>
      <c r="BH476" s="34"/>
      <c r="BI476" s="34"/>
      <c r="BJ476" s="34"/>
      <c r="BK476" s="34"/>
      <c r="BL476" s="34"/>
      <c r="BM476" s="34"/>
      <c r="BN476" s="34"/>
      <c r="BO476" s="34"/>
      <c r="BP476" s="34"/>
      <c r="BQ476" s="34">
        <f>Tabla2023[[#This Row],[DÍAS PRORROGA 1]]+Tabla2023[[#This Row],[DÍAS PRORROGA  2]]+Tabla2023[[#This Row],[DÍAS PRORROGA 3]]</f>
        <v>0</v>
      </c>
      <c r="BR476" s="68">
        <f>IF(Tabla2023[[#This Row],[ADICIÓN]]="NO",0,Tabla2023[[#This Row],[VALOR ADICIÓN 1]]+Tabla2023[[#This Row],[VALOR ADICIÓN 2]]+Tabla2023[[#This Row],[VALOR ADICIÓN 3]])</f>
        <v>0</v>
      </c>
      <c r="BS476" s="34"/>
      <c r="BT476" s="57">
        <v>47112</v>
      </c>
      <c r="BU476" s="49">
        <f>Tabla2023[[#This Row],[VALOR INICIAL DEL CONTRATO]]+Tabla2023[[#This Row],[VALOR ADICIÓN 1]]+Tabla2023[[#This Row],[VALOR ADICIÓN 2]]+Tabla2023[[#This Row],[VALOR ADICIÓN 3]]</f>
        <v>0</v>
      </c>
      <c r="BV47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3.9978094194961664E-2</v>
      </c>
      <c r="BW476" s="69"/>
      <c r="BX476" s="34"/>
      <c r="BY476" s="34"/>
      <c r="BZ476" s="34"/>
      <c r="CA476" s="34"/>
      <c r="CB476" s="35"/>
      <c r="CC476" s="35"/>
      <c r="CD476" s="34"/>
      <c r="CE476" s="34"/>
    </row>
    <row r="477" spans="1:83" ht="51.75" customHeight="1" x14ac:dyDescent="0.2">
      <c r="A477" s="29">
        <v>2023</v>
      </c>
      <c r="B477" s="131">
        <v>434</v>
      </c>
      <c r="C477" s="122" t="s">
        <v>84</v>
      </c>
      <c r="D477" s="122" t="str">
        <f ca="1">IF(Tabla2023[[#This Row],[FECHA DE TERMINACIÓN FINAL]]-TODAY()&gt;=15,"VIGENTE",IF(Tabla2023[[#This Row],[FECHA DE TERMINACIÓN FINAL]]-TODAY()&lt;0,"FINALIZADO",IF(Tabla2023[[#This Row],[FECHA DE TERMINACIÓN FINAL]]-TODAY()&lt;=15,"PROXIMO A VENCER")))</f>
        <v>VIGENTE</v>
      </c>
      <c r="E477" s="92" t="s">
        <v>3818</v>
      </c>
      <c r="F477" s="38" t="s">
        <v>3819</v>
      </c>
      <c r="G477" s="38" t="s">
        <v>3820</v>
      </c>
      <c r="H477" s="37" t="s">
        <v>3821</v>
      </c>
      <c r="I477" s="44" t="s">
        <v>3822</v>
      </c>
      <c r="J477" s="38" t="s">
        <v>541</v>
      </c>
      <c r="K477" s="38">
        <v>900</v>
      </c>
      <c r="L477" s="45">
        <v>45057</v>
      </c>
      <c r="M477" s="38">
        <v>1207</v>
      </c>
      <c r="N477" s="45">
        <v>45112</v>
      </c>
      <c r="O477" s="37" t="s">
        <v>3823</v>
      </c>
      <c r="P477" s="37" t="s">
        <v>94</v>
      </c>
      <c r="Q477" s="37" t="s">
        <v>95</v>
      </c>
      <c r="R477" s="38">
        <v>1</v>
      </c>
      <c r="S477" s="151" t="s">
        <v>3824</v>
      </c>
      <c r="T477" s="38"/>
      <c r="U477" s="38"/>
      <c r="V477" s="38"/>
      <c r="W477" s="38"/>
      <c r="X477" s="38" t="s">
        <v>148</v>
      </c>
      <c r="Y477" s="38">
        <v>9007191951</v>
      </c>
      <c r="Z477" s="38">
        <v>1</v>
      </c>
      <c r="AA477" s="38"/>
      <c r="AB477" s="37" t="s">
        <v>3825</v>
      </c>
      <c r="AC477" s="37" t="s">
        <v>3826</v>
      </c>
      <c r="AD477" s="37" t="s">
        <v>3827</v>
      </c>
      <c r="AE477" s="37" t="s">
        <v>2919</v>
      </c>
      <c r="AF477" s="38">
        <v>1136888698</v>
      </c>
      <c r="AG477" s="37">
        <v>6</v>
      </c>
      <c r="AH477" s="38"/>
      <c r="AI477" s="38"/>
      <c r="AJ477" s="38"/>
      <c r="AK477" s="38"/>
      <c r="AL477" s="38" t="s">
        <v>410</v>
      </c>
      <c r="AM477" s="45">
        <v>45112</v>
      </c>
      <c r="AN477" s="45">
        <v>45112</v>
      </c>
      <c r="AO477" s="49">
        <v>362400000</v>
      </c>
      <c r="AP477" s="45">
        <v>45120</v>
      </c>
      <c r="AQ477" s="45">
        <v>45300</v>
      </c>
      <c r="AR477" s="38"/>
      <c r="AS477" s="38">
        <v>5.23</v>
      </c>
      <c r="AT477" s="80">
        <v>69292543.021032497</v>
      </c>
      <c r="AU477" s="38"/>
      <c r="AV477" s="38"/>
      <c r="AW477" s="38">
        <v>1</v>
      </c>
      <c r="AX477" s="38">
        <v>1</v>
      </c>
      <c r="AY477" s="37"/>
      <c r="AZ477" s="84">
        <v>60323682</v>
      </c>
      <c r="BA477" s="38">
        <v>90</v>
      </c>
      <c r="BB477" s="38">
        <v>1287</v>
      </c>
      <c r="BC477" s="45">
        <v>45283</v>
      </c>
      <c r="BD477" s="38"/>
      <c r="BE477" s="38"/>
      <c r="BF477" s="38"/>
      <c r="BG477" s="38"/>
      <c r="BH477" s="38"/>
      <c r="BI477" s="38"/>
      <c r="BJ477" s="38"/>
      <c r="BK477" s="38"/>
      <c r="BL477" s="38"/>
      <c r="BM477" s="38"/>
      <c r="BN477" s="38"/>
      <c r="BO477" s="38"/>
      <c r="BP477" s="38"/>
      <c r="BQ477" s="34">
        <f>Tabla2023[[#This Row],[DÍAS PRORROGA 1]]+Tabla2023[[#This Row],[DÍAS PRORROGA  2]]+Tabla2023[[#This Row],[DÍAS PRORROGA 3]]</f>
        <v>90</v>
      </c>
      <c r="BR477" s="68">
        <f>IF(Tabla2023[[#This Row],[ADICIÓN]]="NO",0,Tabla2023[[#This Row],[VALOR ADICIÓN 1]]+Tabla2023[[#This Row],[VALOR ADICIÓN 2]]+Tabla2023[[#This Row],[VALOR ADICIÓN 3]])</f>
        <v>60323682</v>
      </c>
      <c r="BS477" s="38"/>
      <c r="BT477" s="45">
        <v>45390</v>
      </c>
      <c r="BU477" s="49">
        <f>Tabla2023[[#This Row],[VALOR INICIAL DEL CONTRATO]]+Tabla2023[[#This Row],[VALOR ADICIÓN 1]]+Tabla2023[[#This Row],[VALOR ADICIÓN 2]]+Tabla2023[[#This Row],[VALOR ADICIÓN 3]]</f>
        <v>422723682</v>
      </c>
      <c r="BV47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0.88518518518518519</v>
      </c>
      <c r="BW477" s="33"/>
      <c r="BX477" s="36" t="s">
        <v>3828</v>
      </c>
      <c r="BY477" s="34"/>
      <c r="BZ477" s="34"/>
      <c r="CA477" s="34"/>
      <c r="CB477" s="35"/>
      <c r="CC477" s="35"/>
      <c r="CD477" s="37" t="s">
        <v>3829</v>
      </c>
      <c r="CE477" s="34"/>
    </row>
    <row r="478" spans="1:83" ht="51.75" customHeight="1" x14ac:dyDescent="0.2">
      <c r="A478" s="29">
        <v>2023</v>
      </c>
      <c r="B478" s="131">
        <v>442</v>
      </c>
      <c r="C478" s="122" t="s">
        <v>84</v>
      </c>
      <c r="D478" s="122" t="str">
        <f ca="1">IF(Tabla2023[[#This Row],[FECHA DE TERMINACIÓN FINAL]]-TODAY()&gt;=15,"VIGENTE",IF(Tabla2023[[#This Row],[FECHA DE TERMINACIÓN FINAL]]-TODAY()&lt;0,"FINALIZADO",IF(Tabla2023[[#This Row],[FECHA DE TERMINACIÓN FINAL]]-TODAY()&lt;=15,"PROXIMO A VENCER")))</f>
        <v>VIGENTE</v>
      </c>
      <c r="E478" s="93">
        <v>90676</v>
      </c>
      <c r="F478" s="38" t="s">
        <v>3830</v>
      </c>
      <c r="G478" s="38" t="s">
        <v>3831</v>
      </c>
      <c r="H478" s="37" t="s">
        <v>3832</v>
      </c>
      <c r="I478" s="44" t="s">
        <v>3833</v>
      </c>
      <c r="J478" s="37" t="s">
        <v>1730</v>
      </c>
      <c r="K478" s="38">
        <v>941</v>
      </c>
      <c r="L478" s="45">
        <v>45092</v>
      </c>
      <c r="M478" s="37">
        <v>1280</v>
      </c>
      <c r="N478" s="52">
        <v>45180</v>
      </c>
      <c r="O478" s="37" t="s">
        <v>108</v>
      </c>
      <c r="P478" s="37" t="s">
        <v>94</v>
      </c>
      <c r="Q478" s="37" t="s">
        <v>3834</v>
      </c>
      <c r="R478" s="38">
        <v>2</v>
      </c>
      <c r="S478" s="151" t="s">
        <v>3835</v>
      </c>
      <c r="T478" s="38" t="s">
        <v>406</v>
      </c>
      <c r="U478" s="38"/>
      <c r="V478" s="38" t="s">
        <v>406</v>
      </c>
      <c r="W478" s="38"/>
      <c r="X478" s="38" t="s">
        <v>406</v>
      </c>
      <c r="Y478" s="38">
        <v>9017503910</v>
      </c>
      <c r="Z478" s="38">
        <v>7</v>
      </c>
      <c r="AA478" s="38"/>
      <c r="AB478" s="38"/>
      <c r="AC478" s="38"/>
      <c r="AD478" s="38"/>
      <c r="AE478" s="37" t="s">
        <v>3630</v>
      </c>
      <c r="AF478" s="38">
        <v>6760332</v>
      </c>
      <c r="AG478" s="43">
        <v>2</v>
      </c>
      <c r="AH478" s="37" t="s">
        <v>155</v>
      </c>
      <c r="AI478" s="38">
        <v>79468757</v>
      </c>
      <c r="AJ478" s="37">
        <v>9</v>
      </c>
      <c r="AK478" s="38"/>
      <c r="AL478" s="38" t="s">
        <v>101</v>
      </c>
      <c r="AM478" s="45">
        <v>45177</v>
      </c>
      <c r="AN478" s="45">
        <v>45177</v>
      </c>
      <c r="AO478" s="49">
        <v>2514895013</v>
      </c>
      <c r="AP478" s="45">
        <v>45201</v>
      </c>
      <c r="AQ478" s="45">
        <v>45413</v>
      </c>
      <c r="AR478" s="38">
        <v>210</v>
      </c>
      <c r="AS478" s="38">
        <v>7</v>
      </c>
      <c r="AT478" s="80">
        <v>359270716.14285713</v>
      </c>
      <c r="AU478" s="38"/>
      <c r="AV478" s="38"/>
      <c r="AW478" s="38">
        <v>1</v>
      </c>
      <c r="AX478" s="38"/>
      <c r="AY478" s="38"/>
      <c r="AZ478" s="82">
        <v>1170375731</v>
      </c>
      <c r="BA478" s="38"/>
      <c r="BB478" s="38">
        <v>1297</v>
      </c>
      <c r="BC478" s="45">
        <v>45288</v>
      </c>
      <c r="BD478" s="38"/>
      <c r="BE478" s="38"/>
      <c r="BF478" s="38"/>
      <c r="BG478" s="38"/>
      <c r="BH478" s="38"/>
      <c r="BI478" s="38"/>
      <c r="BJ478" s="38"/>
      <c r="BK478" s="38"/>
      <c r="BL478" s="38"/>
      <c r="BM478" s="38"/>
      <c r="BN478" s="38"/>
      <c r="BO478" s="38"/>
      <c r="BP478" s="38"/>
      <c r="BQ478" s="34">
        <f>Tabla2023[[#This Row],[DÍAS PRORROGA 1]]+Tabla2023[[#This Row],[DÍAS PRORROGA  2]]+Tabla2023[[#This Row],[DÍAS PRORROGA 3]]</f>
        <v>0</v>
      </c>
      <c r="BR478" s="68">
        <f>IF(Tabla2023[[#This Row],[ADICIÓN]]="NO",0,Tabla2023[[#This Row],[VALOR ADICIÓN 1]]+Tabla2023[[#This Row],[VALOR ADICIÓN 2]]+Tabla2023[[#This Row],[VALOR ADICIÓN 3]])</f>
        <v>1170375731</v>
      </c>
      <c r="BS478" s="38"/>
      <c r="BT478" s="45">
        <v>45413</v>
      </c>
      <c r="BU478" s="49">
        <f>Tabla2023[[#This Row],[VALOR INICIAL DEL CONTRATO]]+Tabla2023[[#This Row],[VALOR ADICIÓN 1]]+Tabla2023[[#This Row],[VALOR ADICIÓN 2]]+Tabla2023[[#This Row],[VALOR ADICIÓN 3]]</f>
        <v>3685270744</v>
      </c>
      <c r="BV47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0.74528301886792447</v>
      </c>
      <c r="BW478" s="33"/>
      <c r="BX478" s="36" t="s">
        <v>3836</v>
      </c>
      <c r="BY478" s="34"/>
      <c r="BZ478" s="34"/>
      <c r="CA478" s="34"/>
      <c r="CB478" s="35"/>
      <c r="CC478" s="35"/>
      <c r="CD478" s="37">
        <v>1652</v>
      </c>
      <c r="CE478" s="34"/>
    </row>
    <row r="479" spans="1:83" ht="51.75" customHeight="1" x14ac:dyDescent="0.2">
      <c r="A479" s="29">
        <v>2023</v>
      </c>
      <c r="B479" s="131">
        <v>447</v>
      </c>
      <c r="C479" s="122" t="s">
        <v>84</v>
      </c>
      <c r="D479" s="122" t="str">
        <f ca="1">IF(Tabla2023[[#This Row],[FECHA DE TERMINACIÓN FINAL]]-TODAY()&gt;=15,"VIGENTE",IF(Tabla2023[[#This Row],[FECHA DE TERMINACIÓN FINAL]]-TODAY()&lt;0,"FINALIZADO",IF(Tabla2023[[#This Row],[FECHA DE TERMINACIÓN FINAL]]-TODAY()&lt;=15,"PROXIMO A VENCER")))</f>
        <v>VIGENTE</v>
      </c>
      <c r="E479" s="93">
        <v>94008</v>
      </c>
      <c r="F479" s="38" t="s">
        <v>3837</v>
      </c>
      <c r="G479" s="37" t="s">
        <v>3838</v>
      </c>
      <c r="H479" s="37" t="s">
        <v>3839</v>
      </c>
      <c r="I479" s="44" t="s">
        <v>3840</v>
      </c>
      <c r="J479" s="38" t="s">
        <v>1730</v>
      </c>
      <c r="K479" s="38">
        <v>1010</v>
      </c>
      <c r="L479" s="45">
        <v>45167</v>
      </c>
      <c r="M479" s="37">
        <v>1309</v>
      </c>
      <c r="N479" s="52">
        <v>45216</v>
      </c>
      <c r="O479" s="37" t="s">
        <v>143</v>
      </c>
      <c r="P479" s="37" t="s">
        <v>94</v>
      </c>
      <c r="Q479" s="37" t="s">
        <v>95</v>
      </c>
      <c r="R479" s="38">
        <v>1</v>
      </c>
      <c r="S479" s="151" t="s">
        <v>3841</v>
      </c>
      <c r="T479" s="38"/>
      <c r="U479" s="38"/>
      <c r="V479" s="38"/>
      <c r="W479" s="38"/>
      <c r="X479" s="38"/>
      <c r="Y479" s="38">
        <v>9017630819</v>
      </c>
      <c r="Z479" s="38">
        <v>8</v>
      </c>
      <c r="AA479" s="38"/>
      <c r="AB479" s="38"/>
      <c r="AC479" s="38"/>
      <c r="AD479" s="38"/>
      <c r="AE479" s="36" t="s">
        <v>142</v>
      </c>
      <c r="AF479" s="34">
        <v>1019019834</v>
      </c>
      <c r="AG479" s="34">
        <v>1</v>
      </c>
      <c r="AH479" s="36" t="s">
        <v>839</v>
      </c>
      <c r="AI479" s="34">
        <v>1073152182</v>
      </c>
      <c r="AJ479" s="37"/>
      <c r="AK479" s="45">
        <v>45350</v>
      </c>
      <c r="AL479" s="38" t="s">
        <v>410</v>
      </c>
      <c r="AM479" s="45">
        <v>45212</v>
      </c>
      <c r="AN479" s="45">
        <v>45212</v>
      </c>
      <c r="AO479" s="49">
        <v>1944636151</v>
      </c>
      <c r="AP479" s="45">
        <v>45226</v>
      </c>
      <c r="AQ479" s="45">
        <v>45438</v>
      </c>
      <c r="AR479" s="38">
        <v>210</v>
      </c>
      <c r="AS479" s="38">
        <v>7</v>
      </c>
      <c r="AT479" s="80">
        <v>277805164.4285714</v>
      </c>
      <c r="AU479" s="38"/>
      <c r="AV479" s="38"/>
      <c r="AW479" s="38"/>
      <c r="AX479" s="38"/>
      <c r="AY479" s="38"/>
      <c r="AZ479" s="82"/>
      <c r="BA479" s="38"/>
      <c r="BB479" s="38"/>
      <c r="BC479" s="38"/>
      <c r="BD479" s="38"/>
      <c r="BE479" s="38"/>
      <c r="BF479" s="38"/>
      <c r="BG479" s="38"/>
      <c r="BH479" s="38"/>
      <c r="BI479" s="38"/>
      <c r="BJ479" s="38"/>
      <c r="BK479" s="38"/>
      <c r="BL479" s="38"/>
      <c r="BM479" s="38"/>
      <c r="BN479" s="38"/>
      <c r="BO479" s="38"/>
      <c r="BP479" s="38"/>
      <c r="BQ479" s="34">
        <f>Tabla2023[[#This Row],[DÍAS PRORROGA 1]]+Tabla2023[[#This Row],[DÍAS PRORROGA  2]]+Tabla2023[[#This Row],[DÍAS PRORROGA 3]]</f>
        <v>0</v>
      </c>
      <c r="BR479" s="68">
        <f>IF(Tabla2023[[#This Row],[ADICIÓN]]="NO",0,Tabla2023[[#This Row],[VALOR ADICIÓN 1]]+Tabla2023[[#This Row],[VALOR ADICIÓN 2]]+Tabla2023[[#This Row],[VALOR ADICIÓN 3]])</f>
        <v>0</v>
      </c>
      <c r="BS479" s="38"/>
      <c r="BT479" s="45">
        <v>45438</v>
      </c>
      <c r="BU479" s="49">
        <f>Tabla2023[[#This Row],[VALOR INICIAL DEL CONTRATO]]+Tabla2023[[#This Row],[VALOR ADICIÓN 1]]+Tabla2023[[#This Row],[VALOR ADICIÓN 2]]+Tabla2023[[#This Row],[VALOR ADICIÓN 3]]</f>
        <v>1944636151</v>
      </c>
      <c r="BV47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0.62735849056603776</v>
      </c>
      <c r="BW479" s="33"/>
      <c r="BX479" s="34"/>
      <c r="BY479" s="34"/>
      <c r="BZ479" s="34"/>
      <c r="CA479" s="34"/>
      <c r="CB479" s="35"/>
      <c r="CC479" s="35"/>
      <c r="CD479" s="37">
        <v>1688</v>
      </c>
      <c r="CE479" s="34"/>
    </row>
    <row r="480" spans="1:83" ht="51.75" customHeight="1" x14ac:dyDescent="0.2">
      <c r="A480" s="29">
        <v>2023</v>
      </c>
      <c r="B480" s="131">
        <v>452</v>
      </c>
      <c r="C480" s="122" t="s">
        <v>84</v>
      </c>
      <c r="D480" s="122" t="str">
        <f ca="1">IF(Tabla2023[[#This Row],[FECHA DE TERMINACIÓN FINAL]]-TODAY()&gt;=15,"VIGENTE",IF(Tabla2023[[#This Row],[FECHA DE TERMINACIÓN FINAL]]-TODAY()&lt;0,"FINALIZADO",IF(Tabla2023[[#This Row],[FECHA DE TERMINACIÓN FINAL]]-TODAY()&lt;=15,"PROXIMO A VENCER")))</f>
        <v>PROXIMO A VENCER</v>
      </c>
      <c r="E480" s="98">
        <v>92908</v>
      </c>
      <c r="F480" s="88" t="s">
        <v>3842</v>
      </c>
      <c r="G480" s="88" t="s">
        <v>3843</v>
      </c>
      <c r="H480" s="99" t="s">
        <v>3844</v>
      </c>
      <c r="I480" s="44" t="s">
        <v>3845</v>
      </c>
      <c r="J480" s="38" t="s">
        <v>3646</v>
      </c>
      <c r="K480" s="38">
        <v>1003</v>
      </c>
      <c r="L480" s="45">
        <v>45161</v>
      </c>
      <c r="M480" s="38">
        <v>1346</v>
      </c>
      <c r="N480" s="45">
        <v>45245</v>
      </c>
      <c r="O480" s="37" t="s">
        <v>293</v>
      </c>
      <c r="P480" s="37" t="s">
        <v>3846</v>
      </c>
      <c r="Q480" s="37" t="s">
        <v>3834</v>
      </c>
      <c r="R480" s="38">
        <v>4</v>
      </c>
      <c r="S480" s="151" t="s">
        <v>3847</v>
      </c>
      <c r="T480" s="38"/>
      <c r="U480" s="38"/>
      <c r="V480" s="38"/>
      <c r="W480" s="38"/>
      <c r="X480" s="38"/>
      <c r="Y480" s="38" t="s">
        <v>3848</v>
      </c>
      <c r="Z480" s="38"/>
      <c r="AA480" s="38"/>
      <c r="AB480" s="38"/>
      <c r="AC480" s="38"/>
      <c r="AD480" s="38" t="s">
        <v>3849</v>
      </c>
      <c r="AE480" s="37" t="s">
        <v>3644</v>
      </c>
      <c r="AF480" s="37">
        <v>901668187</v>
      </c>
      <c r="AG480" s="38">
        <v>4</v>
      </c>
      <c r="AH480" s="38"/>
      <c r="AI480" s="38"/>
      <c r="AJ480" s="38"/>
      <c r="AK480" s="38"/>
      <c r="AL480" s="38" t="s">
        <v>101</v>
      </c>
      <c r="AM480" s="45">
        <v>45230</v>
      </c>
      <c r="AN480" s="45">
        <v>45230</v>
      </c>
      <c r="AO480" s="49">
        <v>509254708</v>
      </c>
      <c r="AP480" s="45">
        <v>45279</v>
      </c>
      <c r="AQ480" s="45">
        <v>45369</v>
      </c>
      <c r="AR480" s="34">
        <v>90</v>
      </c>
      <c r="AS480" s="38">
        <v>3</v>
      </c>
      <c r="AT480" s="80">
        <v>169751569.33333334</v>
      </c>
      <c r="AU480" s="38"/>
      <c r="AV480" s="38"/>
      <c r="AW480" s="38"/>
      <c r="AX480" s="38"/>
      <c r="AY480" s="38"/>
      <c r="AZ480" s="82"/>
      <c r="BA480" s="38"/>
      <c r="BB480" s="38"/>
      <c r="BC480" s="38"/>
      <c r="BD480" s="38"/>
      <c r="BE480" s="38"/>
      <c r="BF480" s="38"/>
      <c r="BG480" s="38"/>
      <c r="BH480" s="38"/>
      <c r="BI480" s="38"/>
      <c r="BJ480" s="38"/>
      <c r="BK480" s="38"/>
      <c r="BL480" s="38"/>
      <c r="BM480" s="38"/>
      <c r="BN480" s="38"/>
      <c r="BO480" s="38"/>
      <c r="BP480" s="38"/>
      <c r="BQ480" s="34">
        <f>Tabla2023[[#This Row],[DÍAS PRORROGA 1]]+Tabla2023[[#This Row],[DÍAS PRORROGA  2]]+Tabla2023[[#This Row],[DÍAS PRORROGA 3]]</f>
        <v>0</v>
      </c>
      <c r="BR480" s="68">
        <f>IF(Tabla2023[[#This Row],[ADICIÓN]]="NO",0,Tabla2023[[#This Row],[VALOR ADICIÓN 1]]+Tabla2023[[#This Row],[VALOR ADICIÓN 2]]+Tabla2023[[#This Row],[VALOR ADICIÓN 3]])</f>
        <v>0</v>
      </c>
      <c r="BS480" s="38"/>
      <c r="BT480" s="45">
        <v>45369</v>
      </c>
      <c r="BU480" s="49">
        <f>Tabla2023[[#This Row],[VALOR INICIAL DEL CONTRATO]]+Tabla2023[[#This Row],[VALOR ADICIÓN 1]]+Tabla2023[[#This Row],[VALOR ADICIÓN 2]]+Tabla2023[[#This Row],[VALOR ADICIÓN 3]]</f>
        <v>509254708</v>
      </c>
      <c r="BV48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0.88888888888888884</v>
      </c>
      <c r="BW480" s="33"/>
      <c r="BX480" s="34"/>
      <c r="BY480" s="34"/>
      <c r="BZ480" s="34"/>
      <c r="CA480" s="34"/>
      <c r="CB480" s="35"/>
      <c r="CC480" s="35"/>
      <c r="CD480" s="34"/>
      <c r="CE480" s="34"/>
    </row>
    <row r="481" spans="1:83" ht="51.75" customHeight="1" x14ac:dyDescent="0.2">
      <c r="A481" s="29">
        <v>2023</v>
      </c>
      <c r="B481" s="131">
        <v>461</v>
      </c>
      <c r="C481" s="122" t="s">
        <v>84</v>
      </c>
      <c r="D481" s="122" t="str">
        <f ca="1">IF(Tabla2023[[#This Row],[FECHA DE TERMINACIÓN FINAL]]-TODAY()&gt;=15,"VIGENTE",IF(Tabla2023[[#This Row],[FECHA DE TERMINACIÓN FINAL]]-TODAY()&lt;0,"FINALIZADO",IF(Tabla2023[[#This Row],[FECHA DE TERMINACIÓN FINAL]]-TODAY()&lt;=15,"PROXIMO A VENCER")))</f>
        <v>VIGENTE</v>
      </c>
      <c r="E481" s="113">
        <v>93457</v>
      </c>
      <c r="F481" s="31" t="s">
        <v>3850</v>
      </c>
      <c r="G481" s="31" t="s">
        <v>3851</v>
      </c>
      <c r="H481" s="94" t="s">
        <v>3852</v>
      </c>
      <c r="I481" s="96" t="s">
        <v>3853</v>
      </c>
      <c r="J481" s="38" t="s">
        <v>3646</v>
      </c>
      <c r="K481" s="38">
        <v>1009</v>
      </c>
      <c r="L481" s="45">
        <v>45148</v>
      </c>
      <c r="M481" s="38">
        <v>1365</v>
      </c>
      <c r="N481" s="45">
        <v>45260</v>
      </c>
      <c r="O481" s="38" t="s">
        <v>293</v>
      </c>
      <c r="P481" s="37" t="s">
        <v>3846</v>
      </c>
      <c r="Q481" s="37" t="s">
        <v>3854</v>
      </c>
      <c r="R481" s="38">
        <v>4</v>
      </c>
      <c r="S481" s="151" t="s">
        <v>3855</v>
      </c>
      <c r="T481" s="37"/>
      <c r="U481" s="37" t="s">
        <v>96</v>
      </c>
      <c r="V481" s="38"/>
      <c r="W481" s="38"/>
      <c r="X481" s="38"/>
      <c r="Y481" s="38">
        <v>9017765823</v>
      </c>
      <c r="Z481" s="38">
        <v>8</v>
      </c>
      <c r="AA481" s="38"/>
      <c r="AB481" s="38"/>
      <c r="AC481" s="38"/>
      <c r="AD481" s="37" t="s">
        <v>3856</v>
      </c>
      <c r="AE481" s="37" t="s">
        <v>3654</v>
      </c>
      <c r="AF481" s="37">
        <v>9004366228</v>
      </c>
      <c r="AG481" s="38">
        <v>6</v>
      </c>
      <c r="AH481" s="38"/>
      <c r="AI481" s="38"/>
      <c r="AJ481" s="38"/>
      <c r="AK481" s="38"/>
      <c r="AL481" s="38" t="s">
        <v>101</v>
      </c>
      <c r="AM481" s="45">
        <v>45260</v>
      </c>
      <c r="AN481" s="45">
        <v>45260</v>
      </c>
      <c r="AO481" s="64">
        <v>776422414</v>
      </c>
      <c r="AP481" s="45">
        <v>45321</v>
      </c>
      <c r="AQ481" s="45">
        <v>45502</v>
      </c>
      <c r="AR481" s="38">
        <v>180</v>
      </c>
      <c r="AS481" s="38">
        <v>6</v>
      </c>
      <c r="AT481" s="80">
        <v>129403735.66666667</v>
      </c>
      <c r="AU481" s="38"/>
      <c r="AV481" s="38"/>
      <c r="AW481" s="38"/>
      <c r="AX481" s="38"/>
      <c r="AY481" s="38"/>
      <c r="AZ481" s="82"/>
      <c r="BA481" s="38"/>
      <c r="BB481" s="38"/>
      <c r="BC481" s="38"/>
      <c r="BD481" s="38"/>
      <c r="BE481" s="38"/>
      <c r="BF481" s="38"/>
      <c r="BG481" s="38"/>
      <c r="BH481" s="38"/>
      <c r="BI481" s="38"/>
      <c r="BJ481" s="38"/>
      <c r="BK481" s="38"/>
      <c r="BL481" s="38"/>
      <c r="BM481" s="38"/>
      <c r="BN481" s="38"/>
      <c r="BO481" s="38"/>
      <c r="BP481" s="38"/>
      <c r="BQ481" s="34">
        <f>Tabla2023[[#This Row],[DÍAS PRORROGA 1]]+Tabla2023[[#This Row],[DÍAS PRORROGA  2]]+Tabla2023[[#This Row],[DÍAS PRORROGA 3]]</f>
        <v>0</v>
      </c>
      <c r="BR481" s="68">
        <f>IF(Tabla2023[[#This Row],[ADICIÓN]]="NO",0,Tabla2023[[#This Row],[VALOR ADICIÓN 1]]+Tabla2023[[#This Row],[VALOR ADICIÓN 2]]+Tabla2023[[#This Row],[VALOR ADICIÓN 3]])</f>
        <v>0</v>
      </c>
      <c r="BS481" s="38"/>
      <c r="BT481" s="45">
        <v>45502</v>
      </c>
      <c r="BU481" s="49">
        <f>Tabla2023[[#This Row],[VALOR INICIAL DEL CONTRATO]]+Tabla2023[[#This Row],[VALOR ADICIÓN 1]]+Tabla2023[[#This Row],[VALOR ADICIÓN 2]]+Tabla2023[[#This Row],[VALOR ADICIÓN 3]]</f>
        <v>776422414</v>
      </c>
      <c r="BV48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0.20994475138121546</v>
      </c>
      <c r="BW481" s="33"/>
      <c r="BX481" s="34"/>
      <c r="BY481" s="34"/>
      <c r="BZ481" s="34"/>
      <c r="CA481" s="34"/>
      <c r="CB481" s="35"/>
      <c r="CC481" s="35"/>
      <c r="CD481" s="38"/>
      <c r="CE481" s="34"/>
    </row>
    <row r="482" spans="1:83" ht="51.75" customHeight="1" x14ac:dyDescent="0.2">
      <c r="A482" s="29">
        <v>2023</v>
      </c>
      <c r="B482" s="131">
        <v>458</v>
      </c>
      <c r="C482" s="122" t="s">
        <v>84</v>
      </c>
      <c r="D482" s="122" t="str">
        <f ca="1">IF(Tabla2023[[#This Row],[FECHA DE TERMINACIÓN FINAL]]-TODAY()&gt;=15,"VIGENTE",IF(Tabla2023[[#This Row],[FECHA DE TERMINACIÓN FINAL]]-TODAY()&lt;0,"FINALIZADO",IF(Tabla2023[[#This Row],[FECHA DE TERMINACIÓN FINAL]]-TODAY()&lt;=15,"PROXIMO A VENCER")))</f>
        <v>FINALIZADO</v>
      </c>
      <c r="E482" s="113">
        <v>95098</v>
      </c>
      <c r="F482" s="31" t="s">
        <v>3857</v>
      </c>
      <c r="G482" s="31" t="s">
        <v>3858</v>
      </c>
      <c r="H482" s="94" t="s">
        <v>3859</v>
      </c>
      <c r="I482" s="95" t="s">
        <v>3860</v>
      </c>
      <c r="J482" s="38" t="s">
        <v>557</v>
      </c>
      <c r="K482" s="38">
        <v>1023</v>
      </c>
      <c r="L482" s="45">
        <v>45190</v>
      </c>
      <c r="M482" s="38">
        <v>1393</v>
      </c>
      <c r="N482" s="45">
        <v>45266</v>
      </c>
      <c r="O482" s="37" t="s">
        <v>187</v>
      </c>
      <c r="P482" s="37" t="s">
        <v>3846</v>
      </c>
      <c r="Q482" s="37" t="s">
        <v>95</v>
      </c>
      <c r="R482" s="38">
        <v>9</v>
      </c>
      <c r="S482" s="151" t="s">
        <v>3861</v>
      </c>
      <c r="T482" s="38"/>
      <c r="U482" s="38"/>
      <c r="V482" s="38"/>
      <c r="W482" s="38"/>
      <c r="X482" s="38"/>
      <c r="Y482" s="38">
        <v>901778694</v>
      </c>
      <c r="Z482" s="38">
        <v>9</v>
      </c>
      <c r="AA482" s="38"/>
      <c r="AB482" s="38"/>
      <c r="AC482" s="38"/>
      <c r="AD482" s="38"/>
      <c r="AE482" s="86" t="s">
        <v>659</v>
      </c>
      <c r="AF482" s="87">
        <v>1016046855</v>
      </c>
      <c r="AG482" s="29">
        <v>8</v>
      </c>
      <c r="AH482" s="37" t="s">
        <v>107</v>
      </c>
      <c r="AI482" s="37">
        <v>1032656281</v>
      </c>
      <c r="AJ482" s="37">
        <v>6</v>
      </c>
      <c r="AK482" s="45">
        <v>45323</v>
      </c>
      <c r="AL482" s="38" t="s">
        <v>410</v>
      </c>
      <c r="AM482" s="45">
        <v>45264</v>
      </c>
      <c r="AN482" s="45">
        <v>45264</v>
      </c>
      <c r="AO482" s="49">
        <v>1566594000</v>
      </c>
      <c r="AP482" s="45">
        <v>45267</v>
      </c>
      <c r="AQ482" s="45">
        <v>45357</v>
      </c>
      <c r="AR482" s="34">
        <v>90</v>
      </c>
      <c r="AS482" s="38">
        <v>3</v>
      </c>
      <c r="AT482" s="80">
        <v>522198000</v>
      </c>
      <c r="AU482" s="38"/>
      <c r="AV482" s="38"/>
      <c r="AW482" s="38"/>
      <c r="AX482" s="38"/>
      <c r="AY482" s="38">
        <v>1</v>
      </c>
      <c r="AZ482" s="82">
        <v>90768666</v>
      </c>
      <c r="BA482" s="38"/>
      <c r="BB482" s="38">
        <v>1306</v>
      </c>
      <c r="BC482" s="45">
        <v>45289</v>
      </c>
      <c r="BD482" s="38"/>
      <c r="BE482" s="38"/>
      <c r="BF482" s="38"/>
      <c r="BG482" s="38"/>
      <c r="BH482" s="38"/>
      <c r="BI482" s="38"/>
      <c r="BJ482" s="38"/>
      <c r="BK482" s="38"/>
      <c r="BL482" s="38"/>
      <c r="BM482" s="38"/>
      <c r="BN482" s="38"/>
      <c r="BO482" s="38"/>
      <c r="BP482" s="38"/>
      <c r="BQ482" s="34">
        <f>Tabla2023[[#This Row],[DÍAS PRORROGA 1]]+Tabla2023[[#This Row],[DÍAS PRORROGA  2]]+Tabla2023[[#This Row],[DÍAS PRORROGA 3]]</f>
        <v>0</v>
      </c>
      <c r="BR482" s="68">
        <f>IF(Tabla2023[[#This Row],[ADICIÓN]]="NO",0,Tabla2023[[#This Row],[VALOR ADICIÓN 1]]+Tabla2023[[#This Row],[VALOR ADICIÓN 2]]+Tabla2023[[#This Row],[VALOR ADICIÓN 3]])</f>
        <v>90768666</v>
      </c>
      <c r="BS482" s="38"/>
      <c r="BT482" s="45">
        <v>45358</v>
      </c>
      <c r="BU482" s="49">
        <f>Tabla2023[[#This Row],[VALOR INICIAL DEL CONTRATO]]+Tabla2023[[#This Row],[VALOR ADICIÓN 1]]+Tabla2023[[#This Row],[VALOR ADICIÓN 2]]+Tabla2023[[#This Row],[VALOR ADICIÓN 3]]</f>
        <v>1657362666</v>
      </c>
      <c r="BV48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1.0109890109890109</v>
      </c>
      <c r="BW482" s="33"/>
      <c r="BX482" s="36" t="s">
        <v>3862</v>
      </c>
      <c r="BY482" s="34"/>
      <c r="BZ482" s="34"/>
      <c r="CA482" s="34"/>
      <c r="CB482" s="35"/>
      <c r="CC482" s="35"/>
      <c r="CD482" s="37">
        <v>1633</v>
      </c>
      <c r="CE482" s="34"/>
    </row>
    <row r="483" spans="1:83" ht="51.75" customHeight="1" x14ac:dyDescent="0.2">
      <c r="A483" s="29">
        <v>2023</v>
      </c>
      <c r="B483" s="131">
        <v>459</v>
      </c>
      <c r="C483" s="122" t="s">
        <v>84</v>
      </c>
      <c r="D483" s="122" t="str">
        <f ca="1">IF(Tabla2023[[#This Row],[FECHA DE TERMINACIÓN FINAL]]-TODAY()&gt;=15,"VIGENTE",IF(Tabla2023[[#This Row],[FECHA DE TERMINACIÓN FINAL]]-TODAY()&lt;0,"FINALIZADO",IF(Tabla2023[[#This Row],[FECHA DE TERMINACIÓN FINAL]]-TODAY()&lt;=15,"PROXIMO A VENCER")))</f>
        <v>VIGENTE</v>
      </c>
      <c r="E483" s="113">
        <v>95018</v>
      </c>
      <c r="F483" s="31" t="s">
        <v>3863</v>
      </c>
      <c r="G483" s="94" t="s">
        <v>3864</v>
      </c>
      <c r="H483" s="94" t="s">
        <v>3865</v>
      </c>
      <c r="I483" s="96" t="s">
        <v>3866</v>
      </c>
      <c r="J483" s="38" t="s">
        <v>1726</v>
      </c>
      <c r="K483" s="38">
        <v>1020</v>
      </c>
      <c r="L483" s="45">
        <v>45190</v>
      </c>
      <c r="M483" s="38">
        <v>1362</v>
      </c>
      <c r="N483" s="45">
        <v>45258</v>
      </c>
      <c r="O483" s="38" t="s">
        <v>3662</v>
      </c>
      <c r="P483" s="37" t="s">
        <v>3846</v>
      </c>
      <c r="Q483" s="37" t="s">
        <v>3834</v>
      </c>
      <c r="R483" s="38">
        <v>3</v>
      </c>
      <c r="S483" s="151" t="s">
        <v>3867</v>
      </c>
      <c r="T483" s="38"/>
      <c r="U483" s="38"/>
      <c r="V483" s="38"/>
      <c r="W483" s="38"/>
      <c r="X483" s="38"/>
      <c r="Y483" s="38">
        <v>901775691</v>
      </c>
      <c r="Z483" s="38">
        <v>3</v>
      </c>
      <c r="AA483" s="38"/>
      <c r="AB483" s="38"/>
      <c r="AC483" s="38"/>
      <c r="AD483" s="86" t="s">
        <v>3868</v>
      </c>
      <c r="AE483" s="86" t="s">
        <v>3660</v>
      </c>
      <c r="AF483" s="29">
        <v>804012755</v>
      </c>
      <c r="AG483" s="38">
        <v>0</v>
      </c>
      <c r="AH483" s="38"/>
      <c r="AI483" s="38"/>
      <c r="AJ483" s="38"/>
      <c r="AK483" s="38"/>
      <c r="AL483" s="38" t="s">
        <v>101</v>
      </c>
      <c r="AM483" s="45">
        <v>45257</v>
      </c>
      <c r="AN483" s="45">
        <v>45257</v>
      </c>
      <c r="AO483" s="49">
        <v>2038134556</v>
      </c>
      <c r="AP483" s="45">
        <v>45315</v>
      </c>
      <c r="AQ483" s="45">
        <v>45496</v>
      </c>
      <c r="AR483" s="38">
        <v>180</v>
      </c>
      <c r="AS483" s="38">
        <v>6</v>
      </c>
      <c r="AT483" s="80">
        <v>339689092.66666669</v>
      </c>
      <c r="AU483" s="38"/>
      <c r="AV483" s="38"/>
      <c r="AW483" s="38"/>
      <c r="AX483" s="38"/>
      <c r="AY483" s="38"/>
      <c r="AZ483" s="82"/>
      <c r="BA483" s="38"/>
      <c r="BB483" s="38"/>
      <c r="BC483" s="38"/>
      <c r="BD483" s="38"/>
      <c r="BE483" s="38"/>
      <c r="BF483" s="38"/>
      <c r="BG483" s="38"/>
      <c r="BH483" s="38"/>
      <c r="BI483" s="38"/>
      <c r="BJ483" s="38"/>
      <c r="BK483" s="38"/>
      <c r="BL483" s="38"/>
      <c r="BM483" s="38"/>
      <c r="BN483" s="38"/>
      <c r="BO483" s="38"/>
      <c r="BP483" s="38"/>
      <c r="BQ483" s="34">
        <f>Tabla2023[[#This Row],[DÍAS PRORROGA 1]]+Tabla2023[[#This Row],[DÍAS PRORROGA  2]]+Tabla2023[[#This Row],[DÍAS PRORROGA 3]]</f>
        <v>0</v>
      </c>
      <c r="BR483" s="68">
        <f>IF(Tabla2023[[#This Row],[ADICIÓN]]="NO",0,Tabla2023[[#This Row],[VALOR ADICIÓN 1]]+Tabla2023[[#This Row],[VALOR ADICIÓN 2]]+Tabla2023[[#This Row],[VALOR ADICIÓN 3]])</f>
        <v>0</v>
      </c>
      <c r="BS483" s="38"/>
      <c r="BT483" s="45">
        <v>45496</v>
      </c>
      <c r="BU483" s="49">
        <f>Tabla2023[[#This Row],[VALOR INICIAL DEL CONTRATO]]+Tabla2023[[#This Row],[VALOR ADICIÓN 1]]+Tabla2023[[#This Row],[VALOR ADICIÓN 2]]+Tabla2023[[#This Row],[VALOR ADICIÓN 3]]</f>
        <v>2038134556</v>
      </c>
      <c r="BV48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0.24309392265193369</v>
      </c>
      <c r="BW483" s="33"/>
      <c r="BX483" s="34"/>
      <c r="BY483" s="34"/>
      <c r="BZ483" s="34"/>
      <c r="CA483" s="34"/>
      <c r="CB483" s="35"/>
      <c r="CC483" s="35"/>
      <c r="CD483" s="38"/>
      <c r="CE483" s="34"/>
    </row>
    <row r="484" spans="1:83" ht="51.75" customHeight="1" x14ac:dyDescent="0.2">
      <c r="A484" s="29"/>
      <c r="B484" s="131">
        <v>466</v>
      </c>
      <c r="C484" s="122" t="s">
        <v>84</v>
      </c>
      <c r="D484" s="122" t="str">
        <f ca="1">IF(Tabla2023[[#This Row],[FECHA DE TERMINACIÓN FINAL]]-TODAY()&gt;=15,"VIGENTE",IF(Tabla2023[[#This Row],[FECHA DE TERMINACIÓN FINAL]]-TODAY()&lt;0,"FINALIZADO",IF(Tabla2023[[#This Row],[FECHA DE TERMINACIÓN FINAL]]-TODAY()&lt;=15,"PROXIMO A VENCER")))</f>
        <v>VIGENTE</v>
      </c>
      <c r="E484" s="113">
        <v>97372</v>
      </c>
      <c r="F484" s="31" t="s">
        <v>3869</v>
      </c>
      <c r="G484" s="94" t="s">
        <v>3870</v>
      </c>
      <c r="H484" s="93" t="s">
        <v>3871</v>
      </c>
      <c r="I484" s="46" t="s">
        <v>3872</v>
      </c>
      <c r="J484" s="38" t="s">
        <v>3674</v>
      </c>
      <c r="K484" s="38">
        <v>1041</v>
      </c>
      <c r="L484" s="45">
        <v>45230</v>
      </c>
      <c r="M484" s="38">
        <v>1532</v>
      </c>
      <c r="N484" s="45">
        <v>45288</v>
      </c>
      <c r="O484" s="38" t="s">
        <v>120</v>
      </c>
      <c r="P484" s="37" t="s">
        <v>3846</v>
      </c>
      <c r="Q484" s="37" t="s">
        <v>3834</v>
      </c>
      <c r="R484" s="38">
        <v>6</v>
      </c>
      <c r="S484" s="151" t="s">
        <v>3873</v>
      </c>
      <c r="T484" s="38"/>
      <c r="U484" s="38"/>
      <c r="V484" s="38"/>
      <c r="W484" s="38"/>
      <c r="X484" s="38"/>
      <c r="Y484" s="38">
        <v>901783530</v>
      </c>
      <c r="Z484" s="38">
        <v>1</v>
      </c>
      <c r="AA484" s="38"/>
      <c r="AB484" s="38"/>
      <c r="AC484" s="38"/>
      <c r="AD484" s="38"/>
      <c r="AE484" s="37" t="s">
        <v>3680</v>
      </c>
      <c r="AF484" s="37">
        <v>901784624</v>
      </c>
      <c r="AG484" s="126">
        <v>8</v>
      </c>
      <c r="AH484" s="38"/>
      <c r="AI484" s="38"/>
      <c r="AJ484" s="38"/>
      <c r="AK484" s="38"/>
      <c r="AL484" s="38" t="s">
        <v>101</v>
      </c>
      <c r="AM484" s="45">
        <v>45266</v>
      </c>
      <c r="AN484" s="45">
        <v>45266</v>
      </c>
      <c r="AO484" s="49">
        <v>597920708</v>
      </c>
      <c r="AP484" s="45">
        <v>45336</v>
      </c>
      <c r="AQ484" s="45">
        <v>45456</v>
      </c>
      <c r="AR484" s="38">
        <v>120</v>
      </c>
      <c r="AS484" s="38">
        <v>4</v>
      </c>
      <c r="AT484" s="80">
        <v>149480177</v>
      </c>
      <c r="AU484" s="38"/>
      <c r="AV484" s="38"/>
      <c r="AW484" s="38"/>
      <c r="AX484" s="38"/>
      <c r="AY484" s="38"/>
      <c r="AZ484" s="82"/>
      <c r="BA484" s="38"/>
      <c r="BB484" s="38"/>
      <c r="BC484" s="38"/>
      <c r="BD484" s="38"/>
      <c r="BE484" s="38"/>
      <c r="BF484" s="38"/>
      <c r="BG484" s="38"/>
      <c r="BH484" s="38"/>
      <c r="BI484" s="38"/>
      <c r="BJ484" s="38"/>
      <c r="BK484" s="38"/>
      <c r="BL484" s="38"/>
      <c r="BM484" s="38"/>
      <c r="BN484" s="38"/>
      <c r="BO484" s="38"/>
      <c r="BP484" s="38"/>
      <c r="BQ484" s="34">
        <f>Tabla2023[[#This Row],[DÍAS PRORROGA 1]]+Tabla2023[[#This Row],[DÍAS PRORROGA  2]]+Tabla2023[[#This Row],[DÍAS PRORROGA 3]]</f>
        <v>0</v>
      </c>
      <c r="BR484" s="68">
        <f>IF(Tabla2023[[#This Row],[ADICIÓN]]="NO",0,Tabla2023[[#This Row],[VALOR ADICIÓN 1]]+Tabla2023[[#This Row],[VALOR ADICIÓN 2]]+Tabla2023[[#This Row],[VALOR ADICIÓN 3]])</f>
        <v>0</v>
      </c>
      <c r="BS484" s="38"/>
      <c r="BT484" s="45">
        <v>45456</v>
      </c>
      <c r="BU484" s="49">
        <f>Tabla2023[[#This Row],[VALOR INICIAL DEL CONTRATO]]+Tabla2023[[#This Row],[VALOR ADICIÓN 1]]+Tabla2023[[#This Row],[VALOR ADICIÓN 2]]+Tabla2023[[#This Row],[VALOR ADICIÓN 3]]</f>
        <v>597920708</v>
      </c>
      <c r="BV48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0.19166666666666668</v>
      </c>
      <c r="BW484" s="33"/>
      <c r="BX484" s="34"/>
      <c r="BY484" s="34"/>
      <c r="BZ484" s="34"/>
      <c r="CA484" s="34"/>
      <c r="CB484" s="35"/>
      <c r="CC484" s="35"/>
      <c r="CD484" s="34"/>
      <c r="CE484" s="34"/>
    </row>
    <row r="485" spans="1:83" ht="51.75" customHeight="1" x14ac:dyDescent="0.2">
      <c r="A485" s="29"/>
      <c r="B485" s="131">
        <v>511</v>
      </c>
      <c r="C485" s="122" t="s">
        <v>84</v>
      </c>
      <c r="D485" s="122" t="str">
        <f ca="1">IF(Tabla2023[[#This Row],[FECHA DE TERMINACIÓN FINAL]]-TODAY()&gt;=15,"VIGENTE",IF(Tabla2023[[#This Row],[FECHA DE TERMINACIÓN FINAL]]-TODAY()&lt;0,"FINALIZADO",IF(Tabla2023[[#This Row],[FECHA DE TERMINACIÓN FINAL]]-TODAY()&lt;=15,"PROXIMO A VENCER")))</f>
        <v>VIGENTE</v>
      </c>
      <c r="E485" s="113">
        <v>97905</v>
      </c>
      <c r="F485" s="31" t="s">
        <v>3874</v>
      </c>
      <c r="G485" s="31" t="s">
        <v>3875</v>
      </c>
      <c r="H485" s="92" t="s">
        <v>3876</v>
      </c>
      <c r="I485" s="44" t="s">
        <v>3877</v>
      </c>
      <c r="J485" s="38" t="s">
        <v>457</v>
      </c>
      <c r="K485" s="38">
        <v>1049</v>
      </c>
      <c r="L485" s="45">
        <v>45240</v>
      </c>
      <c r="M485" s="38">
        <v>1563</v>
      </c>
      <c r="N485" s="45">
        <v>45288</v>
      </c>
      <c r="O485" s="38" t="s">
        <v>143</v>
      </c>
      <c r="P485" s="37" t="s">
        <v>3846</v>
      </c>
      <c r="Q485" s="37" t="s">
        <v>3834</v>
      </c>
      <c r="R485" s="38">
        <v>9</v>
      </c>
      <c r="S485" s="151" t="s">
        <v>3878</v>
      </c>
      <c r="T485" s="38"/>
      <c r="U485" s="38"/>
      <c r="V485" s="38"/>
      <c r="W485" s="38"/>
      <c r="X485" s="38"/>
      <c r="Y485" s="38">
        <v>9017837961</v>
      </c>
      <c r="Z485" s="38">
        <v>6</v>
      </c>
      <c r="AA485" s="38"/>
      <c r="AB485" s="38"/>
      <c r="AC485" s="38"/>
      <c r="AD485" s="38"/>
      <c r="AE485" s="37" t="s">
        <v>3667</v>
      </c>
      <c r="AF485" s="37">
        <v>901784096</v>
      </c>
      <c r="AG485" s="38">
        <v>9</v>
      </c>
      <c r="AH485" s="38"/>
      <c r="AI485" s="38"/>
      <c r="AJ485" s="38"/>
      <c r="AK485" s="38"/>
      <c r="AL485" s="38" t="s">
        <v>101</v>
      </c>
      <c r="AM485" s="45">
        <v>45282</v>
      </c>
      <c r="AN485" s="45">
        <v>45288</v>
      </c>
      <c r="AO485" s="49">
        <v>4772370000</v>
      </c>
      <c r="AP485" s="45">
        <v>45323</v>
      </c>
      <c r="AQ485" s="45">
        <v>45504</v>
      </c>
      <c r="AR485" s="38">
        <v>180</v>
      </c>
      <c r="AS485" s="38">
        <v>6</v>
      </c>
      <c r="AT485" s="80">
        <v>795395000</v>
      </c>
      <c r="AU485" s="38"/>
      <c r="AV485" s="38"/>
      <c r="AW485" s="38"/>
      <c r="AX485" s="38"/>
      <c r="AY485" s="38"/>
      <c r="AZ485" s="82"/>
      <c r="BA485" s="38"/>
      <c r="BB485" s="38"/>
      <c r="BC485" s="38"/>
      <c r="BD485" s="38"/>
      <c r="BE485" s="38"/>
      <c r="BF485" s="38"/>
      <c r="BG485" s="38"/>
      <c r="BH485" s="38"/>
      <c r="BI485" s="38"/>
      <c r="BJ485" s="38"/>
      <c r="BK485" s="38"/>
      <c r="BL485" s="38"/>
      <c r="BM485" s="38"/>
      <c r="BN485" s="38"/>
      <c r="BO485" s="38"/>
      <c r="BP485" s="38"/>
      <c r="BQ485" s="34">
        <f>Tabla2023[[#This Row],[DÍAS PRORROGA 1]]+Tabla2023[[#This Row],[DÍAS PRORROGA  2]]+Tabla2023[[#This Row],[DÍAS PRORROGA 3]]</f>
        <v>0</v>
      </c>
      <c r="BR485" s="68">
        <f>IF(Tabla2023[[#This Row],[ADICIÓN]]="NO",0,Tabla2023[[#This Row],[VALOR ADICIÓN 1]]+Tabla2023[[#This Row],[VALOR ADICIÓN 2]]+Tabla2023[[#This Row],[VALOR ADICIÓN 3]])</f>
        <v>0</v>
      </c>
      <c r="BS485" s="38"/>
      <c r="BT485" s="45">
        <v>45504</v>
      </c>
      <c r="BU485" s="49">
        <f>Tabla2023[[#This Row],[VALOR INICIAL DEL CONTRATO]]+Tabla2023[[#This Row],[VALOR ADICIÓN 1]]+Tabla2023[[#This Row],[VALOR ADICIÓN 2]]+Tabla2023[[#This Row],[VALOR ADICIÓN 3]]</f>
        <v>4772370000</v>
      </c>
      <c r="BV48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0.19889502762430938</v>
      </c>
      <c r="BW485" s="33"/>
      <c r="BX485" s="34"/>
      <c r="BY485" s="34"/>
      <c r="BZ485" s="34"/>
      <c r="CA485" s="34"/>
      <c r="CB485" s="35"/>
      <c r="CC485" s="35"/>
      <c r="CD485" s="34"/>
      <c r="CE485" s="34"/>
    </row>
    <row r="486" spans="1:83" ht="51.75" customHeight="1" x14ac:dyDescent="0.2">
      <c r="A486" s="29"/>
      <c r="B486" s="131">
        <v>483</v>
      </c>
      <c r="C486" s="122" t="s">
        <v>84</v>
      </c>
      <c r="D486" s="122" t="str">
        <f ca="1">IF(Tabla2023[[#This Row],[FECHA DE TERMINACIÓN FINAL]]-TODAY()&gt;=15,"VIGENTE",IF(Tabla2023[[#This Row],[FECHA DE TERMINACIÓN FINAL]]-TODAY()&lt;0,"FINALIZADO",IF(Tabla2023[[#This Row],[FECHA DE TERMINACIÓN FINAL]]-TODAY()&lt;=15,"PROXIMO A VENCER")))</f>
        <v>VIGENTE</v>
      </c>
      <c r="E486" s="116">
        <v>97310</v>
      </c>
      <c r="F486" s="89" t="s">
        <v>3879</v>
      </c>
      <c r="G486" s="100" t="s">
        <v>3880</v>
      </c>
      <c r="H486" s="37" t="s">
        <v>3881</v>
      </c>
      <c r="I486" s="46" t="s">
        <v>3882</v>
      </c>
      <c r="J486" s="38" t="s">
        <v>3674</v>
      </c>
      <c r="K486" s="38">
        <v>1040</v>
      </c>
      <c r="L486" s="45">
        <v>45230</v>
      </c>
      <c r="M486" s="38">
        <v>458</v>
      </c>
      <c r="N486" s="45">
        <v>45281</v>
      </c>
      <c r="O486" s="37" t="s">
        <v>3883</v>
      </c>
      <c r="P486" s="37" t="s">
        <v>3846</v>
      </c>
      <c r="Q486" s="37" t="s">
        <v>3834</v>
      </c>
      <c r="R486" s="38">
        <v>10</v>
      </c>
      <c r="S486" s="151" t="s">
        <v>3884</v>
      </c>
      <c r="T486" s="38"/>
      <c r="U486" s="38"/>
      <c r="V486" s="38"/>
      <c r="W486" s="38"/>
      <c r="X486" s="38"/>
      <c r="Y486" s="38">
        <v>830128894</v>
      </c>
      <c r="Z486" s="38">
        <v>1</v>
      </c>
      <c r="AA486" s="38"/>
      <c r="AB486" s="38"/>
      <c r="AC486" s="38"/>
      <c r="AD486" s="38"/>
      <c r="AE486" s="37" t="s">
        <v>3885</v>
      </c>
      <c r="AF486" s="37">
        <v>9014324148</v>
      </c>
      <c r="AG486" s="38">
        <v>1</v>
      </c>
      <c r="AH486" s="38"/>
      <c r="AI486" s="38"/>
      <c r="AJ486" s="38"/>
      <c r="AK486" s="38"/>
      <c r="AL486" s="38" t="s">
        <v>101</v>
      </c>
      <c r="AM486" s="45">
        <v>45278</v>
      </c>
      <c r="AN486" s="45">
        <v>45278</v>
      </c>
      <c r="AO486" s="49">
        <v>4466024227</v>
      </c>
      <c r="AP486" s="45">
        <v>45328</v>
      </c>
      <c r="AQ486" s="45">
        <v>45540</v>
      </c>
      <c r="AR486" s="38">
        <v>210</v>
      </c>
      <c r="AS486" s="38">
        <v>7</v>
      </c>
      <c r="AT486" s="80">
        <v>638003461</v>
      </c>
      <c r="AU486" s="38"/>
      <c r="AV486" s="38"/>
      <c r="AW486" s="38"/>
      <c r="AX486" s="38"/>
      <c r="AY486" s="38"/>
      <c r="AZ486" s="82"/>
      <c r="BA486" s="38"/>
      <c r="BB486" s="38"/>
      <c r="BC486" s="38"/>
      <c r="BD486" s="38"/>
      <c r="BE486" s="38"/>
      <c r="BF486" s="38"/>
      <c r="BG486" s="38"/>
      <c r="BH486" s="38"/>
      <c r="BI486" s="38"/>
      <c r="BJ486" s="38"/>
      <c r="BK486" s="38"/>
      <c r="BL486" s="38"/>
      <c r="BM486" s="38"/>
      <c r="BN486" s="38"/>
      <c r="BO486" s="38"/>
      <c r="BP486" s="38"/>
      <c r="BQ486" s="34">
        <f>Tabla2023[[#This Row],[DÍAS PRORROGA 1]]+Tabla2023[[#This Row],[DÍAS PRORROGA  2]]+Tabla2023[[#This Row],[DÍAS PRORROGA 3]]</f>
        <v>0</v>
      </c>
      <c r="BR486" s="68">
        <f>IF(Tabla2023[[#This Row],[ADICIÓN]]="NO",0,Tabla2023[[#This Row],[VALOR ADICIÓN 1]]+Tabla2023[[#This Row],[VALOR ADICIÓN 2]]+Tabla2023[[#This Row],[VALOR ADICIÓN 3]])</f>
        <v>0</v>
      </c>
      <c r="BS486" s="38"/>
      <c r="BT486" s="45">
        <v>45540</v>
      </c>
      <c r="BU486" s="49">
        <f>Tabla2023[[#This Row],[VALOR INICIAL DEL CONTRATO]]+Tabla2023[[#This Row],[VALOR ADICIÓN 1]]+Tabla2023[[#This Row],[VALOR ADICIÓN 2]]+Tabla2023[[#This Row],[VALOR ADICIÓN 3]]</f>
        <v>4466024227</v>
      </c>
      <c r="BV48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0.14622641509433962</v>
      </c>
      <c r="BW486" s="33"/>
      <c r="BX486" s="36" t="s">
        <v>3886</v>
      </c>
      <c r="BY486" s="34"/>
      <c r="BZ486" s="34"/>
      <c r="CA486" s="34"/>
      <c r="CB486" s="35"/>
      <c r="CC486" s="35"/>
      <c r="CD486" s="34"/>
      <c r="CE486" s="34"/>
    </row>
    <row r="487" spans="1:83" ht="51.75" customHeight="1" x14ac:dyDescent="0.2">
      <c r="A487" s="32"/>
      <c r="B487" s="131">
        <v>486</v>
      </c>
      <c r="C487" s="122" t="s">
        <v>84</v>
      </c>
      <c r="D487" s="122" t="str">
        <f ca="1">IF(Tabla2023[[#This Row],[FECHA DE TERMINACIÓN FINAL]]-TODAY()&gt;=15,"VIGENTE",IF(Tabla2023[[#This Row],[FECHA DE TERMINACIÓN FINAL]]-TODAY()&lt;0,"FINALIZADO",IF(Tabla2023[[#This Row],[FECHA DE TERMINACIÓN FINAL]]-TODAY()&lt;=15,"PROXIMO A VENCER")))</f>
        <v>VIGENTE</v>
      </c>
      <c r="E487" s="93">
        <v>98419</v>
      </c>
      <c r="F487" s="38" t="s">
        <v>3887</v>
      </c>
      <c r="G487" s="37" t="s">
        <v>3888</v>
      </c>
      <c r="H487" s="37" t="s">
        <v>3889</v>
      </c>
      <c r="I487" s="59" t="s">
        <v>3890</v>
      </c>
      <c r="J487" s="38" t="s">
        <v>1132</v>
      </c>
      <c r="K487" s="38">
        <v>1069</v>
      </c>
      <c r="L487" s="45">
        <v>45247</v>
      </c>
      <c r="M487" s="38">
        <v>1499</v>
      </c>
      <c r="N487" s="45">
        <v>45282</v>
      </c>
      <c r="O487" s="37" t="s">
        <v>3891</v>
      </c>
      <c r="P487" s="37" t="s">
        <v>94</v>
      </c>
      <c r="Q487" s="37" t="s">
        <v>95</v>
      </c>
      <c r="R487" s="38">
        <v>4</v>
      </c>
      <c r="S487" s="151" t="s">
        <v>3892</v>
      </c>
      <c r="T487" s="38"/>
      <c r="U487" s="38"/>
      <c r="V487" s="38"/>
      <c r="W487" s="38"/>
      <c r="X487" s="38"/>
      <c r="Y487" s="38">
        <v>42965526</v>
      </c>
      <c r="Z487" s="38">
        <v>6</v>
      </c>
      <c r="AA487" s="38"/>
      <c r="AB487" s="38"/>
      <c r="AC487" s="38"/>
      <c r="AD487" s="133" t="s">
        <v>3893</v>
      </c>
      <c r="AE487" s="133" t="s">
        <v>2143</v>
      </c>
      <c r="AF487" s="134">
        <v>1018481815</v>
      </c>
      <c r="AG487" s="135">
        <v>5</v>
      </c>
      <c r="AH487" s="37" t="s">
        <v>3894</v>
      </c>
      <c r="AI487" s="37" t="s">
        <v>3895</v>
      </c>
      <c r="AJ487" s="37" t="s">
        <v>3896</v>
      </c>
      <c r="AK487" s="45">
        <v>45342</v>
      </c>
      <c r="AL487" s="38" t="s">
        <v>410</v>
      </c>
      <c r="AM487" s="45">
        <v>45279</v>
      </c>
      <c r="AN487" s="45">
        <v>45279</v>
      </c>
      <c r="AO487" s="49">
        <v>1108714461</v>
      </c>
      <c r="AP487" s="45">
        <v>45300</v>
      </c>
      <c r="AQ487" s="45">
        <v>45390</v>
      </c>
      <c r="AR487" s="38">
        <v>90</v>
      </c>
      <c r="AS487" s="38">
        <v>3</v>
      </c>
      <c r="AT487" s="80">
        <v>369571487</v>
      </c>
      <c r="AU487" s="38"/>
      <c r="AV487" s="38"/>
      <c r="AW487" s="38"/>
      <c r="AX487" s="38"/>
      <c r="AY487" s="38"/>
      <c r="AZ487" s="82"/>
      <c r="BA487" s="38"/>
      <c r="BB487" s="38"/>
      <c r="BC487" s="38"/>
      <c r="BD487" s="38"/>
      <c r="BE487" s="38"/>
      <c r="BF487" s="38"/>
      <c r="BG487" s="38"/>
      <c r="BH487" s="38"/>
      <c r="BI487" s="38"/>
      <c r="BJ487" s="38"/>
      <c r="BK487" s="38"/>
      <c r="BL487" s="38"/>
      <c r="BM487" s="38"/>
      <c r="BN487" s="38"/>
      <c r="BO487" s="38"/>
      <c r="BP487" s="38"/>
      <c r="BQ487" s="34">
        <f>Tabla2023[[#This Row],[DÍAS PRORROGA 1]]+Tabla2023[[#This Row],[DÍAS PRORROGA  2]]+Tabla2023[[#This Row],[DÍAS PRORROGA 3]]</f>
        <v>0</v>
      </c>
      <c r="BR487" s="68">
        <f>IF(Tabla2023[[#This Row],[ADICIÓN]]="NO",0,Tabla2023[[#This Row],[VALOR ADICIÓN 1]]+Tabla2023[[#This Row],[VALOR ADICIÓN 2]]+Tabla2023[[#This Row],[VALOR ADICIÓN 3]])</f>
        <v>0</v>
      </c>
      <c r="BS487" s="38"/>
      <c r="BT487" s="45">
        <v>45390</v>
      </c>
      <c r="BU487" s="49">
        <f>Tabla2023[[#This Row],[VALOR INICIAL DEL CONTRATO]]+Tabla2023[[#This Row],[VALOR ADICIÓN 1]]+Tabla2023[[#This Row],[VALOR ADICIÓN 2]]+Tabla2023[[#This Row],[VALOR ADICIÓN 3]]</f>
        <v>1108714461</v>
      </c>
      <c r="BV487"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0.65555555555555556</v>
      </c>
      <c r="BW487" s="33"/>
      <c r="BX487" s="34"/>
      <c r="BY487" s="34"/>
      <c r="BZ487" s="34"/>
      <c r="CA487" s="34"/>
      <c r="CB487" s="35"/>
      <c r="CC487" s="35"/>
      <c r="CD487" s="34"/>
      <c r="CE487" s="34"/>
    </row>
    <row r="488" spans="1:83" ht="51.75" customHeight="1" x14ac:dyDescent="0.2">
      <c r="A488" s="32"/>
      <c r="B488" s="131">
        <v>517</v>
      </c>
      <c r="C488" s="122" t="s">
        <v>84</v>
      </c>
      <c r="D488" s="122" t="str">
        <f ca="1">IF(Tabla2023[[#This Row],[FECHA DE TERMINACIÓN FINAL]]-TODAY()&gt;=15,"VIGENTE",IF(Tabla2023[[#This Row],[FECHA DE TERMINACIÓN FINAL]]-TODAY()&lt;0,"FINALIZADO",IF(Tabla2023[[#This Row],[FECHA DE TERMINACIÓN FINAL]]-TODAY()&lt;=15,"PROXIMO A VENCER")))</f>
        <v>VIGENTE</v>
      </c>
      <c r="E488" s="93">
        <v>97631</v>
      </c>
      <c r="F488" s="38" t="s">
        <v>3897</v>
      </c>
      <c r="G488" s="37" t="s">
        <v>3898</v>
      </c>
      <c r="H488" s="37" t="s">
        <v>3899</v>
      </c>
      <c r="I488" s="44" t="s">
        <v>3900</v>
      </c>
      <c r="J488" s="38" t="s">
        <v>2542</v>
      </c>
      <c r="K488" s="38">
        <v>1043</v>
      </c>
      <c r="L488" s="45">
        <v>45236</v>
      </c>
      <c r="M488" s="38">
        <v>1584</v>
      </c>
      <c r="N488" s="45">
        <v>45289</v>
      </c>
      <c r="O488" s="37" t="s">
        <v>3901</v>
      </c>
      <c r="P488" s="37" t="s">
        <v>94</v>
      </c>
      <c r="Q488" s="37" t="s">
        <v>95</v>
      </c>
      <c r="R488" s="38">
        <v>1</v>
      </c>
      <c r="S488" s="151" t="s">
        <v>3902</v>
      </c>
      <c r="T488" s="38"/>
      <c r="U488" s="38"/>
      <c r="V488" s="38"/>
      <c r="W488" s="38"/>
      <c r="X488" s="38"/>
      <c r="Y488" s="38">
        <v>9017854181</v>
      </c>
      <c r="Z488" s="38">
        <v>1</v>
      </c>
      <c r="AA488" s="38"/>
      <c r="AB488" s="38"/>
      <c r="AC488" s="38"/>
      <c r="AD488" s="38"/>
      <c r="AE488" s="37" t="s">
        <v>2143</v>
      </c>
      <c r="AF488" s="37">
        <v>1018481815</v>
      </c>
      <c r="AG488" s="37">
        <v>5</v>
      </c>
      <c r="AH488" s="38"/>
      <c r="AI488" s="38"/>
      <c r="AJ488" s="38"/>
      <c r="AK488" s="38"/>
      <c r="AL488" s="38" t="s">
        <v>410</v>
      </c>
      <c r="AM488" s="45">
        <v>45286</v>
      </c>
      <c r="AN488" s="45">
        <v>45288</v>
      </c>
      <c r="AO488" s="49">
        <v>1667843680</v>
      </c>
      <c r="AP488" s="45">
        <v>45327</v>
      </c>
      <c r="AQ488" s="45">
        <v>45447</v>
      </c>
      <c r="AR488" s="38">
        <v>120</v>
      </c>
      <c r="AS488" s="38">
        <v>4</v>
      </c>
      <c r="AT488" s="80">
        <v>416960920</v>
      </c>
      <c r="AU488" s="38"/>
      <c r="AV488" s="38"/>
      <c r="AW488" s="38"/>
      <c r="AX488" s="38"/>
      <c r="AY488" s="38"/>
      <c r="AZ488" s="82"/>
      <c r="BA488" s="38"/>
      <c r="BB488" s="38"/>
      <c r="BC488" s="38"/>
      <c r="BD488" s="38"/>
      <c r="BE488" s="38"/>
      <c r="BF488" s="38"/>
      <c r="BG488" s="38"/>
      <c r="BH488" s="38"/>
      <c r="BI488" s="38"/>
      <c r="BJ488" s="38"/>
      <c r="BK488" s="38"/>
      <c r="BL488" s="38"/>
      <c r="BM488" s="38"/>
      <c r="BN488" s="38"/>
      <c r="BO488" s="38"/>
      <c r="BP488" s="38"/>
      <c r="BQ488" s="34">
        <f>Tabla2023[[#This Row],[DÍAS PRORROGA 1]]+Tabla2023[[#This Row],[DÍAS PRORROGA  2]]+Tabla2023[[#This Row],[DÍAS PRORROGA 3]]</f>
        <v>0</v>
      </c>
      <c r="BR488" s="68">
        <f>IF(Tabla2023[[#This Row],[ADICIÓN]]="NO",0,Tabla2023[[#This Row],[VALOR ADICIÓN 1]]+Tabla2023[[#This Row],[VALOR ADICIÓN 2]]+Tabla2023[[#This Row],[VALOR ADICIÓN 3]])</f>
        <v>0</v>
      </c>
      <c r="BS488" s="38"/>
      <c r="BT488" s="45">
        <v>45447</v>
      </c>
      <c r="BU488" s="49">
        <f>Tabla2023[[#This Row],[VALOR INICIAL DEL CONTRATO]]+Tabla2023[[#This Row],[VALOR ADICIÓN 1]]+Tabla2023[[#This Row],[VALOR ADICIÓN 2]]+Tabla2023[[#This Row],[VALOR ADICIÓN 3]]</f>
        <v>1667843680</v>
      </c>
      <c r="BV48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0.26666666666666666</v>
      </c>
      <c r="BW488" s="33"/>
      <c r="BX488" s="34"/>
      <c r="BY488" s="34"/>
      <c r="BZ488" s="34"/>
      <c r="CA488" s="34"/>
      <c r="CB488" s="35"/>
      <c r="CC488" s="35"/>
      <c r="CD488" s="34"/>
      <c r="CE488" s="34"/>
    </row>
    <row r="489" spans="1:83" ht="51.75" customHeight="1" x14ac:dyDescent="0.2">
      <c r="A489" s="29"/>
      <c r="B489" s="131">
        <v>519</v>
      </c>
      <c r="C489" s="122" t="s">
        <v>84</v>
      </c>
      <c r="D489" s="122" t="str">
        <f ca="1">IF(Tabla2023[[#This Row],[FECHA DE TERMINACIÓN FINAL]]-TODAY()&gt;=15,"VIGENTE",IF(Tabla2023[[#This Row],[FECHA DE TERMINACIÓN FINAL]]-TODAY()&lt;0,"FINALIZADO",IF(Tabla2023[[#This Row],[FECHA DE TERMINACIÓN FINAL]]-TODAY()&lt;=15,"PROXIMO A VENCER")))</f>
        <v>VIGENTE</v>
      </c>
      <c r="E489" s="93">
        <v>97868</v>
      </c>
      <c r="F489" s="38" t="s">
        <v>3903</v>
      </c>
      <c r="G489" s="37" t="s">
        <v>3904</v>
      </c>
      <c r="H489" s="37" t="s">
        <v>3905</v>
      </c>
      <c r="I489" s="44" t="s">
        <v>3906</v>
      </c>
      <c r="J489" s="38" t="s">
        <v>3646</v>
      </c>
      <c r="K489" s="38">
        <v>1048</v>
      </c>
      <c r="L489" s="45">
        <v>45239</v>
      </c>
      <c r="M489" s="38">
        <v>1539</v>
      </c>
      <c r="N489" s="45">
        <v>45288</v>
      </c>
      <c r="O489" s="37" t="s">
        <v>3907</v>
      </c>
      <c r="P489" s="37" t="s">
        <v>94</v>
      </c>
      <c r="Q489" s="37" t="s">
        <v>95</v>
      </c>
      <c r="R489" s="38">
        <v>4</v>
      </c>
      <c r="S489" s="151" t="s">
        <v>3908</v>
      </c>
      <c r="T489" s="38"/>
      <c r="U489" s="38"/>
      <c r="V489" s="38"/>
      <c r="W489" s="38"/>
      <c r="X489" s="38"/>
      <c r="Y489" s="37">
        <v>8300956140</v>
      </c>
      <c r="Z489" s="38">
        <v>1</v>
      </c>
      <c r="AA489" s="38"/>
      <c r="AB489" s="38"/>
      <c r="AC489" s="38"/>
      <c r="AD489" s="37" t="s">
        <v>3909</v>
      </c>
      <c r="AE489" s="37" t="s">
        <v>2817</v>
      </c>
      <c r="AF489" s="37">
        <v>1049634225</v>
      </c>
      <c r="AG489" s="37">
        <v>0</v>
      </c>
      <c r="AH489" s="37" t="s">
        <v>324</v>
      </c>
      <c r="AI489" s="37">
        <v>1022991460</v>
      </c>
      <c r="AJ489" s="37">
        <v>7</v>
      </c>
      <c r="AK489" s="45">
        <v>45314</v>
      </c>
      <c r="AL489" s="38" t="s">
        <v>410</v>
      </c>
      <c r="AM489" s="45">
        <v>45286</v>
      </c>
      <c r="AN489" s="45">
        <v>45286</v>
      </c>
      <c r="AO489" s="49">
        <v>529019440</v>
      </c>
      <c r="AP489" s="45">
        <v>45314</v>
      </c>
      <c r="AQ489" s="45">
        <v>45465</v>
      </c>
      <c r="AR489" s="34">
        <v>150</v>
      </c>
      <c r="AS489" s="38">
        <v>5</v>
      </c>
      <c r="AT489" s="80">
        <v>105803888</v>
      </c>
      <c r="AU489" s="38"/>
      <c r="AV489" s="38"/>
      <c r="AW489" s="38"/>
      <c r="AX489" s="38"/>
      <c r="AY489" s="38"/>
      <c r="AZ489" s="82"/>
      <c r="BA489" s="38"/>
      <c r="BB489" s="38"/>
      <c r="BC489" s="38"/>
      <c r="BD489" s="38"/>
      <c r="BE489" s="38"/>
      <c r="BF489" s="38"/>
      <c r="BG489" s="38"/>
      <c r="BH489" s="38"/>
      <c r="BI489" s="38"/>
      <c r="BJ489" s="38"/>
      <c r="BK489" s="38"/>
      <c r="BL489" s="38"/>
      <c r="BM489" s="38"/>
      <c r="BN489" s="38"/>
      <c r="BO489" s="38"/>
      <c r="BP489" s="38"/>
      <c r="BQ489" s="34">
        <f>Tabla2023[[#This Row],[DÍAS PRORROGA 1]]+Tabla2023[[#This Row],[DÍAS PRORROGA  2]]+Tabla2023[[#This Row],[DÍAS PRORROGA 3]]</f>
        <v>0</v>
      </c>
      <c r="BR489" s="68">
        <f>IF(Tabla2023[[#This Row],[ADICIÓN]]="NO",0,Tabla2023[[#This Row],[VALOR ADICIÓN 1]]+Tabla2023[[#This Row],[VALOR ADICIÓN 2]]+Tabla2023[[#This Row],[VALOR ADICIÓN 3]])</f>
        <v>0</v>
      </c>
      <c r="BS489" s="38"/>
      <c r="BT489" s="45">
        <v>45465</v>
      </c>
      <c r="BU489" s="49">
        <f>Tabla2023[[#This Row],[VALOR INICIAL DEL CONTRATO]]+Tabla2023[[#This Row],[VALOR ADICIÓN 1]]+Tabla2023[[#This Row],[VALOR ADICIÓN 2]]+Tabla2023[[#This Row],[VALOR ADICIÓN 3]]</f>
        <v>529019440</v>
      </c>
      <c r="BV48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0.29801324503311261</v>
      </c>
      <c r="BW489" s="33"/>
      <c r="BX489" s="34"/>
      <c r="BY489" s="34"/>
      <c r="BZ489" s="34"/>
      <c r="CA489" s="34"/>
      <c r="CB489" s="35"/>
      <c r="CC489" s="35"/>
      <c r="CD489" s="34"/>
      <c r="CE489" s="34"/>
    </row>
    <row r="490" spans="1:83" ht="51.75" customHeight="1" x14ac:dyDescent="0.2">
      <c r="A490" s="29">
        <v>2023</v>
      </c>
      <c r="B490" s="131">
        <v>286</v>
      </c>
      <c r="C490" s="122" t="s">
        <v>435</v>
      </c>
      <c r="D490" s="122" t="str">
        <f ca="1">IF(Tabla2023[[#This Row],[FECHA DE TERMINACIÓN FINAL]]-TODAY()&gt;=15,"VIGENTE",IF(Tabla2023[[#This Row],[FECHA DE TERMINACIÓN FINAL]]-TODAY()&lt;0,"FINALIZADO",IF(Tabla2023[[#This Row],[FECHA DE TERMINACIÓN FINAL]]-TODAY()&lt;=15,"PROXIMO A VENCER")))</f>
        <v>FINALIZADO</v>
      </c>
      <c r="E490" s="93">
        <v>89142</v>
      </c>
      <c r="F490" s="38" t="s">
        <v>3910</v>
      </c>
      <c r="G490" s="38" t="s">
        <v>3911</v>
      </c>
      <c r="H490" s="37" t="s">
        <v>3912</v>
      </c>
      <c r="I490" s="44" t="s">
        <v>3913</v>
      </c>
      <c r="J490" s="37" t="s">
        <v>3914</v>
      </c>
      <c r="K490" s="38">
        <v>825</v>
      </c>
      <c r="L490" s="52">
        <v>45007</v>
      </c>
      <c r="M490" s="37">
        <v>984</v>
      </c>
      <c r="N490" s="52">
        <v>45033</v>
      </c>
      <c r="O490" s="37" t="s">
        <v>248</v>
      </c>
      <c r="P490" s="37" t="s">
        <v>3915</v>
      </c>
      <c r="Q490" s="37" t="s">
        <v>3916</v>
      </c>
      <c r="R490" s="38">
        <v>5</v>
      </c>
      <c r="S490" s="151" t="s">
        <v>3917</v>
      </c>
      <c r="T490" s="38"/>
      <c r="U490" s="38"/>
      <c r="V490" s="38"/>
      <c r="W490" s="38"/>
      <c r="X490" s="38"/>
      <c r="Y490" s="38">
        <v>901487857</v>
      </c>
      <c r="Z490" s="38">
        <v>3</v>
      </c>
      <c r="AA490" s="38"/>
      <c r="AB490" s="46"/>
      <c r="AC490" s="38"/>
      <c r="AD490" s="38"/>
      <c r="AE490" s="37" t="s">
        <v>3918</v>
      </c>
      <c r="AF490" s="38">
        <v>1014282505</v>
      </c>
      <c r="AG490" s="38">
        <v>9</v>
      </c>
      <c r="AH490" s="38"/>
      <c r="AI490" s="38"/>
      <c r="AJ490" s="38"/>
      <c r="AK490" s="38"/>
      <c r="AL490" s="38" t="s">
        <v>101</v>
      </c>
      <c r="AM490" s="45">
        <v>45021</v>
      </c>
      <c r="AN490" s="45">
        <v>45021</v>
      </c>
      <c r="AO490" s="75">
        <v>11305285</v>
      </c>
      <c r="AP490" s="45">
        <v>45033</v>
      </c>
      <c r="AQ490" s="45">
        <v>45062</v>
      </c>
      <c r="AR490" s="38">
        <v>30</v>
      </c>
      <c r="AS490" s="38">
        <v>1</v>
      </c>
      <c r="AT490" s="80">
        <v>11305285</v>
      </c>
      <c r="AU490" s="38"/>
      <c r="AV490" s="38"/>
      <c r="AW490" s="38"/>
      <c r="AX490" s="38"/>
      <c r="AY490" s="38"/>
      <c r="AZ490" s="82"/>
      <c r="BA490" s="38"/>
      <c r="BB490" s="38"/>
      <c r="BC490" s="38"/>
      <c r="BD490" s="38"/>
      <c r="BE490" s="38"/>
      <c r="BF490" s="38"/>
      <c r="BG490" s="38"/>
      <c r="BH490" s="38"/>
      <c r="BI490" s="38"/>
      <c r="BJ490" s="38"/>
      <c r="BK490" s="38"/>
      <c r="BL490" s="38"/>
      <c r="BM490" s="38"/>
      <c r="BN490" s="38"/>
      <c r="BO490" s="38"/>
      <c r="BP490" s="38"/>
      <c r="BQ490" s="34">
        <f>Tabla2023[[#This Row],[DÍAS PRORROGA 1]]+Tabla2023[[#This Row],[DÍAS PRORROGA  2]]+Tabla2023[[#This Row],[DÍAS PRORROGA 3]]</f>
        <v>0</v>
      </c>
      <c r="BR490" s="68">
        <f>IF(Tabla2023[[#This Row],[ADICIÓN]]="NO",0,Tabla2023[[#This Row],[VALOR ADICIÓN 1]]+Tabla2023[[#This Row],[VALOR ADICIÓN 2]]+Tabla2023[[#This Row],[VALOR ADICIÓN 3]])</f>
        <v>0</v>
      </c>
      <c r="BS490" s="38"/>
      <c r="BT490" s="45">
        <v>45062</v>
      </c>
      <c r="BU490" s="49">
        <f>Tabla2023[[#This Row],[VALOR INICIAL DEL CONTRATO]]+Tabla2023[[#This Row],[VALOR ADICIÓN 1]]+Tabla2023[[#This Row],[VALOR ADICIÓN 2]]+Tabla2023[[#This Row],[VALOR ADICIÓN 3]]</f>
        <v>11305285</v>
      </c>
      <c r="BV49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0" s="33"/>
      <c r="BX490" s="36" t="s">
        <v>3919</v>
      </c>
      <c r="BY490" s="34"/>
      <c r="BZ490" s="34"/>
      <c r="CA490" s="38">
        <v>20</v>
      </c>
      <c r="CB490" s="41" t="s">
        <v>450</v>
      </c>
      <c r="CC490" s="41" t="s">
        <v>451</v>
      </c>
      <c r="CD490" s="38">
        <v>1590</v>
      </c>
      <c r="CE490" s="34"/>
    </row>
    <row r="491" spans="1:83" ht="51.75" customHeight="1" x14ac:dyDescent="0.2">
      <c r="A491" s="32">
        <v>2023</v>
      </c>
      <c r="B491" s="131">
        <v>299</v>
      </c>
      <c r="C491" s="122" t="s">
        <v>3920</v>
      </c>
      <c r="D491" s="122" t="str">
        <f ca="1">IF(Tabla2023[[#This Row],[FECHA DE TERMINACIÓN FINAL]]-TODAY()&gt;=15,"VIGENTE",IF(Tabla2023[[#This Row],[FECHA DE TERMINACIÓN FINAL]]-TODAY()&lt;0,"FINALIZADO",IF(Tabla2023[[#This Row],[FECHA DE TERMINACIÓN FINAL]]-TODAY()&lt;=15,"PROXIMO A VENCER")))</f>
        <v>FINALIZADO</v>
      </c>
      <c r="E491" s="93">
        <v>89650</v>
      </c>
      <c r="F491" s="38" t="s">
        <v>3921</v>
      </c>
      <c r="G491" s="38" t="s">
        <v>3922</v>
      </c>
      <c r="H491" s="37" t="s">
        <v>3923</v>
      </c>
      <c r="I491" s="44" t="s">
        <v>3924</v>
      </c>
      <c r="J491" s="37" t="s">
        <v>1730</v>
      </c>
      <c r="K491" s="38">
        <v>854</v>
      </c>
      <c r="L491" s="45">
        <v>45029</v>
      </c>
      <c r="M491" s="38">
        <v>1007</v>
      </c>
      <c r="N491" s="45">
        <v>45044</v>
      </c>
      <c r="O491" s="37" t="s">
        <v>1871</v>
      </c>
      <c r="P491" s="37" t="s">
        <v>3915</v>
      </c>
      <c r="Q491" s="37" t="s">
        <v>95</v>
      </c>
      <c r="R491" s="38">
        <v>1</v>
      </c>
      <c r="S491" s="151" t="s">
        <v>3925</v>
      </c>
      <c r="T491" s="38"/>
      <c r="U491" s="38"/>
      <c r="V491" s="38" t="s">
        <v>512</v>
      </c>
      <c r="W491" s="38"/>
      <c r="X491" s="38" t="s">
        <v>148</v>
      </c>
      <c r="Y491" s="38">
        <v>900810120</v>
      </c>
      <c r="Z491" s="38">
        <v>6</v>
      </c>
      <c r="AA491" s="38"/>
      <c r="AB491" s="46"/>
      <c r="AC491" s="38"/>
      <c r="AD491" s="37" t="s">
        <v>3926</v>
      </c>
      <c r="AE491" s="37" t="s">
        <v>256</v>
      </c>
      <c r="AF491" s="37">
        <v>1015415370</v>
      </c>
      <c r="AG491" s="38">
        <v>8</v>
      </c>
      <c r="AH491" s="38"/>
      <c r="AI491" s="38"/>
      <c r="AJ491" s="38"/>
      <c r="AK491" s="38"/>
      <c r="AL491" s="38" t="s">
        <v>410</v>
      </c>
      <c r="AM491" s="45">
        <v>45042</v>
      </c>
      <c r="AN491" s="45">
        <v>45042</v>
      </c>
      <c r="AO491" s="75">
        <v>22965000</v>
      </c>
      <c r="AP491" s="45">
        <v>45049</v>
      </c>
      <c r="AQ491" s="45">
        <v>45140</v>
      </c>
      <c r="AR491" s="38">
        <v>90</v>
      </c>
      <c r="AS491" s="38">
        <v>3</v>
      </c>
      <c r="AT491" s="80">
        <v>7655000</v>
      </c>
      <c r="AU491" s="38"/>
      <c r="AV491" s="38"/>
      <c r="AW491" s="38">
        <v>1</v>
      </c>
      <c r="AX491" s="38"/>
      <c r="AY491" s="38"/>
      <c r="AZ491" s="82">
        <v>2400000</v>
      </c>
      <c r="BA491" s="38"/>
      <c r="BB491" s="38"/>
      <c r="BC491" s="38"/>
      <c r="BD491" s="38"/>
      <c r="BE491" s="38"/>
      <c r="BF491" s="38"/>
      <c r="BG491" s="38"/>
      <c r="BH491" s="38"/>
      <c r="BI491" s="38"/>
      <c r="BJ491" s="38"/>
      <c r="BK491" s="38"/>
      <c r="BL491" s="38"/>
      <c r="BM491" s="38"/>
      <c r="BN491" s="38"/>
      <c r="BO491" s="38"/>
      <c r="BP491" s="38"/>
      <c r="BQ491" s="34">
        <f>Tabla2023[[#This Row],[DÍAS PRORROGA 1]]+Tabla2023[[#This Row],[DÍAS PRORROGA  2]]+Tabla2023[[#This Row],[DÍAS PRORROGA 3]]</f>
        <v>0</v>
      </c>
      <c r="BR491" s="68">
        <f>IF(Tabla2023[[#This Row],[ADICIÓN]]="NO",0,Tabla2023[[#This Row],[VALOR ADICIÓN 1]]+Tabla2023[[#This Row],[VALOR ADICIÓN 2]]+Tabla2023[[#This Row],[VALOR ADICIÓN 3]])</f>
        <v>2400000</v>
      </c>
      <c r="BS491" s="38"/>
      <c r="BT491" s="45">
        <v>45140</v>
      </c>
      <c r="BU491" s="49">
        <f>Tabla2023[[#This Row],[VALOR INICIAL DEL CONTRATO]]+Tabla2023[[#This Row],[VALOR ADICIÓN 1]]+Tabla2023[[#This Row],[VALOR ADICIÓN 2]]+Tabla2023[[#This Row],[VALOR ADICIÓN 3]]</f>
        <v>25365000</v>
      </c>
      <c r="BV49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491" s="42">
        <v>45273</v>
      </c>
      <c r="BX491" s="36" t="s">
        <v>3927</v>
      </c>
      <c r="BY491" s="34"/>
      <c r="BZ491" s="34"/>
      <c r="CA491" s="38" t="s">
        <v>432</v>
      </c>
      <c r="CB491" s="41" t="s">
        <v>433</v>
      </c>
      <c r="CC491" s="41" t="s">
        <v>434</v>
      </c>
      <c r="CD491" s="38">
        <v>1696</v>
      </c>
      <c r="CE491" s="34"/>
    </row>
    <row r="492" spans="1:83" ht="51.75" customHeight="1" x14ac:dyDescent="0.2">
      <c r="A492" s="29">
        <v>2023</v>
      </c>
      <c r="B492" s="131">
        <v>305</v>
      </c>
      <c r="C492" s="122" t="s">
        <v>435</v>
      </c>
      <c r="D492" s="122" t="str">
        <f ca="1">IF(Tabla2023[[#This Row],[FECHA DE TERMINACIÓN FINAL]]-TODAY()&gt;=15,"VIGENTE",IF(Tabla2023[[#This Row],[FECHA DE TERMINACIÓN FINAL]]-TODAY()&lt;0,"FINALIZADO",IF(Tabla2023[[#This Row],[FECHA DE TERMINACIÓN FINAL]]-TODAY()&lt;=15,"PROXIMO A VENCER")))</f>
        <v>FINALIZADO</v>
      </c>
      <c r="E492" s="93">
        <v>89888</v>
      </c>
      <c r="F492" s="38" t="s">
        <v>3928</v>
      </c>
      <c r="G492" s="38" t="s">
        <v>3929</v>
      </c>
      <c r="H492" s="37" t="s">
        <v>3930</v>
      </c>
      <c r="I492" s="46" t="s">
        <v>3931</v>
      </c>
      <c r="J492" s="38" t="s">
        <v>3932</v>
      </c>
      <c r="K492" s="38">
        <v>868</v>
      </c>
      <c r="L492" s="52">
        <v>45040</v>
      </c>
      <c r="M492" s="37">
        <v>1017</v>
      </c>
      <c r="N492" s="52">
        <v>45055</v>
      </c>
      <c r="O492" s="37" t="s">
        <v>248</v>
      </c>
      <c r="P492" s="37" t="s">
        <v>3915</v>
      </c>
      <c r="Q492" s="37" t="s">
        <v>3933</v>
      </c>
      <c r="R492" s="38">
        <v>3</v>
      </c>
      <c r="S492" s="151" t="s">
        <v>3934</v>
      </c>
      <c r="T492" s="38"/>
      <c r="U492" s="38"/>
      <c r="V492" s="38"/>
      <c r="W492" s="38"/>
      <c r="X492" s="38"/>
      <c r="Y492" s="38">
        <v>860037013</v>
      </c>
      <c r="Z492" s="38">
        <v>6</v>
      </c>
      <c r="AA492" s="38" t="s">
        <v>3935</v>
      </c>
      <c r="AB492" s="46"/>
      <c r="AC492" s="38"/>
      <c r="AD492" s="37" t="s">
        <v>3936</v>
      </c>
      <c r="AE492" s="37" t="s">
        <v>250</v>
      </c>
      <c r="AF492" s="37">
        <v>1018481815</v>
      </c>
      <c r="AG492" s="37"/>
      <c r="AH492" s="37" t="s">
        <v>446</v>
      </c>
      <c r="AI492" s="37">
        <v>1013601002</v>
      </c>
      <c r="AJ492" s="37">
        <v>2</v>
      </c>
      <c r="AK492" s="45">
        <v>45139</v>
      </c>
      <c r="AL492" s="38" t="s">
        <v>101</v>
      </c>
      <c r="AM492" s="45">
        <v>45061</v>
      </c>
      <c r="AN492" s="45">
        <v>45061</v>
      </c>
      <c r="AO492" s="75">
        <v>6987500</v>
      </c>
      <c r="AP492" s="45">
        <v>45062</v>
      </c>
      <c r="AQ492" s="45">
        <v>45291</v>
      </c>
      <c r="AR492" s="38">
        <v>240</v>
      </c>
      <c r="AS492" s="38">
        <v>8</v>
      </c>
      <c r="AT492" s="80">
        <v>873437.5</v>
      </c>
      <c r="AU492" s="38"/>
      <c r="AV492" s="38"/>
      <c r="AW492" s="38"/>
      <c r="AX492" s="38"/>
      <c r="AY492" s="38"/>
      <c r="AZ492" s="82"/>
      <c r="BA492" s="38"/>
      <c r="BB492" s="38"/>
      <c r="BC492" s="38"/>
      <c r="BD492" s="38"/>
      <c r="BE492" s="38"/>
      <c r="BF492" s="38"/>
      <c r="BG492" s="38"/>
      <c r="BH492" s="38"/>
      <c r="BI492" s="38"/>
      <c r="BJ492" s="38"/>
      <c r="BK492" s="38"/>
      <c r="BL492" s="38"/>
      <c r="BM492" s="38"/>
      <c r="BN492" s="38"/>
      <c r="BO492" s="38"/>
      <c r="BP492" s="38"/>
      <c r="BQ492" s="34">
        <f>Tabla2023[[#This Row],[DÍAS PRORROGA 1]]+Tabla2023[[#This Row],[DÍAS PRORROGA  2]]+Tabla2023[[#This Row],[DÍAS PRORROGA 3]]</f>
        <v>0</v>
      </c>
      <c r="BR492" s="68">
        <f>IF(Tabla2023[[#This Row],[ADICIÓN]]="NO",0,Tabla2023[[#This Row],[VALOR ADICIÓN 1]]+Tabla2023[[#This Row],[VALOR ADICIÓN 2]]+Tabla2023[[#This Row],[VALOR ADICIÓN 3]])</f>
        <v>0</v>
      </c>
      <c r="BS492" s="38"/>
      <c r="BT492" s="45">
        <v>45291</v>
      </c>
      <c r="BU492" s="49">
        <f>Tabla2023[[#This Row],[VALOR INICIAL DEL CONTRATO]]+Tabla2023[[#This Row],[VALOR ADICIÓN 1]]+Tabla2023[[#This Row],[VALOR ADICIÓN 2]]+Tabla2023[[#This Row],[VALOR ADICIÓN 3]]</f>
        <v>6987500</v>
      </c>
      <c r="BV492"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2" s="33"/>
      <c r="BX492" s="34"/>
      <c r="BY492" s="34"/>
      <c r="BZ492" s="34"/>
      <c r="CA492" s="38">
        <v>20</v>
      </c>
      <c r="CB492" s="41" t="s">
        <v>450</v>
      </c>
      <c r="CC492" s="41" t="s">
        <v>451</v>
      </c>
      <c r="CD492" s="38">
        <v>1590</v>
      </c>
      <c r="CE492" s="34"/>
    </row>
    <row r="493" spans="1:83" ht="51.75" customHeight="1" x14ac:dyDescent="0.2">
      <c r="A493" s="29">
        <v>2023</v>
      </c>
      <c r="B493" s="131">
        <v>356</v>
      </c>
      <c r="C493" s="122" t="s">
        <v>435</v>
      </c>
      <c r="D493" s="122" t="str">
        <f ca="1">IF(Tabla2023[[#This Row],[FECHA DE TERMINACIÓN FINAL]]-TODAY()&gt;=15,"VIGENTE",IF(Tabla2023[[#This Row],[FECHA DE TERMINACIÓN FINAL]]-TODAY()&lt;0,"FINALIZADO",IF(Tabla2023[[#This Row],[FECHA DE TERMINACIÓN FINAL]]-TODAY()&lt;=15,"PROXIMO A VENCER")))</f>
        <v>FINALIZADO</v>
      </c>
      <c r="E493" s="93">
        <v>90926</v>
      </c>
      <c r="F493" s="38" t="s">
        <v>3937</v>
      </c>
      <c r="G493" s="38" t="s">
        <v>3938</v>
      </c>
      <c r="H493" s="37" t="s">
        <v>3821</v>
      </c>
      <c r="I493" s="44" t="s">
        <v>3939</v>
      </c>
      <c r="J493" s="38" t="s">
        <v>541</v>
      </c>
      <c r="K493" s="38">
        <v>922</v>
      </c>
      <c r="L493" s="45">
        <v>45076</v>
      </c>
      <c r="M493" s="38">
        <v>1113</v>
      </c>
      <c r="N493" s="45">
        <v>45091</v>
      </c>
      <c r="O493" s="38" t="s">
        <v>120</v>
      </c>
      <c r="P493" s="37" t="s">
        <v>3915</v>
      </c>
      <c r="Q493" s="37" t="s">
        <v>95</v>
      </c>
      <c r="R493" s="38">
        <v>1</v>
      </c>
      <c r="S493" s="151" t="s">
        <v>3940</v>
      </c>
      <c r="T493" s="38"/>
      <c r="U493" s="38"/>
      <c r="V493" s="38"/>
      <c r="W493" s="38"/>
      <c r="X493" s="38"/>
      <c r="Y493" s="38">
        <v>900719195</v>
      </c>
      <c r="Z493" s="38">
        <v>1</v>
      </c>
      <c r="AA493" s="38"/>
      <c r="AB493" s="38"/>
      <c r="AC493" s="37"/>
      <c r="AD493" s="37"/>
      <c r="AE493" s="37" t="s">
        <v>2919</v>
      </c>
      <c r="AF493" s="38">
        <v>1136888698</v>
      </c>
      <c r="AG493" s="37">
        <v>6</v>
      </c>
      <c r="AH493" s="38"/>
      <c r="AI493" s="38"/>
      <c r="AJ493" s="38"/>
      <c r="AK493" s="38"/>
      <c r="AL493" s="38" t="s">
        <v>410</v>
      </c>
      <c r="AM493" s="45">
        <v>45090</v>
      </c>
      <c r="AN493" s="45">
        <v>45090</v>
      </c>
      <c r="AO493" s="75">
        <v>30000000</v>
      </c>
      <c r="AP493" s="45">
        <v>45093</v>
      </c>
      <c r="AQ493" s="45">
        <v>45153</v>
      </c>
      <c r="AR493" s="38">
        <v>60</v>
      </c>
      <c r="AS493" s="38">
        <v>2</v>
      </c>
      <c r="AT493" s="80">
        <v>15000000</v>
      </c>
      <c r="AU493" s="38"/>
      <c r="AV493" s="38"/>
      <c r="AW493" s="38"/>
      <c r="AX493" s="38"/>
      <c r="AY493" s="38"/>
      <c r="AZ493" s="82"/>
      <c r="BA493" s="38"/>
      <c r="BB493" s="38"/>
      <c r="BC493" s="38"/>
      <c r="BD493" s="38"/>
      <c r="BE493" s="38"/>
      <c r="BF493" s="38"/>
      <c r="BG493" s="38"/>
      <c r="BH493" s="38"/>
      <c r="BI493" s="38"/>
      <c r="BJ493" s="38"/>
      <c r="BK493" s="38"/>
      <c r="BL493" s="38"/>
      <c r="BM493" s="38"/>
      <c r="BN493" s="38"/>
      <c r="BO493" s="38"/>
      <c r="BP493" s="38"/>
      <c r="BQ493" s="34">
        <f>Tabla2023[[#This Row],[DÍAS PRORROGA 1]]+Tabla2023[[#This Row],[DÍAS PRORROGA  2]]+Tabla2023[[#This Row],[DÍAS PRORROGA 3]]</f>
        <v>0</v>
      </c>
      <c r="BR493" s="68">
        <f>IF(Tabla2023[[#This Row],[ADICIÓN]]="NO",0,Tabla2023[[#This Row],[VALOR ADICIÓN 1]]+Tabla2023[[#This Row],[VALOR ADICIÓN 2]]+Tabla2023[[#This Row],[VALOR ADICIÓN 3]])</f>
        <v>0</v>
      </c>
      <c r="BS493" s="38"/>
      <c r="BT493" s="45">
        <v>45153</v>
      </c>
      <c r="BU493" s="49">
        <f>Tabla2023[[#This Row],[VALOR INICIAL DEL CONTRATO]]+Tabla2023[[#This Row],[VALOR ADICIÓN 1]]+Tabla2023[[#This Row],[VALOR ADICIÓN 2]]+Tabla2023[[#This Row],[VALOR ADICIÓN 3]]</f>
        <v>30000000</v>
      </c>
      <c r="BV49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3" s="33"/>
      <c r="BX493" s="34"/>
      <c r="BY493" s="34"/>
      <c r="BZ493" s="34"/>
      <c r="CA493" s="34"/>
      <c r="CB493" s="35"/>
      <c r="CC493" s="35"/>
      <c r="CD493" s="38">
        <v>1691</v>
      </c>
      <c r="CE493" s="34"/>
    </row>
    <row r="494" spans="1:83" ht="51.75" hidden="1" customHeight="1" x14ac:dyDescent="0.2">
      <c r="A494" s="29">
        <v>2023</v>
      </c>
      <c r="B494" s="131">
        <v>367</v>
      </c>
      <c r="C494" s="122" t="s">
        <v>84</v>
      </c>
      <c r="D494" s="122" t="str">
        <f ca="1">IF(Tabla2023[[#This Row],[FECHA DE TERMINACIÓN FINAL]]-TODAY()&gt;=15,"VIGENTE",IF(Tabla2023[[#This Row],[FECHA DE TERMINACIÓN FINAL]]-TODAY()&lt;0,"FINALIZADO",IF(Tabla2023[[#This Row],[FECHA DE TERMINACIÓN FINAL]]-TODAY()&lt;=15,"PROXIMO A VENCER")))</f>
        <v>VIGENTE</v>
      </c>
      <c r="E494" s="93">
        <v>90197</v>
      </c>
      <c r="F494" s="38" t="s">
        <v>3941</v>
      </c>
      <c r="G494" s="38" t="s">
        <v>3942</v>
      </c>
      <c r="H494" s="37" t="s">
        <v>3943</v>
      </c>
      <c r="I494" s="44" t="s">
        <v>3944</v>
      </c>
      <c r="J494" s="38" t="s">
        <v>2256</v>
      </c>
      <c r="K494" s="38">
        <v>889</v>
      </c>
      <c r="L494" s="45">
        <v>45055</v>
      </c>
      <c r="M494" s="38">
        <v>1142</v>
      </c>
      <c r="N494" s="45">
        <v>45099</v>
      </c>
      <c r="O494" s="37" t="s">
        <v>3945</v>
      </c>
      <c r="P494" s="37" t="s">
        <v>3915</v>
      </c>
      <c r="Q494" s="37" t="s">
        <v>95</v>
      </c>
      <c r="R494" s="38">
        <v>1</v>
      </c>
      <c r="S494" s="37" t="s">
        <v>3946</v>
      </c>
      <c r="T494" s="38"/>
      <c r="U494" s="38"/>
      <c r="V494" s="38"/>
      <c r="W494" s="38"/>
      <c r="X494" s="38"/>
      <c r="Y494" s="54">
        <v>900693270</v>
      </c>
      <c r="Z494" s="38">
        <v>1</v>
      </c>
      <c r="AA494" s="38"/>
      <c r="AB494" s="38"/>
      <c r="AC494" s="37"/>
      <c r="AD494" s="37"/>
      <c r="AE494" s="36" t="s">
        <v>142</v>
      </c>
      <c r="AF494" s="34">
        <v>1019019834</v>
      </c>
      <c r="AG494" s="34">
        <v>1</v>
      </c>
      <c r="AH494" s="36" t="s">
        <v>839</v>
      </c>
      <c r="AI494" s="34">
        <v>1073152182</v>
      </c>
      <c r="AJ494" s="37"/>
      <c r="AK494" s="45">
        <v>45350</v>
      </c>
      <c r="AL494" s="37" t="s">
        <v>93</v>
      </c>
      <c r="AM494" s="45">
        <v>45097</v>
      </c>
      <c r="AN494" s="45">
        <v>45094</v>
      </c>
      <c r="AO494" s="49">
        <v>31394027</v>
      </c>
      <c r="AP494" s="45">
        <v>45100</v>
      </c>
      <c r="AQ494" s="45">
        <v>45344</v>
      </c>
      <c r="AR494" s="38">
        <v>240</v>
      </c>
      <c r="AS494" s="38">
        <v>8</v>
      </c>
      <c r="AT494" s="80">
        <v>3924253.375</v>
      </c>
      <c r="AU494" s="38"/>
      <c r="AV494" s="38"/>
      <c r="AW494" s="38"/>
      <c r="AX494" s="38">
        <v>1</v>
      </c>
      <c r="AY494" s="38"/>
      <c r="AZ494" s="82"/>
      <c r="BA494" s="38">
        <v>68</v>
      </c>
      <c r="BB494" s="38"/>
      <c r="BC494" s="38"/>
      <c r="BD494" s="38"/>
      <c r="BE494" s="38"/>
      <c r="BF494" s="38"/>
      <c r="BG494" s="38"/>
      <c r="BH494" s="38"/>
      <c r="BI494" s="38"/>
      <c r="BJ494" s="38"/>
      <c r="BK494" s="38"/>
      <c r="BL494" s="38"/>
      <c r="BM494" s="38"/>
      <c r="BN494" s="38"/>
      <c r="BO494" s="38"/>
      <c r="BP494" s="38"/>
      <c r="BQ494" s="34">
        <f>Tabla2023[[#This Row],[DÍAS PRORROGA 1]]+Tabla2023[[#This Row],[DÍAS PRORROGA  2]]+Tabla2023[[#This Row],[DÍAS PRORROGA 3]]</f>
        <v>68</v>
      </c>
      <c r="BR494" s="68">
        <f>IF(Tabla2023[[#This Row],[ADICIÓN]]="NO",0,Tabla2023[[#This Row],[VALOR ADICIÓN 1]]+Tabla2023[[#This Row],[VALOR ADICIÓN 2]]+Tabla2023[[#This Row],[VALOR ADICIÓN 3]])</f>
        <v>0</v>
      </c>
      <c r="BS494" s="38"/>
      <c r="BT494" s="45">
        <v>45412</v>
      </c>
      <c r="BU494" s="49">
        <f>Tabla2023[[#This Row],[VALOR INICIAL DEL CONTRATO]]+Tabla2023[[#This Row],[VALOR ADICIÓN 1]]+Tabla2023[[#This Row],[VALOR ADICIÓN 2]]+Tabla2023[[#This Row],[VALOR ADICIÓN 3]]</f>
        <v>31394027</v>
      </c>
      <c r="BV49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0.83012820512820518</v>
      </c>
      <c r="BW494" s="33"/>
      <c r="BX494" s="36" t="s">
        <v>3947</v>
      </c>
      <c r="BY494" s="34"/>
      <c r="BZ494" s="34"/>
      <c r="CA494" s="34"/>
      <c r="CB494" s="35"/>
      <c r="CC494" s="35"/>
      <c r="CD494" s="37" t="s">
        <v>3948</v>
      </c>
      <c r="CE494" s="34"/>
    </row>
    <row r="495" spans="1:83" ht="51.75" customHeight="1" x14ac:dyDescent="0.2">
      <c r="A495" s="29">
        <v>2023</v>
      </c>
      <c r="B495" s="131">
        <v>435</v>
      </c>
      <c r="C495" s="122" t="s">
        <v>435</v>
      </c>
      <c r="D495" s="122" t="str">
        <f ca="1">IF(Tabla2023[[#This Row],[FECHA DE TERMINACIÓN FINAL]]-TODAY()&gt;=15,"VIGENTE",IF(Tabla2023[[#This Row],[FECHA DE TERMINACIÓN FINAL]]-TODAY()&lt;0,"FINALIZADO",IF(Tabla2023[[#This Row],[FECHA DE TERMINACIÓN FINAL]]-TODAY()&lt;=15,"PROXIMO A VENCER")))</f>
        <v>FINALIZADO</v>
      </c>
      <c r="E495" s="93">
        <v>91488</v>
      </c>
      <c r="F495" s="38" t="s">
        <v>3949</v>
      </c>
      <c r="G495" s="38" t="s">
        <v>3950</v>
      </c>
      <c r="H495" s="37" t="s">
        <v>3951</v>
      </c>
      <c r="I495" s="46" t="s">
        <v>3952</v>
      </c>
      <c r="J495" s="37" t="s">
        <v>557</v>
      </c>
      <c r="K495" s="38">
        <v>938</v>
      </c>
      <c r="L495" s="45">
        <v>45090</v>
      </c>
      <c r="M495" s="38">
        <v>1222</v>
      </c>
      <c r="N495" s="45">
        <v>45120</v>
      </c>
      <c r="O495" s="38" t="s">
        <v>143</v>
      </c>
      <c r="P495" s="37" t="s">
        <v>3915</v>
      </c>
      <c r="Q495" s="37" t="s">
        <v>3916</v>
      </c>
      <c r="R495" s="38">
        <v>2</v>
      </c>
      <c r="S495" s="151" t="s">
        <v>3953</v>
      </c>
      <c r="T495" s="38"/>
      <c r="U495" s="38"/>
      <c r="V495" s="38"/>
      <c r="W495" s="38"/>
      <c r="X495" s="38"/>
      <c r="Y495" s="54">
        <v>830006596</v>
      </c>
      <c r="Z495" s="38">
        <v>6</v>
      </c>
      <c r="AA495" s="38"/>
      <c r="AB495" s="38"/>
      <c r="AC495" s="38"/>
      <c r="AD495" s="38"/>
      <c r="AE495" s="37" t="s">
        <v>1548</v>
      </c>
      <c r="AF495" s="37" t="s">
        <v>1549</v>
      </c>
      <c r="AG495" s="37">
        <v>1</v>
      </c>
      <c r="AH495" s="37" t="s">
        <v>1453</v>
      </c>
      <c r="AI495" s="37">
        <v>3096924</v>
      </c>
      <c r="AJ495" s="37">
        <v>3</v>
      </c>
      <c r="AK495" s="45">
        <v>45132</v>
      </c>
      <c r="AL495" s="38" t="s">
        <v>101</v>
      </c>
      <c r="AM495" s="45">
        <v>45114</v>
      </c>
      <c r="AN495" s="45">
        <v>45114</v>
      </c>
      <c r="AO495" s="75">
        <v>17158000</v>
      </c>
      <c r="AP495" s="45">
        <v>45124</v>
      </c>
      <c r="AQ495" s="45">
        <v>45186</v>
      </c>
      <c r="AR495" s="38">
        <v>60</v>
      </c>
      <c r="AS495" s="38">
        <v>2</v>
      </c>
      <c r="AT495" s="75">
        <v>8579000</v>
      </c>
      <c r="AU495" s="38"/>
      <c r="AV495" s="38"/>
      <c r="AW495" s="38"/>
      <c r="AX495" s="38"/>
      <c r="AY495" s="38"/>
      <c r="AZ495" s="82"/>
      <c r="BA495" s="38"/>
      <c r="BB495" s="38"/>
      <c r="BC495" s="38"/>
      <c r="BD495" s="38"/>
      <c r="BE495" s="38"/>
      <c r="BF495" s="38"/>
      <c r="BG495" s="38"/>
      <c r="BH495" s="38"/>
      <c r="BI495" s="38"/>
      <c r="BJ495" s="38"/>
      <c r="BK495" s="38"/>
      <c r="BL495" s="38"/>
      <c r="BM495" s="38"/>
      <c r="BN495" s="38"/>
      <c r="BO495" s="38"/>
      <c r="BP495" s="38"/>
      <c r="BQ495" s="34">
        <f>Tabla2023[[#This Row],[DÍAS PRORROGA 1]]+Tabla2023[[#This Row],[DÍAS PRORROGA  2]]+Tabla2023[[#This Row],[DÍAS PRORROGA 3]]</f>
        <v>0</v>
      </c>
      <c r="BR495" s="68">
        <f>IF(Tabla2023[[#This Row],[ADICIÓN]]="NO",0,Tabla2023[[#This Row],[VALOR ADICIÓN 1]]+Tabla2023[[#This Row],[VALOR ADICIÓN 2]]+Tabla2023[[#This Row],[VALOR ADICIÓN 3]])</f>
        <v>0</v>
      </c>
      <c r="BS495" s="38"/>
      <c r="BT495" s="45">
        <v>45186</v>
      </c>
      <c r="BU495" s="49">
        <f>Tabla2023[[#This Row],[VALOR INICIAL DEL CONTRATO]]+Tabla2023[[#This Row],[VALOR ADICIÓN 1]]+Tabla2023[[#This Row],[VALOR ADICIÓN 2]]+Tabla2023[[#This Row],[VALOR ADICIÓN 3]]</f>
        <v>17158000</v>
      </c>
      <c r="BV495"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5" s="33"/>
      <c r="BX495" s="34"/>
      <c r="BY495" s="34"/>
      <c r="BZ495" s="34"/>
      <c r="CA495" s="34"/>
      <c r="CB495" s="35"/>
      <c r="CC495" s="35"/>
      <c r="CD495" s="38">
        <v>1688</v>
      </c>
      <c r="CE495" s="34"/>
    </row>
    <row r="496" spans="1:83" ht="51.75" hidden="1" customHeight="1" x14ac:dyDescent="0.2">
      <c r="A496" s="29"/>
      <c r="B496" s="131">
        <v>437</v>
      </c>
      <c r="C496" s="122" t="s">
        <v>84</v>
      </c>
      <c r="D496" s="122" t="str">
        <f ca="1">IF(Tabla2023[[#This Row],[FECHA DE TERMINACIÓN FINAL]]-TODAY()&gt;=15,"VIGENTE",IF(Tabla2023[[#This Row],[FECHA DE TERMINACIÓN FINAL]]-TODAY()&lt;0,"FINALIZADO",IF(Tabla2023[[#This Row],[FECHA DE TERMINACIÓN FINAL]]-TODAY()&lt;=15,"PROXIMO A VENCER")))</f>
        <v>VIGENTE</v>
      </c>
      <c r="E496" s="93">
        <v>92358</v>
      </c>
      <c r="F496" s="38" t="s">
        <v>3954</v>
      </c>
      <c r="G496" s="38" t="s">
        <v>3955</v>
      </c>
      <c r="H496" s="37" t="s">
        <v>3956</v>
      </c>
      <c r="I496" s="46" t="s">
        <v>3957</v>
      </c>
      <c r="J496" s="37" t="s">
        <v>3914</v>
      </c>
      <c r="K496" s="38">
        <v>991</v>
      </c>
      <c r="L496" s="45">
        <v>45107</v>
      </c>
      <c r="M496" s="38">
        <v>1223</v>
      </c>
      <c r="N496" s="45">
        <v>45121</v>
      </c>
      <c r="O496" s="38" t="s">
        <v>3958</v>
      </c>
      <c r="P496" s="37" t="s">
        <v>3915</v>
      </c>
      <c r="Q496" s="37" t="s">
        <v>3933</v>
      </c>
      <c r="R496" s="38">
        <v>1</v>
      </c>
      <c r="S496" s="37" t="s">
        <v>3959</v>
      </c>
      <c r="T496" s="38"/>
      <c r="U496" s="38"/>
      <c r="V496" s="38"/>
      <c r="W496" s="38"/>
      <c r="X496" s="38"/>
      <c r="Y496" s="54">
        <v>860037013</v>
      </c>
      <c r="Z496" s="38">
        <v>6</v>
      </c>
      <c r="AA496" s="38"/>
      <c r="AB496" s="38"/>
      <c r="AC496" s="38"/>
      <c r="AD496" s="38"/>
      <c r="AE496" s="37" t="s">
        <v>204</v>
      </c>
      <c r="AF496" s="37">
        <v>74374329</v>
      </c>
      <c r="AG496" s="37">
        <v>1</v>
      </c>
      <c r="AH496" s="38"/>
      <c r="AI496" s="38"/>
      <c r="AJ496" s="38"/>
      <c r="AK496" s="38"/>
      <c r="AL496" s="37" t="s">
        <v>93</v>
      </c>
      <c r="AM496" s="45">
        <v>45121</v>
      </c>
      <c r="AN496" s="45">
        <v>45121</v>
      </c>
      <c r="AO496" s="75">
        <v>7035623</v>
      </c>
      <c r="AP496" s="45">
        <v>45121</v>
      </c>
      <c r="AQ496" s="45">
        <v>45486</v>
      </c>
      <c r="AR496" s="38">
        <v>360</v>
      </c>
      <c r="AS496" s="38">
        <v>12</v>
      </c>
      <c r="AT496" s="75">
        <v>586301.91666666663</v>
      </c>
      <c r="AU496" s="38"/>
      <c r="AV496" s="38"/>
      <c r="AW496" s="38"/>
      <c r="AX496" s="38"/>
      <c r="AY496" s="38"/>
      <c r="AZ496" s="82"/>
      <c r="BA496" s="38"/>
      <c r="BB496" s="38"/>
      <c r="BC496" s="38"/>
      <c r="BD496" s="38"/>
      <c r="BE496" s="38"/>
      <c r="BF496" s="38"/>
      <c r="BG496" s="38"/>
      <c r="BH496" s="38"/>
      <c r="BI496" s="38"/>
      <c r="BJ496" s="38"/>
      <c r="BK496" s="38"/>
      <c r="BL496" s="38"/>
      <c r="BM496" s="38"/>
      <c r="BN496" s="38"/>
      <c r="BO496" s="38"/>
      <c r="BP496" s="38"/>
      <c r="BQ496" s="34">
        <f>Tabla2023[[#This Row],[DÍAS PRORROGA 1]]+Tabla2023[[#This Row],[DÍAS PRORROGA  2]]+Tabla2023[[#This Row],[DÍAS PRORROGA 3]]</f>
        <v>0</v>
      </c>
      <c r="BR496" s="68">
        <f>IF(Tabla2023[[#This Row],[ADICIÓN]]="NO",0,Tabla2023[[#This Row],[VALOR ADICIÓN 1]]+Tabla2023[[#This Row],[VALOR ADICIÓN 2]]+Tabla2023[[#This Row],[VALOR ADICIÓN 3]])</f>
        <v>0</v>
      </c>
      <c r="BS496" s="38"/>
      <c r="BT496" s="45">
        <v>45486</v>
      </c>
      <c r="BU496" s="49">
        <f>Tabla2023[[#This Row],[VALOR INICIAL DEL CONTRATO]]+Tabla2023[[#This Row],[VALOR ADICIÓN 1]]+Tabla2023[[#This Row],[VALOR ADICIÓN 2]]+Tabla2023[[#This Row],[VALOR ADICIÓN 3]]</f>
        <v>7035623</v>
      </c>
      <c r="BV49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0.65205479452054793</v>
      </c>
      <c r="BW496" s="33"/>
      <c r="BX496" s="34"/>
      <c r="BY496" s="34"/>
      <c r="BZ496" s="34"/>
      <c r="CA496" s="34"/>
      <c r="CB496" s="35"/>
      <c r="CC496" s="35"/>
      <c r="CD496" s="38">
        <v>2713</v>
      </c>
      <c r="CE496" s="34"/>
    </row>
    <row r="497" spans="1:83" ht="51.75" customHeight="1" x14ac:dyDescent="0.2">
      <c r="A497" s="29"/>
      <c r="B497" s="131">
        <v>436</v>
      </c>
      <c r="C497" s="122" t="s">
        <v>435</v>
      </c>
      <c r="D497" s="122" t="str">
        <f ca="1">IF(Tabla2023[[#This Row],[FECHA DE TERMINACIÓN FINAL]]-TODAY()&gt;=15,"VIGENTE",IF(Tabla2023[[#This Row],[FECHA DE TERMINACIÓN FINAL]]-TODAY()&lt;0,"FINALIZADO",IF(Tabla2023[[#This Row],[FECHA DE TERMINACIÓN FINAL]]-TODAY()&lt;=15,"PROXIMO A VENCER")))</f>
        <v>FINALIZADO</v>
      </c>
      <c r="E497" s="93">
        <v>91576</v>
      </c>
      <c r="F497" s="38" t="s">
        <v>3960</v>
      </c>
      <c r="G497" s="38" t="s">
        <v>3961</v>
      </c>
      <c r="H497" s="37" t="s">
        <v>3962</v>
      </c>
      <c r="I497" s="46" t="s">
        <v>3963</v>
      </c>
      <c r="J497" s="37" t="s">
        <v>2542</v>
      </c>
      <c r="K497" s="38">
        <v>975</v>
      </c>
      <c r="L497" s="45">
        <v>45100</v>
      </c>
      <c r="M497" s="38">
        <v>1233</v>
      </c>
      <c r="N497" s="45">
        <v>45132</v>
      </c>
      <c r="O497" s="38" t="s">
        <v>125</v>
      </c>
      <c r="P497" s="37" t="s">
        <v>3915</v>
      </c>
      <c r="Q497" s="37" t="s">
        <v>95</v>
      </c>
      <c r="R497" s="38">
        <v>4</v>
      </c>
      <c r="S497" s="151" t="s">
        <v>3964</v>
      </c>
      <c r="T497" s="38"/>
      <c r="U497" s="38"/>
      <c r="V497" s="38"/>
      <c r="W497" s="38"/>
      <c r="X497" s="38"/>
      <c r="Y497" s="54">
        <v>901352782</v>
      </c>
      <c r="Z497" s="38">
        <v>1</v>
      </c>
      <c r="AA497" s="38"/>
      <c r="AB497" s="38"/>
      <c r="AC497" s="38"/>
      <c r="AD497" s="38"/>
      <c r="AE497" s="37" t="s">
        <v>1666</v>
      </c>
      <c r="AF497" s="54">
        <v>1136886950</v>
      </c>
      <c r="AG497" s="38">
        <v>9</v>
      </c>
      <c r="AH497" s="38"/>
      <c r="AI497" s="38"/>
      <c r="AJ497" s="38"/>
      <c r="AK497" s="38"/>
      <c r="AL497" s="38" t="s">
        <v>410</v>
      </c>
      <c r="AM497" s="45">
        <v>45131</v>
      </c>
      <c r="AN497" s="45">
        <v>45131</v>
      </c>
      <c r="AO497" s="75">
        <v>5281220</v>
      </c>
      <c r="AP497" s="45">
        <v>45146</v>
      </c>
      <c r="AQ497" s="45">
        <v>45176</v>
      </c>
      <c r="AR497" s="38">
        <v>30</v>
      </c>
      <c r="AS497" s="38">
        <v>1</v>
      </c>
      <c r="AT497" s="75">
        <v>5281220</v>
      </c>
      <c r="AU497" s="38"/>
      <c r="AV497" s="38"/>
      <c r="AW497" s="38"/>
      <c r="AX497" s="38"/>
      <c r="AY497" s="38"/>
      <c r="AZ497" s="82"/>
      <c r="BA497" s="38"/>
      <c r="BB497" s="38"/>
      <c r="BC497" s="38"/>
      <c r="BD497" s="38"/>
      <c r="BE497" s="38"/>
      <c r="BF497" s="38"/>
      <c r="BG497" s="38"/>
      <c r="BH497" s="38"/>
      <c r="BI497" s="38"/>
      <c r="BJ497" s="38"/>
      <c r="BK497" s="38"/>
      <c r="BL497" s="38"/>
      <c r="BM497" s="38"/>
      <c r="BN497" s="38"/>
      <c r="BO497" s="38"/>
      <c r="BP497" s="38"/>
      <c r="BQ497" s="34">
        <f>Tabla2023[[#This Row],[DÍAS PRORROGA 1]]+Tabla2023[[#This Row],[DÍAS PRORROGA  2]]+Tabla2023[[#This Row],[DÍAS PRORROGA 3]]</f>
        <v>0</v>
      </c>
      <c r="BR497" s="68">
        <f>IF(Tabla2023[[#This Row],[ADICIÓN]]="NO",0,Tabla2023[[#This Row],[VALOR ADICIÓN 1]]+Tabla2023[[#This Row],[VALOR ADICIÓN 2]]+Tabla2023[[#This Row],[VALOR ADICIÓN 3]])</f>
        <v>0</v>
      </c>
      <c r="BS497" s="38"/>
      <c r="BT497" s="45">
        <v>45176</v>
      </c>
      <c r="BU497" s="49">
        <f>Tabla2023[[#This Row],[VALOR INICIAL DEL CONTRATO]]+Tabla2023[[#This Row],[VALOR ADICIÓN 1]]+Tabla2023[[#This Row],[VALOR ADICIÓN 2]]+Tabla2023[[#This Row],[VALOR ADICIÓN 3]]</f>
        <v>5281220</v>
      </c>
      <c r="BV49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7" s="33"/>
      <c r="BX497" s="36" t="s">
        <v>3965</v>
      </c>
      <c r="BY497" s="34"/>
      <c r="BZ497" s="34"/>
      <c r="CA497" s="34"/>
      <c r="CB497" s="35"/>
      <c r="CC497" s="35"/>
      <c r="CD497" s="38">
        <v>1696</v>
      </c>
      <c r="CE497" s="34"/>
    </row>
    <row r="498" spans="1:83" ht="51.75" customHeight="1" x14ac:dyDescent="0.2">
      <c r="A498" s="29">
        <v>2023</v>
      </c>
      <c r="B498" s="131">
        <v>439</v>
      </c>
      <c r="C498" s="122" t="s">
        <v>435</v>
      </c>
      <c r="D498" s="122" t="str">
        <f ca="1">IF(Tabla2023[[#This Row],[FECHA DE TERMINACIÓN FINAL]]-TODAY()&gt;=15,"VIGENTE",IF(Tabla2023[[#This Row],[FECHA DE TERMINACIÓN FINAL]]-TODAY()&lt;0,"FINALIZADO",IF(Tabla2023[[#This Row],[FECHA DE TERMINACIÓN FINAL]]-TODAY()&lt;=15,"PROXIMO A VENCER")))</f>
        <v>FINALIZADO</v>
      </c>
      <c r="E498" s="93">
        <v>91037</v>
      </c>
      <c r="F498" s="38" t="s">
        <v>3966</v>
      </c>
      <c r="G498" s="38" t="s">
        <v>3967</v>
      </c>
      <c r="H498" s="37" t="s">
        <v>3968</v>
      </c>
      <c r="I498" s="44" t="s">
        <v>3969</v>
      </c>
      <c r="J498" s="37" t="s">
        <v>1726</v>
      </c>
      <c r="K498" s="38">
        <v>930</v>
      </c>
      <c r="L498" s="45">
        <v>45078</v>
      </c>
      <c r="M498" s="38">
        <v>1250</v>
      </c>
      <c r="N498" s="45">
        <v>45140</v>
      </c>
      <c r="O498" s="38" t="s">
        <v>293</v>
      </c>
      <c r="P498" s="37" t="s">
        <v>3915</v>
      </c>
      <c r="Q498" s="37" t="s">
        <v>95</v>
      </c>
      <c r="R498" s="38">
        <v>1</v>
      </c>
      <c r="S498" s="151" t="s">
        <v>3970</v>
      </c>
      <c r="T498" s="38"/>
      <c r="U498" s="38"/>
      <c r="V498" s="38" t="s">
        <v>184</v>
      </c>
      <c r="W498" s="38"/>
      <c r="X498" s="38"/>
      <c r="Y498" s="38">
        <v>830065444</v>
      </c>
      <c r="Z498" s="38">
        <v>7</v>
      </c>
      <c r="AA498" s="38"/>
      <c r="AB498" s="46"/>
      <c r="AC498" s="38"/>
      <c r="AD498" s="37"/>
      <c r="AE498" s="37" t="s">
        <v>3070</v>
      </c>
      <c r="AF498" s="38">
        <v>1010193626</v>
      </c>
      <c r="AG498" s="38">
        <v>5</v>
      </c>
      <c r="AH498" s="38"/>
      <c r="AI498" s="38"/>
      <c r="AJ498" s="38"/>
      <c r="AK498" s="38"/>
      <c r="AL498" s="38" t="s">
        <v>410</v>
      </c>
      <c r="AM498" s="45">
        <v>45134</v>
      </c>
      <c r="AN498" s="38" t="s">
        <v>3971</v>
      </c>
      <c r="AO498" s="75">
        <v>31000000</v>
      </c>
      <c r="AP498" s="45">
        <v>45140</v>
      </c>
      <c r="AQ498" s="45">
        <v>45231</v>
      </c>
      <c r="AR498" s="38">
        <v>90</v>
      </c>
      <c r="AS498" s="38">
        <v>3</v>
      </c>
      <c r="AT498" s="75">
        <v>10333333.333333334</v>
      </c>
      <c r="AU498" s="38"/>
      <c r="AV498" s="38"/>
      <c r="AW498" s="38"/>
      <c r="AX498" s="38"/>
      <c r="AY498" s="38"/>
      <c r="AZ498" s="82"/>
      <c r="BA498" s="38"/>
      <c r="BB498" s="38"/>
      <c r="BC498" s="38"/>
      <c r="BD498" s="38"/>
      <c r="BE498" s="38"/>
      <c r="BF498" s="38"/>
      <c r="BG498" s="38"/>
      <c r="BH498" s="38"/>
      <c r="BI498" s="38"/>
      <c r="BJ498" s="38"/>
      <c r="BK498" s="38"/>
      <c r="BL498" s="38"/>
      <c r="BM498" s="38"/>
      <c r="BN498" s="38"/>
      <c r="BO498" s="38"/>
      <c r="BP498" s="38"/>
      <c r="BQ498" s="34">
        <f>Tabla2023[[#This Row],[DÍAS PRORROGA 1]]+Tabla2023[[#This Row],[DÍAS PRORROGA  2]]+Tabla2023[[#This Row],[DÍAS PRORROGA 3]]</f>
        <v>0</v>
      </c>
      <c r="BR498" s="68">
        <f>IF(Tabla2023[[#This Row],[ADICIÓN]]="NO",0,Tabla2023[[#This Row],[VALOR ADICIÓN 1]]+Tabla2023[[#This Row],[VALOR ADICIÓN 2]]+Tabla2023[[#This Row],[VALOR ADICIÓN 3]])</f>
        <v>0</v>
      </c>
      <c r="BS498" s="38"/>
      <c r="BT498" s="45">
        <v>45231</v>
      </c>
      <c r="BU498" s="49">
        <f>Tabla2023[[#This Row],[VALOR INICIAL DEL CONTRATO]]+Tabla2023[[#This Row],[VALOR ADICIÓN 1]]+Tabla2023[[#This Row],[VALOR ADICIÓN 2]]+Tabla2023[[#This Row],[VALOR ADICIÓN 3]]</f>
        <v>31000000</v>
      </c>
      <c r="BV49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8" s="33"/>
      <c r="BX498" s="76" t="s">
        <v>3972</v>
      </c>
      <c r="BY498" s="34"/>
      <c r="BZ498" s="34"/>
      <c r="CA498" s="34"/>
      <c r="CB498" s="35"/>
      <c r="CC498" s="35"/>
      <c r="CD498" s="38">
        <v>1668</v>
      </c>
      <c r="CE498" s="34"/>
    </row>
    <row r="499" spans="1:83" ht="51.75" customHeight="1" x14ac:dyDescent="0.2">
      <c r="A499" s="29">
        <v>2023</v>
      </c>
      <c r="B499" s="131">
        <v>440</v>
      </c>
      <c r="C499" s="122" t="s">
        <v>435</v>
      </c>
      <c r="D499" s="122" t="str">
        <f ca="1">IF(Tabla2023[[#This Row],[FECHA DE TERMINACIÓN FINAL]]-TODAY()&gt;=15,"VIGENTE",IF(Tabla2023[[#This Row],[FECHA DE TERMINACIÓN FINAL]]-TODAY()&lt;0,"FINALIZADO",IF(Tabla2023[[#This Row],[FECHA DE TERMINACIÓN FINAL]]-TODAY()&lt;=15,"PROXIMO A VENCER")))</f>
        <v>FINALIZADO</v>
      </c>
      <c r="E499" s="93">
        <v>92768</v>
      </c>
      <c r="F499" s="38" t="s">
        <v>3973</v>
      </c>
      <c r="G499" s="38" t="s">
        <v>3974</v>
      </c>
      <c r="H499" s="37" t="s">
        <v>3975</v>
      </c>
      <c r="I499" s="46" t="s">
        <v>3976</v>
      </c>
      <c r="J499" s="38" t="s">
        <v>1726</v>
      </c>
      <c r="K499" s="38">
        <v>996</v>
      </c>
      <c r="L499" s="45">
        <v>45131</v>
      </c>
      <c r="M499" s="38">
        <v>1264</v>
      </c>
      <c r="N499" s="45">
        <v>45163</v>
      </c>
      <c r="O499" s="38" t="s">
        <v>125</v>
      </c>
      <c r="P499" s="37" t="s">
        <v>3915</v>
      </c>
      <c r="Q499" s="37" t="s">
        <v>3977</v>
      </c>
      <c r="R499" s="38">
        <v>8</v>
      </c>
      <c r="S499" s="151" t="s">
        <v>3978</v>
      </c>
      <c r="T499" s="38"/>
      <c r="U499" s="38"/>
      <c r="V499" s="38"/>
      <c r="W499" s="38"/>
      <c r="X499" s="38"/>
      <c r="Y499" s="38">
        <v>830088172</v>
      </c>
      <c r="Z499" s="38">
        <v>8</v>
      </c>
      <c r="AA499" s="38"/>
      <c r="AB499" s="46"/>
      <c r="AC499" s="38"/>
      <c r="AD499" s="37"/>
      <c r="AE499" s="37" t="s">
        <v>3979</v>
      </c>
      <c r="AF499" s="54">
        <v>1016048338</v>
      </c>
      <c r="AG499" s="38">
        <v>0</v>
      </c>
      <c r="AH499" s="38"/>
      <c r="AI499" s="38"/>
      <c r="AJ499" s="38"/>
      <c r="AK499" s="38"/>
      <c r="AL499" s="38" t="s">
        <v>101</v>
      </c>
      <c r="AM499" s="45">
        <v>45149</v>
      </c>
      <c r="AN499" s="45">
        <v>45153</v>
      </c>
      <c r="AO499" s="75">
        <v>12800116</v>
      </c>
      <c r="AP499" s="45">
        <v>45166</v>
      </c>
      <c r="AQ499" s="45">
        <v>45212</v>
      </c>
      <c r="AR499" s="38">
        <v>45</v>
      </c>
      <c r="AS499" s="37" t="s">
        <v>3980</v>
      </c>
      <c r="AT499" s="38"/>
      <c r="AU499" s="38"/>
      <c r="AV499" s="38"/>
      <c r="AW499" s="38"/>
      <c r="AX499" s="38"/>
      <c r="AY499" s="38"/>
      <c r="AZ499" s="82"/>
      <c r="BA499" s="38"/>
      <c r="BB499" s="38"/>
      <c r="BC499" s="38"/>
      <c r="BD499" s="38"/>
      <c r="BE499" s="38"/>
      <c r="BF499" s="38"/>
      <c r="BG499" s="38"/>
      <c r="BH499" s="38"/>
      <c r="BI499" s="38"/>
      <c r="BJ499" s="38"/>
      <c r="BK499" s="38"/>
      <c r="BL499" s="38"/>
      <c r="BM499" s="38"/>
      <c r="BN499" s="38"/>
      <c r="BO499" s="38"/>
      <c r="BP499" s="38"/>
      <c r="BQ499" s="34">
        <f>Tabla2023[[#This Row],[DÍAS PRORROGA 1]]+Tabla2023[[#This Row],[DÍAS PRORROGA  2]]+Tabla2023[[#This Row],[DÍAS PRORROGA 3]]</f>
        <v>0</v>
      </c>
      <c r="BR499" s="68">
        <f>IF(Tabla2023[[#This Row],[ADICIÓN]]="NO",0,Tabla2023[[#This Row],[VALOR ADICIÓN 1]]+Tabla2023[[#This Row],[VALOR ADICIÓN 2]]+Tabla2023[[#This Row],[VALOR ADICIÓN 3]])</f>
        <v>0</v>
      </c>
      <c r="BS499" s="38"/>
      <c r="BT499" s="45">
        <v>45212</v>
      </c>
      <c r="BU499" s="49">
        <f>Tabla2023[[#This Row],[VALOR INICIAL DEL CONTRATO]]+Tabla2023[[#This Row],[VALOR ADICIÓN 1]]+Tabla2023[[#This Row],[VALOR ADICIÓN 2]]+Tabla2023[[#This Row],[VALOR ADICIÓN 3]]</f>
        <v>12800116</v>
      </c>
      <c r="BV499"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499" s="33"/>
      <c r="BX499" s="34"/>
      <c r="BY499" s="34"/>
      <c r="BZ499" s="34"/>
      <c r="CA499" s="34"/>
      <c r="CB499" s="35"/>
      <c r="CC499" s="35"/>
      <c r="CD499" s="38">
        <v>1696</v>
      </c>
      <c r="CE499" s="34"/>
    </row>
    <row r="500" spans="1:83" ht="51.75" customHeight="1" x14ac:dyDescent="0.2">
      <c r="A500" s="29">
        <v>2023</v>
      </c>
      <c r="B500" s="131">
        <v>441</v>
      </c>
      <c r="C500" s="122" t="s">
        <v>3920</v>
      </c>
      <c r="D500" s="122" t="str">
        <f ca="1">IF(Tabla2023[[#This Row],[FECHA DE TERMINACIÓN FINAL]]-TODAY()&gt;=15,"VIGENTE",IF(Tabla2023[[#This Row],[FECHA DE TERMINACIÓN FINAL]]-TODAY()&lt;0,"FINALIZADO",IF(Tabla2023[[#This Row],[FECHA DE TERMINACIÓN FINAL]]-TODAY()&lt;=15,"PROXIMO A VENCER")))</f>
        <v>FINALIZADO</v>
      </c>
      <c r="E500" s="93">
        <v>93591</v>
      </c>
      <c r="F500" s="38" t="s">
        <v>3981</v>
      </c>
      <c r="G500" s="38" t="s">
        <v>3982</v>
      </c>
      <c r="H500" s="37" t="s">
        <v>3983</v>
      </c>
      <c r="I500" s="46" t="s">
        <v>3984</v>
      </c>
      <c r="J500" s="38" t="s">
        <v>557</v>
      </c>
      <c r="K500" s="38">
        <v>1001</v>
      </c>
      <c r="L500" s="45">
        <v>45146</v>
      </c>
      <c r="M500" s="38">
        <v>1266</v>
      </c>
      <c r="N500" s="45">
        <v>45169</v>
      </c>
      <c r="O500" s="38" t="s">
        <v>275</v>
      </c>
      <c r="P500" s="37" t="s">
        <v>3915</v>
      </c>
      <c r="Q500" s="37" t="s">
        <v>3977</v>
      </c>
      <c r="R500" s="38">
        <v>15</v>
      </c>
      <c r="S500" s="151" t="s">
        <v>3985</v>
      </c>
      <c r="T500" s="38"/>
      <c r="U500" s="38"/>
      <c r="V500" s="38"/>
      <c r="W500" s="38"/>
      <c r="X500" s="38"/>
      <c r="Y500" s="38">
        <v>901185424</v>
      </c>
      <c r="Z500" s="38">
        <v>1</v>
      </c>
      <c r="AA500" s="38"/>
      <c r="AB500" s="38"/>
      <c r="AC500" s="38"/>
      <c r="AD500" s="38"/>
      <c r="AE500" s="37" t="s">
        <v>2233</v>
      </c>
      <c r="AF500" s="54">
        <v>20645897</v>
      </c>
      <c r="AG500" s="38"/>
      <c r="AH500" s="38"/>
      <c r="AI500" s="38"/>
      <c r="AJ500" s="38"/>
      <c r="AK500" s="38"/>
      <c r="AL500" s="38" t="s">
        <v>101</v>
      </c>
      <c r="AM500" s="45">
        <v>45163</v>
      </c>
      <c r="AN500" s="45">
        <v>45166</v>
      </c>
      <c r="AO500" s="75">
        <v>27269800</v>
      </c>
      <c r="AP500" s="45">
        <v>45176</v>
      </c>
      <c r="AQ500" s="45">
        <v>45196</v>
      </c>
      <c r="AR500" s="38">
        <v>20</v>
      </c>
      <c r="AS500" s="38" t="s">
        <v>3986</v>
      </c>
      <c r="AT500" s="38"/>
      <c r="AU500" s="38"/>
      <c r="AV500" s="38"/>
      <c r="AW500" s="38"/>
      <c r="AX500" s="38"/>
      <c r="AY500" s="38"/>
      <c r="AZ500" s="82"/>
      <c r="BA500" s="38"/>
      <c r="BB500" s="38"/>
      <c r="BC500" s="38"/>
      <c r="BD500" s="38"/>
      <c r="BE500" s="38"/>
      <c r="BF500" s="38"/>
      <c r="BG500" s="38"/>
      <c r="BH500" s="38"/>
      <c r="BI500" s="38"/>
      <c r="BJ500" s="38"/>
      <c r="BK500" s="38"/>
      <c r="BL500" s="38"/>
      <c r="BM500" s="38"/>
      <c r="BN500" s="38"/>
      <c r="BO500" s="38"/>
      <c r="BP500" s="38"/>
      <c r="BQ500" s="34">
        <f>Tabla2023[[#This Row],[DÍAS PRORROGA 1]]+Tabla2023[[#This Row],[DÍAS PRORROGA  2]]+Tabla2023[[#This Row],[DÍAS PRORROGA 3]]</f>
        <v>0</v>
      </c>
      <c r="BR500" s="68">
        <f>IF(Tabla2023[[#This Row],[ADICIÓN]]="NO",0,Tabla2023[[#This Row],[VALOR ADICIÓN 1]]+Tabla2023[[#This Row],[VALOR ADICIÓN 2]]+Tabla2023[[#This Row],[VALOR ADICIÓN 3]])</f>
        <v>0</v>
      </c>
      <c r="BS500" s="38"/>
      <c r="BT500" s="45">
        <v>45196</v>
      </c>
      <c r="BU500" s="49">
        <f>Tabla2023[[#This Row],[VALOR INICIAL DEL CONTRATO]]+Tabla2023[[#This Row],[VALOR ADICIÓN 1]]+Tabla2023[[#This Row],[VALOR ADICIÓN 2]]+Tabla2023[[#This Row],[VALOR ADICIÓN 3]]</f>
        <v>27269800</v>
      </c>
      <c r="BV500"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NA</v>
      </c>
      <c r="BW500" s="42">
        <v>45259</v>
      </c>
      <c r="BX500" s="34"/>
      <c r="BY500" s="34"/>
      <c r="BZ500" s="34"/>
      <c r="CA500" s="34"/>
      <c r="CB500" s="35"/>
      <c r="CC500" s="35"/>
      <c r="CD500" s="38">
        <v>1583</v>
      </c>
      <c r="CE500" s="34"/>
    </row>
    <row r="501" spans="1:83" ht="51.75" customHeight="1" x14ac:dyDescent="0.2">
      <c r="A501" s="29">
        <v>2023</v>
      </c>
      <c r="B501" s="131">
        <v>444</v>
      </c>
      <c r="C501" s="122" t="s">
        <v>435</v>
      </c>
      <c r="D501" s="122" t="str">
        <f ca="1">IF(Tabla2023[[#This Row],[FECHA DE TERMINACIÓN FINAL]]-TODAY()&gt;=15,"VIGENTE",IF(Tabla2023[[#This Row],[FECHA DE TERMINACIÓN FINAL]]-TODAY()&lt;0,"FINALIZADO",IF(Tabla2023[[#This Row],[FECHA DE TERMINACIÓN FINAL]]-TODAY()&lt;=15,"PROXIMO A VENCER")))</f>
        <v>FINALIZADO</v>
      </c>
      <c r="E501" s="93">
        <v>93961</v>
      </c>
      <c r="F501" s="38" t="s">
        <v>3987</v>
      </c>
      <c r="G501" s="38" t="s">
        <v>3988</v>
      </c>
      <c r="H501" s="37" t="s">
        <v>3989</v>
      </c>
      <c r="I501" s="46" t="s">
        <v>3990</v>
      </c>
      <c r="J501" s="38" t="s">
        <v>1132</v>
      </c>
      <c r="K501" s="38">
        <v>1005</v>
      </c>
      <c r="L501" s="45">
        <v>45161</v>
      </c>
      <c r="M501" s="38">
        <v>1285</v>
      </c>
      <c r="N501" s="45">
        <v>45190</v>
      </c>
      <c r="O501" s="37" t="s">
        <v>143</v>
      </c>
      <c r="P501" s="37" t="s">
        <v>3915</v>
      </c>
      <c r="Q501" s="37" t="s">
        <v>3916</v>
      </c>
      <c r="R501" s="38">
        <v>1</v>
      </c>
      <c r="S501" s="151" t="s">
        <v>3991</v>
      </c>
      <c r="T501" s="38"/>
      <c r="U501" s="38"/>
      <c r="V501" s="38"/>
      <c r="W501" s="38"/>
      <c r="X501" s="38"/>
      <c r="Y501" s="38">
        <v>830006596</v>
      </c>
      <c r="Z501" s="38">
        <v>6</v>
      </c>
      <c r="AA501" s="38"/>
      <c r="AB501" s="38"/>
      <c r="AC501" s="38"/>
      <c r="AD501" s="38"/>
      <c r="AE501" s="37" t="s">
        <v>2362</v>
      </c>
      <c r="AF501" s="37">
        <v>80255566</v>
      </c>
      <c r="AG501" s="37">
        <v>2</v>
      </c>
      <c r="AH501" s="38"/>
      <c r="AI501" s="38"/>
      <c r="AJ501" s="38"/>
      <c r="AK501" s="38"/>
      <c r="AL501" s="38" t="s">
        <v>101</v>
      </c>
      <c r="AM501" s="45">
        <v>45189</v>
      </c>
      <c r="AN501" s="45">
        <v>45189</v>
      </c>
      <c r="AO501" s="75">
        <v>29995100</v>
      </c>
      <c r="AP501" s="45">
        <v>45191</v>
      </c>
      <c r="AQ501" s="45">
        <v>45210</v>
      </c>
      <c r="AR501" s="38">
        <v>20</v>
      </c>
      <c r="AS501" s="38" t="s">
        <v>3986</v>
      </c>
      <c r="AT501" s="38"/>
      <c r="AU501" s="38"/>
      <c r="AV501" s="38"/>
      <c r="AW501" s="38"/>
      <c r="AX501" s="38"/>
      <c r="AY501" s="38"/>
      <c r="AZ501" s="82"/>
      <c r="BA501" s="38"/>
      <c r="BB501" s="38"/>
      <c r="BC501" s="38"/>
      <c r="BD501" s="38"/>
      <c r="BE501" s="38"/>
      <c r="BF501" s="38"/>
      <c r="BG501" s="38"/>
      <c r="BH501" s="38"/>
      <c r="BI501" s="38"/>
      <c r="BJ501" s="38"/>
      <c r="BK501" s="38"/>
      <c r="BL501" s="38"/>
      <c r="BM501" s="38"/>
      <c r="BN501" s="38"/>
      <c r="BO501" s="38"/>
      <c r="BP501" s="38"/>
      <c r="BQ501" s="34">
        <f>Tabla2023[[#This Row],[DÍAS PRORROGA 1]]+Tabla2023[[#This Row],[DÍAS PRORROGA  2]]+Tabla2023[[#This Row],[DÍAS PRORROGA 3]]</f>
        <v>0</v>
      </c>
      <c r="BR501" s="68">
        <f>IF(Tabla2023[[#This Row],[ADICIÓN]]="NO",0,Tabla2023[[#This Row],[VALOR ADICIÓN 1]]+Tabla2023[[#This Row],[VALOR ADICIÓN 2]]+Tabla2023[[#This Row],[VALOR ADICIÓN 3]])</f>
        <v>0</v>
      </c>
      <c r="BS501" s="38"/>
      <c r="BT501" s="45">
        <v>45210</v>
      </c>
      <c r="BU501" s="49">
        <f>Tabla2023[[#This Row],[VALOR INICIAL DEL CONTRATO]]+Tabla2023[[#This Row],[VALOR ADICIÓN 1]]+Tabla2023[[#This Row],[VALOR ADICIÓN 2]]+Tabla2023[[#This Row],[VALOR ADICIÓN 3]]</f>
        <v>29995100</v>
      </c>
      <c r="BV50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01" s="33"/>
      <c r="BX501" s="34"/>
      <c r="BY501" s="34"/>
      <c r="BZ501" s="34"/>
      <c r="CA501" s="34"/>
      <c r="CB501" s="35"/>
      <c r="CC501" s="35"/>
      <c r="CD501" s="37">
        <v>1688</v>
      </c>
      <c r="CE501" s="34"/>
    </row>
    <row r="502" spans="1:83" ht="51.75" hidden="1" customHeight="1" x14ac:dyDescent="0.2">
      <c r="A502" s="29">
        <v>2023</v>
      </c>
      <c r="B502" s="131">
        <v>445</v>
      </c>
      <c r="C502" s="122" t="s">
        <v>84</v>
      </c>
      <c r="D502" s="122" t="str">
        <f ca="1">IF(Tabla2023[[#This Row],[FECHA DE TERMINACIÓN FINAL]]-TODAY()&gt;=15,"VIGENTE",IF(Tabla2023[[#This Row],[FECHA DE TERMINACIÓN FINAL]]-TODAY()&lt;0,"FINALIZADO",IF(Tabla2023[[#This Row],[FECHA DE TERMINACIÓN FINAL]]-TODAY()&lt;=15,"PROXIMO A VENCER")))</f>
        <v>VIGENTE</v>
      </c>
      <c r="E502" s="92">
        <v>94898</v>
      </c>
      <c r="F502" s="38" t="s">
        <v>3992</v>
      </c>
      <c r="G502" s="38" t="s">
        <v>3993</v>
      </c>
      <c r="H502" s="37" t="s">
        <v>3994</v>
      </c>
      <c r="I502" s="46" t="s">
        <v>3995</v>
      </c>
      <c r="J502" s="38" t="s">
        <v>2542</v>
      </c>
      <c r="K502" s="38">
        <v>1019</v>
      </c>
      <c r="L502" s="45">
        <v>45184</v>
      </c>
      <c r="M502" s="38">
        <v>1307</v>
      </c>
      <c r="N502" s="45">
        <v>45211</v>
      </c>
      <c r="O502" s="37" t="s">
        <v>3996</v>
      </c>
      <c r="P502" s="37" t="s">
        <v>3915</v>
      </c>
      <c r="Q502" s="37" t="s">
        <v>3997</v>
      </c>
      <c r="R502" s="38">
        <v>2</v>
      </c>
      <c r="S502" s="37" t="s">
        <v>3998</v>
      </c>
      <c r="T502" s="38"/>
      <c r="U502" s="38"/>
      <c r="V502" s="38"/>
      <c r="W502" s="38"/>
      <c r="X502" s="38"/>
      <c r="Y502" s="38">
        <v>860002400</v>
      </c>
      <c r="Z502" s="38">
        <v>2</v>
      </c>
      <c r="AA502" s="38"/>
      <c r="AB502" s="38"/>
      <c r="AC502" s="38"/>
      <c r="AD502" s="38"/>
      <c r="AE502" s="37" t="s">
        <v>2919</v>
      </c>
      <c r="AF502" s="38">
        <v>1136888698</v>
      </c>
      <c r="AG502" s="37">
        <v>6</v>
      </c>
      <c r="AH502" s="38"/>
      <c r="AI502" s="38"/>
      <c r="AJ502" s="38"/>
      <c r="AK502" s="38"/>
      <c r="AL502" s="37" t="s">
        <v>93</v>
      </c>
      <c r="AM502" s="45">
        <v>45211</v>
      </c>
      <c r="AN502" s="45">
        <v>45211</v>
      </c>
      <c r="AO502" s="75">
        <v>16401500</v>
      </c>
      <c r="AP502" s="45">
        <v>45218</v>
      </c>
      <c r="AQ502" s="45">
        <v>45583</v>
      </c>
      <c r="AR502" s="38">
        <v>365</v>
      </c>
      <c r="AS502" s="38">
        <v>12</v>
      </c>
      <c r="AT502" s="75">
        <v>1366791.6666666667</v>
      </c>
      <c r="AU502" s="38"/>
      <c r="AV502" s="38"/>
      <c r="AW502" s="38"/>
      <c r="AX502" s="38"/>
      <c r="AY502" s="38"/>
      <c r="AZ502" s="82"/>
      <c r="BA502" s="38"/>
      <c r="BB502" s="38"/>
      <c r="BC502" s="38"/>
      <c r="BD502" s="38"/>
      <c r="BE502" s="38"/>
      <c r="BF502" s="38"/>
      <c r="BG502" s="38"/>
      <c r="BH502" s="38"/>
      <c r="BI502" s="38"/>
      <c r="BJ502" s="38"/>
      <c r="BK502" s="38"/>
      <c r="BL502" s="38"/>
      <c r="BM502" s="38"/>
      <c r="BN502" s="38"/>
      <c r="BO502" s="38"/>
      <c r="BP502" s="38"/>
      <c r="BQ502" s="34">
        <f>Tabla2023[[#This Row],[DÍAS PRORROGA 1]]+Tabla2023[[#This Row],[DÍAS PRORROGA  2]]+Tabla2023[[#This Row],[DÍAS PRORROGA 3]]</f>
        <v>0</v>
      </c>
      <c r="BR502" s="68">
        <f>IF(Tabla2023[[#This Row],[ADICIÓN]]="NO",0,Tabla2023[[#This Row],[VALOR ADICIÓN 1]]+Tabla2023[[#This Row],[VALOR ADICIÓN 2]]+Tabla2023[[#This Row],[VALOR ADICIÓN 3]])</f>
        <v>0</v>
      </c>
      <c r="BS502" s="38"/>
      <c r="BT502" s="45">
        <v>45583</v>
      </c>
      <c r="BU502" s="49">
        <f>Tabla2023[[#This Row],[VALOR INICIAL DEL CONTRATO]]+Tabla2023[[#This Row],[VALOR ADICIÓN 1]]+Tabla2023[[#This Row],[VALOR ADICIÓN 2]]+Tabla2023[[#This Row],[VALOR ADICIÓN 3]]</f>
        <v>16401500</v>
      </c>
      <c r="BV50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0.38630136986301372</v>
      </c>
      <c r="BW502" s="33"/>
      <c r="BX502" s="34"/>
      <c r="BY502" s="34"/>
      <c r="BZ502" s="34"/>
      <c r="CA502" s="34"/>
      <c r="CB502" s="35"/>
      <c r="CC502" s="35"/>
      <c r="CD502" s="37">
        <v>1347</v>
      </c>
      <c r="CE502" s="34"/>
    </row>
    <row r="503" spans="1:83" ht="51.75" customHeight="1" x14ac:dyDescent="0.2">
      <c r="A503" s="29"/>
      <c r="B503" s="131">
        <v>454</v>
      </c>
      <c r="C503" s="122" t="s">
        <v>84</v>
      </c>
      <c r="D503" s="122" t="str">
        <f ca="1">IF(Tabla2023[[#This Row],[FECHA DE TERMINACIÓN FINAL]]-TODAY()&gt;=15,"VIGENTE",IF(Tabla2023[[#This Row],[FECHA DE TERMINACIÓN FINAL]]-TODAY()&lt;0,"FINALIZADO",IF(Tabla2023[[#This Row],[FECHA DE TERMINACIÓN FINAL]]-TODAY()&lt;=15,"PROXIMO A VENCER")))</f>
        <v>VIGENTE</v>
      </c>
      <c r="E503" s="93">
        <v>96443</v>
      </c>
      <c r="F503" s="38" t="s">
        <v>3999</v>
      </c>
      <c r="G503" s="38" t="s">
        <v>4000</v>
      </c>
      <c r="H503" s="37" t="s">
        <v>4001</v>
      </c>
      <c r="I503" s="46" t="s">
        <v>4002</v>
      </c>
      <c r="J503" s="38" t="s">
        <v>3457</v>
      </c>
      <c r="K503" s="38">
        <v>1031</v>
      </c>
      <c r="L503" s="45">
        <v>45217</v>
      </c>
      <c r="M503" s="38">
        <v>1345</v>
      </c>
      <c r="N503" s="45">
        <v>45240</v>
      </c>
      <c r="O503" s="38" t="s">
        <v>143</v>
      </c>
      <c r="P503" s="37" t="s">
        <v>3915</v>
      </c>
      <c r="Q503" s="37" t="s">
        <v>95</v>
      </c>
      <c r="R503" s="38">
        <v>3</v>
      </c>
      <c r="S503" s="151" t="s">
        <v>4003</v>
      </c>
      <c r="T503" s="38"/>
      <c r="U503" s="38"/>
      <c r="V503" s="38"/>
      <c r="W503" s="38"/>
      <c r="X503" s="38"/>
      <c r="Y503" s="38">
        <v>901035950</v>
      </c>
      <c r="Z503" s="38">
        <v>1</v>
      </c>
      <c r="AA503" s="38"/>
      <c r="AB503" s="38"/>
      <c r="AC503" s="38"/>
      <c r="AD503" s="38"/>
      <c r="AE503" s="36" t="s">
        <v>142</v>
      </c>
      <c r="AF503" s="34">
        <v>1019019834</v>
      </c>
      <c r="AG503" s="34">
        <v>1</v>
      </c>
      <c r="AH503" s="36" t="s">
        <v>839</v>
      </c>
      <c r="AI503" s="34">
        <v>1073152182</v>
      </c>
      <c r="AJ503" s="37"/>
      <c r="AK503" s="45">
        <v>45350</v>
      </c>
      <c r="AL503" s="38" t="s">
        <v>410</v>
      </c>
      <c r="AM503" s="45">
        <v>45238</v>
      </c>
      <c r="AN503" s="45">
        <v>45238</v>
      </c>
      <c r="AO503" s="75">
        <v>5397840</v>
      </c>
      <c r="AP503" s="45">
        <v>45245</v>
      </c>
      <c r="AQ503" s="45">
        <v>45457</v>
      </c>
      <c r="AR503" s="38">
        <v>210</v>
      </c>
      <c r="AS503" s="38">
        <v>7</v>
      </c>
      <c r="AT503" s="75">
        <v>771120</v>
      </c>
      <c r="AU503" s="38"/>
      <c r="AV503" s="38"/>
      <c r="AW503" s="38"/>
      <c r="AX503" s="38"/>
      <c r="AY503" s="38"/>
      <c r="AZ503" s="82"/>
      <c r="BA503" s="38"/>
      <c r="BB503" s="38"/>
      <c r="BC503" s="38"/>
      <c r="BD503" s="38"/>
      <c r="BE503" s="38"/>
      <c r="BF503" s="38"/>
      <c r="BG503" s="38"/>
      <c r="BH503" s="38"/>
      <c r="BI503" s="38"/>
      <c r="BJ503" s="38"/>
      <c r="BK503" s="38"/>
      <c r="BL503" s="38"/>
      <c r="BM503" s="38"/>
      <c r="BN503" s="38"/>
      <c r="BO503" s="38"/>
      <c r="BP503" s="38"/>
      <c r="BQ503" s="34">
        <f>Tabla2023[[#This Row],[DÍAS PRORROGA 1]]+Tabla2023[[#This Row],[DÍAS PRORROGA  2]]+Tabla2023[[#This Row],[DÍAS PRORROGA 3]]</f>
        <v>0</v>
      </c>
      <c r="BR503" s="68">
        <f>IF(Tabla2023[[#This Row],[ADICIÓN]]="NO",0,Tabla2023[[#This Row],[VALOR ADICIÓN 1]]+Tabla2023[[#This Row],[VALOR ADICIÓN 2]]+Tabla2023[[#This Row],[VALOR ADICIÓN 3]])</f>
        <v>0</v>
      </c>
      <c r="BS503" s="38"/>
      <c r="BT503" s="45">
        <v>45457</v>
      </c>
      <c r="BU503" s="49">
        <f>Tabla2023[[#This Row],[VALOR INICIAL DEL CONTRATO]]+Tabla2023[[#This Row],[VALOR ADICIÓN 1]]+Tabla2023[[#This Row],[VALOR ADICIÓN 2]]+Tabla2023[[#This Row],[VALOR ADICIÓN 3]]</f>
        <v>5397840</v>
      </c>
      <c r="BV50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0.53773584905660377</v>
      </c>
      <c r="BW503" s="33"/>
      <c r="BX503" s="34"/>
      <c r="BY503" s="34"/>
      <c r="BZ503" s="34"/>
      <c r="CA503" s="34"/>
      <c r="CB503" s="35"/>
      <c r="CC503" s="35"/>
      <c r="CD503" s="34"/>
      <c r="CE503" s="34"/>
    </row>
    <row r="504" spans="1:83" ht="51.75" customHeight="1" x14ac:dyDescent="0.2">
      <c r="A504" s="29"/>
      <c r="B504" s="131">
        <v>457</v>
      </c>
      <c r="C504" s="122" t="s">
        <v>435</v>
      </c>
      <c r="D504" s="122" t="str">
        <f ca="1">IF(Tabla2023[[#This Row],[FECHA DE TERMINACIÓN FINAL]]-TODAY()&gt;=15,"VIGENTE",IF(Tabla2023[[#This Row],[FECHA DE TERMINACIÓN FINAL]]-TODAY()&lt;0,"FINALIZADO",IF(Tabla2023[[#This Row],[FECHA DE TERMINACIÓN FINAL]]-TODAY()&lt;=15,"PROXIMO A VENCER")))</f>
        <v>FINALIZADO</v>
      </c>
      <c r="E504" s="93">
        <v>97373</v>
      </c>
      <c r="F504" s="38" t="s">
        <v>4004</v>
      </c>
      <c r="G504" s="37" t="s">
        <v>4005</v>
      </c>
      <c r="H504" s="37" t="s">
        <v>4006</v>
      </c>
      <c r="I504" s="44" t="s">
        <v>4007</v>
      </c>
      <c r="J504" s="38" t="s">
        <v>1711</v>
      </c>
      <c r="K504" s="37">
        <v>1035</v>
      </c>
      <c r="L504" s="52">
        <v>45231</v>
      </c>
      <c r="M504" s="37">
        <v>1357</v>
      </c>
      <c r="N504" s="52">
        <v>45255</v>
      </c>
      <c r="O504" s="38" t="s">
        <v>604</v>
      </c>
      <c r="P504" s="37" t="s">
        <v>3915</v>
      </c>
      <c r="Q504" s="37" t="s">
        <v>95</v>
      </c>
      <c r="R504" s="38">
        <v>7</v>
      </c>
      <c r="S504" s="151" t="s">
        <v>4008</v>
      </c>
      <c r="T504" s="38"/>
      <c r="U504" s="38"/>
      <c r="V504" s="38"/>
      <c r="W504" s="38"/>
      <c r="X504" s="38"/>
      <c r="Y504" s="38">
        <v>832011479</v>
      </c>
      <c r="Z504" s="38">
        <v>1</v>
      </c>
      <c r="AA504" s="38"/>
      <c r="AB504" s="38"/>
      <c r="AC504" s="38"/>
      <c r="AD504" s="38"/>
      <c r="AE504" s="37" t="s">
        <v>1960</v>
      </c>
      <c r="AF504" s="38">
        <v>52524344</v>
      </c>
      <c r="AG504" s="37">
        <v>7</v>
      </c>
      <c r="AH504" s="38"/>
      <c r="AI504" s="38"/>
      <c r="AJ504" s="38"/>
      <c r="AK504" s="38"/>
      <c r="AL504" s="38" t="s">
        <v>410</v>
      </c>
      <c r="AM504" s="45">
        <v>45250</v>
      </c>
      <c r="AN504" s="45">
        <v>45250</v>
      </c>
      <c r="AO504" s="75">
        <v>32480000</v>
      </c>
      <c r="AP504" s="45">
        <v>45253</v>
      </c>
      <c r="AQ504" s="52">
        <v>45282</v>
      </c>
      <c r="AR504" s="38">
        <v>30</v>
      </c>
      <c r="AS504" s="38">
        <v>1</v>
      </c>
      <c r="AT504" s="123">
        <v>234336110.5</v>
      </c>
      <c r="AU504" s="38"/>
      <c r="AV504" s="38"/>
      <c r="AW504" s="38"/>
      <c r="AX504" s="38"/>
      <c r="AY504" s="38"/>
      <c r="AZ504" s="82"/>
      <c r="BA504" s="38"/>
      <c r="BB504" s="38"/>
      <c r="BC504" s="38"/>
      <c r="BD504" s="38"/>
      <c r="BE504" s="38"/>
      <c r="BF504" s="38"/>
      <c r="BG504" s="38"/>
      <c r="BH504" s="38"/>
      <c r="BI504" s="38"/>
      <c r="BJ504" s="38"/>
      <c r="BK504" s="38"/>
      <c r="BL504" s="38"/>
      <c r="BM504" s="38"/>
      <c r="BN504" s="38"/>
      <c r="BO504" s="38"/>
      <c r="BP504" s="38"/>
      <c r="BQ504" s="34">
        <f>Tabla2023[[#This Row],[DÍAS PRORROGA 1]]+Tabla2023[[#This Row],[DÍAS PRORROGA  2]]+Tabla2023[[#This Row],[DÍAS PRORROGA 3]]</f>
        <v>0</v>
      </c>
      <c r="BR504" s="68">
        <f>IF(Tabla2023[[#This Row],[ADICIÓN]]="NO",0,Tabla2023[[#This Row],[VALOR ADICIÓN 1]]+Tabla2023[[#This Row],[VALOR ADICIÓN 2]]+Tabla2023[[#This Row],[VALOR ADICIÓN 3]])</f>
        <v>0</v>
      </c>
      <c r="BS504" s="38"/>
      <c r="BT504" s="45">
        <v>45282</v>
      </c>
      <c r="BU504" s="49">
        <f>Tabla2023[[#This Row],[VALOR INICIAL DEL CONTRATO]]+Tabla2023[[#This Row],[VALOR ADICIÓN 1]]+Tabla2023[[#This Row],[VALOR ADICIÓN 2]]+Tabla2023[[#This Row],[VALOR ADICIÓN 3]]</f>
        <v>32480000</v>
      </c>
      <c r="BV504"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04" s="33"/>
      <c r="BX504" s="34"/>
      <c r="BY504" s="34"/>
      <c r="BZ504" s="34"/>
      <c r="CA504" s="34"/>
      <c r="CB504" s="35"/>
      <c r="CC504" s="35"/>
      <c r="CD504" s="38">
        <v>1672</v>
      </c>
      <c r="CE504" s="34"/>
    </row>
    <row r="505" spans="1:83" ht="51.75" hidden="1" customHeight="1" x14ac:dyDescent="0.2">
      <c r="A505" s="29">
        <v>2023</v>
      </c>
      <c r="B505" s="131">
        <v>315</v>
      </c>
      <c r="C505" s="122" t="s">
        <v>84</v>
      </c>
      <c r="D505" s="122" t="str">
        <f ca="1">IF(Tabla2023[[#This Row],[FECHA DE TERMINACIÓN FINAL]]-TODAY()&gt;=15,"VIGENTE",IF(Tabla2023[[#This Row],[FECHA DE TERMINACIÓN FINAL]]-TODAY()&lt;0,"FINALIZADO",IF(Tabla2023[[#This Row],[FECHA DE TERMINACIÓN FINAL]]-TODAY()&lt;=15,"PROXIMO A VENCER")))</f>
        <v>VIGENTE</v>
      </c>
      <c r="E505" s="93">
        <v>89638</v>
      </c>
      <c r="F505" s="37" t="s">
        <v>4010</v>
      </c>
      <c r="G505" s="38" t="s">
        <v>4011</v>
      </c>
      <c r="H505" s="37" t="s">
        <v>4012</v>
      </c>
      <c r="I505" s="46" t="s">
        <v>4013</v>
      </c>
      <c r="J505" s="37" t="s">
        <v>4014</v>
      </c>
      <c r="K505" s="38">
        <v>855</v>
      </c>
      <c r="L505" s="45">
        <v>45030</v>
      </c>
      <c r="M505" s="38">
        <v>1042</v>
      </c>
      <c r="N505" s="45">
        <v>45063</v>
      </c>
      <c r="O505" s="37" t="s">
        <v>4015</v>
      </c>
      <c r="P505" s="37" t="s">
        <v>4009</v>
      </c>
      <c r="Q505" s="37" t="s">
        <v>95</v>
      </c>
      <c r="R505" s="38">
        <v>1</v>
      </c>
      <c r="S505" s="37" t="s">
        <v>4016</v>
      </c>
      <c r="T505" s="38"/>
      <c r="U505" s="38"/>
      <c r="V505" s="38"/>
      <c r="W505" s="38"/>
      <c r="X505" s="38" t="s">
        <v>148</v>
      </c>
      <c r="Y505" s="38">
        <v>804010775</v>
      </c>
      <c r="Z505" s="38">
        <v>9</v>
      </c>
      <c r="AA505" s="38"/>
      <c r="AB505" s="46"/>
      <c r="AC505" s="38"/>
      <c r="AD505" s="37" t="s">
        <v>4017</v>
      </c>
      <c r="AE505" s="37" t="s">
        <v>92</v>
      </c>
      <c r="AF505" s="54">
        <v>80062594</v>
      </c>
      <c r="AG505" s="38">
        <v>1</v>
      </c>
      <c r="AH505" s="38"/>
      <c r="AI505" s="38"/>
      <c r="AJ505" s="38"/>
      <c r="AK505" s="38"/>
      <c r="AL505" s="37" t="s">
        <v>93</v>
      </c>
      <c r="AM505" s="45">
        <v>45062</v>
      </c>
      <c r="AN505" s="45">
        <v>45062</v>
      </c>
      <c r="AO505" s="49">
        <v>302762223</v>
      </c>
      <c r="AP505" s="45">
        <v>45065</v>
      </c>
      <c r="AQ505" s="45">
        <v>45292</v>
      </c>
      <c r="AR505" s="38"/>
      <c r="AS505" s="38">
        <v>7.5</v>
      </c>
      <c r="AT505" s="80">
        <v>40368296</v>
      </c>
      <c r="AU505" s="38"/>
      <c r="AV505" s="38"/>
      <c r="AW505" s="38">
        <v>2</v>
      </c>
      <c r="AX505" s="38">
        <v>2</v>
      </c>
      <c r="AY505" s="38"/>
      <c r="AZ505" s="82">
        <v>35612193</v>
      </c>
      <c r="BA505" s="38">
        <v>24</v>
      </c>
      <c r="BB505" s="38">
        <v>1275</v>
      </c>
      <c r="BC505" s="45">
        <v>45279</v>
      </c>
      <c r="BD505" s="38">
        <v>1549</v>
      </c>
      <c r="BE505" s="45">
        <v>45288</v>
      </c>
      <c r="BF505" s="54">
        <v>93773392</v>
      </c>
      <c r="BG505" s="38">
        <v>65</v>
      </c>
      <c r="BH505" s="38">
        <v>735</v>
      </c>
      <c r="BI505" s="45">
        <v>45315</v>
      </c>
      <c r="BJ505" s="38">
        <v>751</v>
      </c>
      <c r="BK505" s="38"/>
      <c r="BL505" s="38"/>
      <c r="BM505" s="38"/>
      <c r="BN505" s="38"/>
      <c r="BO505" s="38"/>
      <c r="BP505" s="38"/>
      <c r="BQ505" s="34">
        <f>Tabla2023[[#This Row],[DÍAS PRORROGA 1]]+Tabla2023[[#This Row],[DÍAS PRORROGA  2]]+Tabla2023[[#This Row],[DÍAS PRORROGA 3]]</f>
        <v>89</v>
      </c>
      <c r="BR505" s="68">
        <f>IF(Tabla2023[[#This Row],[ADICIÓN]]="NO",0,Tabla2023[[#This Row],[VALOR ADICIÓN 1]]+Tabla2023[[#This Row],[VALOR ADICIÓN 2]]+Tabla2023[[#This Row],[VALOR ADICIÓN 3]])</f>
        <v>129385585</v>
      </c>
      <c r="BS505" s="38"/>
      <c r="BT505" s="45">
        <v>45383</v>
      </c>
      <c r="BU505" s="49">
        <f>Tabla2023[[#This Row],[VALOR INICIAL DEL CONTRATO]]+Tabla2023[[#This Row],[VALOR ADICIÓN 1]]+Tabla2023[[#This Row],[VALOR ADICIÓN 2]]+Tabla2023[[#This Row],[VALOR ADICIÓN 3]]</f>
        <v>432147808</v>
      </c>
      <c r="BV50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0.92452830188679247</v>
      </c>
      <c r="BW505" s="33"/>
      <c r="BX505" s="39" t="s">
        <v>4018</v>
      </c>
      <c r="BY505" s="34"/>
      <c r="BZ505" s="34"/>
      <c r="CA505" s="34"/>
      <c r="CB505" s="35"/>
      <c r="CC505" s="35"/>
      <c r="CD505" s="37">
        <v>5250</v>
      </c>
      <c r="CE505" s="34"/>
    </row>
    <row r="506" spans="1:83" ht="51.75" hidden="1" customHeight="1" x14ac:dyDescent="0.2">
      <c r="A506" s="29">
        <v>2023</v>
      </c>
      <c r="B506" s="131">
        <v>314</v>
      </c>
      <c r="C506" s="122" t="s">
        <v>84</v>
      </c>
      <c r="D506" s="122" t="str">
        <f ca="1">IF(Tabla2023[[#This Row],[FECHA DE TERMINACIÓN FINAL]]-TODAY()&gt;=15,"VIGENTE",IF(Tabla2023[[#This Row],[FECHA DE TERMINACIÓN FINAL]]-TODAY()&lt;0,"FINALIZADO",IF(Tabla2023[[#This Row],[FECHA DE TERMINACIÓN FINAL]]-TODAY()&lt;=15,"PROXIMO A VENCER")))</f>
        <v>VIGENTE</v>
      </c>
      <c r="E506" s="93">
        <v>90112</v>
      </c>
      <c r="F506" s="37" t="s">
        <v>4019</v>
      </c>
      <c r="G506" s="38" t="s">
        <v>4020</v>
      </c>
      <c r="H506" s="37" t="s">
        <v>3994</v>
      </c>
      <c r="I506" s="44" t="s">
        <v>4021</v>
      </c>
      <c r="J506" s="38" t="s">
        <v>457</v>
      </c>
      <c r="K506" s="38">
        <v>877</v>
      </c>
      <c r="L506" s="52">
        <v>45049</v>
      </c>
      <c r="M506" s="38">
        <v>1043</v>
      </c>
      <c r="N506" s="45">
        <v>45063</v>
      </c>
      <c r="O506" s="37" t="s">
        <v>4022</v>
      </c>
      <c r="P506" s="37" t="s">
        <v>4009</v>
      </c>
      <c r="Q506" s="37" t="s">
        <v>3933</v>
      </c>
      <c r="R506" s="38">
        <v>2</v>
      </c>
      <c r="S506" s="37" t="s">
        <v>4023</v>
      </c>
      <c r="T506" s="38"/>
      <c r="U506" s="38"/>
      <c r="V506" s="38"/>
      <c r="W506" s="38"/>
      <c r="X506" s="38"/>
      <c r="Y506" s="38">
        <v>860002400</v>
      </c>
      <c r="Z506" s="38">
        <v>2</v>
      </c>
      <c r="AA506" s="38"/>
      <c r="AB506" s="46"/>
      <c r="AC506" s="38"/>
      <c r="AD506" s="37" t="s">
        <v>4024</v>
      </c>
      <c r="AE506" s="37" t="s">
        <v>105</v>
      </c>
      <c r="AF506" s="37">
        <v>79369745</v>
      </c>
      <c r="AG506" s="38"/>
      <c r="AH506" s="37" t="s">
        <v>204</v>
      </c>
      <c r="AI506" s="37">
        <v>74374329</v>
      </c>
      <c r="AJ506" s="37">
        <v>1</v>
      </c>
      <c r="AK506" s="45">
        <v>45139</v>
      </c>
      <c r="AL506" s="37" t="s">
        <v>93</v>
      </c>
      <c r="AM506" s="45">
        <v>45063</v>
      </c>
      <c r="AN506" s="45">
        <v>45063</v>
      </c>
      <c r="AO506" s="49">
        <v>157194030</v>
      </c>
      <c r="AP506" s="45">
        <v>45063</v>
      </c>
      <c r="AQ506" s="45">
        <v>45333</v>
      </c>
      <c r="AR506" s="38">
        <v>270</v>
      </c>
      <c r="AS506" s="38">
        <v>9</v>
      </c>
      <c r="AT506" s="80">
        <v>17466003</v>
      </c>
      <c r="AU506" s="38"/>
      <c r="AV506" s="38"/>
      <c r="AW506" s="38">
        <v>1</v>
      </c>
      <c r="AX506" s="38">
        <v>2</v>
      </c>
      <c r="AY506" s="38"/>
      <c r="AZ506" s="82">
        <v>78566890</v>
      </c>
      <c r="BA506" s="38">
        <v>133</v>
      </c>
      <c r="BB506" s="38">
        <v>736</v>
      </c>
      <c r="BC506" s="45">
        <v>45316</v>
      </c>
      <c r="BD506" s="38"/>
      <c r="BE506" s="38"/>
      <c r="BF506" s="38"/>
      <c r="BG506" s="38">
        <v>133</v>
      </c>
      <c r="BH506" s="38"/>
      <c r="BI506" s="38"/>
      <c r="BJ506" s="38"/>
      <c r="BK506" s="38"/>
      <c r="BL506" s="38"/>
      <c r="BM506" s="38"/>
      <c r="BN506" s="38"/>
      <c r="BO506" s="38"/>
      <c r="BP506" s="38"/>
      <c r="BQ506" s="34">
        <f>Tabla2023[[#This Row],[DÍAS PRORROGA 1]]+Tabla2023[[#This Row],[DÍAS PRORROGA  2]]+Tabla2023[[#This Row],[DÍAS PRORROGA 3]]</f>
        <v>266</v>
      </c>
      <c r="BR506" s="68">
        <f>IF(Tabla2023[[#This Row],[ADICIÓN]]="NO",0,Tabla2023[[#This Row],[VALOR ADICIÓN 1]]+Tabla2023[[#This Row],[VALOR ADICIÓN 2]]+Tabla2023[[#This Row],[VALOR ADICIÓN 3]])</f>
        <v>78566890</v>
      </c>
      <c r="BS506" s="38"/>
      <c r="BT506" s="45">
        <v>45464</v>
      </c>
      <c r="BU506" s="49">
        <f>Tabla2023[[#This Row],[VALOR INICIAL DEL CONTRATO]]+Tabla2023[[#This Row],[VALOR ADICIÓN 1]]+Tabla2023[[#This Row],[VALOR ADICIÓN 2]]+Tabla2023[[#This Row],[VALOR ADICIÓN 3]]</f>
        <v>235760920</v>
      </c>
      <c r="BV50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0.73815461346633415</v>
      </c>
      <c r="BW506" s="33"/>
      <c r="BX506" s="36" t="s">
        <v>4025</v>
      </c>
      <c r="BY506" s="34"/>
      <c r="BZ506" s="34"/>
      <c r="CA506" s="34"/>
      <c r="CB506" s="35"/>
      <c r="CC506" s="35"/>
      <c r="CD506" s="37" t="s">
        <v>4026</v>
      </c>
      <c r="CE506" s="34"/>
    </row>
    <row r="507" spans="1:83" ht="51.75" customHeight="1" x14ac:dyDescent="0.2">
      <c r="A507" s="29">
        <v>2023</v>
      </c>
      <c r="B507" s="131">
        <v>446</v>
      </c>
      <c r="C507" s="122" t="s">
        <v>435</v>
      </c>
      <c r="D507" s="122" t="str">
        <f ca="1">IF(Tabla2023[[#This Row],[FECHA DE TERMINACIÓN FINAL]]-TODAY()&gt;=15,"VIGENTE",IF(Tabla2023[[#This Row],[FECHA DE TERMINACIÓN FINAL]]-TODAY()&lt;0,"FINALIZADO",IF(Tabla2023[[#This Row],[FECHA DE TERMINACIÓN FINAL]]-TODAY()&lt;=15,"PROXIMO A VENCER")))</f>
        <v>FINALIZADO</v>
      </c>
      <c r="E507" s="93">
        <v>94310</v>
      </c>
      <c r="F507" s="38" t="s">
        <v>4027</v>
      </c>
      <c r="G507" s="38" t="s">
        <v>4028</v>
      </c>
      <c r="H507" s="37" t="s">
        <v>4029</v>
      </c>
      <c r="I507" s="46" t="s">
        <v>4030</v>
      </c>
      <c r="J507" s="38" t="s">
        <v>3674</v>
      </c>
      <c r="K507" s="38">
        <v>1015</v>
      </c>
      <c r="L507" s="45">
        <v>45177</v>
      </c>
      <c r="M507" s="38">
        <v>1294</v>
      </c>
      <c r="N507" s="45">
        <v>45209</v>
      </c>
      <c r="O507" s="37" t="s">
        <v>140</v>
      </c>
      <c r="P507" s="37" t="s">
        <v>4009</v>
      </c>
      <c r="Q507" s="37" t="s">
        <v>3834</v>
      </c>
      <c r="R507" s="38">
        <v>2</v>
      </c>
      <c r="S507" s="151" t="s">
        <v>4031</v>
      </c>
      <c r="T507" s="38"/>
      <c r="U507" s="38"/>
      <c r="V507" s="38"/>
      <c r="W507" s="38"/>
      <c r="X507" s="38"/>
      <c r="Y507" s="38">
        <v>900873083</v>
      </c>
      <c r="Z507" s="38">
        <v>1</v>
      </c>
      <c r="AA507" s="38"/>
      <c r="AB507" s="38"/>
      <c r="AC507" s="38"/>
      <c r="AD507" s="38"/>
      <c r="AE507" s="37" t="s">
        <v>138</v>
      </c>
      <c r="AF507" s="37">
        <v>1010239931</v>
      </c>
      <c r="AG507" s="38"/>
      <c r="AH507" s="37" t="s">
        <v>3624</v>
      </c>
      <c r="AI507" s="37">
        <v>1015443472</v>
      </c>
      <c r="AJ507" s="37">
        <v>1</v>
      </c>
      <c r="AK507" s="45">
        <v>45217</v>
      </c>
      <c r="AL507" s="38" t="s">
        <v>101</v>
      </c>
      <c r="AM507" s="45">
        <v>45198</v>
      </c>
      <c r="AN507" s="45">
        <v>45198</v>
      </c>
      <c r="AO507" s="49">
        <v>50000000</v>
      </c>
      <c r="AP507" s="45">
        <v>45216</v>
      </c>
      <c r="AQ507" s="45">
        <v>45276</v>
      </c>
      <c r="AR507" s="38">
        <v>60</v>
      </c>
      <c r="AS507" s="38">
        <v>2</v>
      </c>
      <c r="AT507" s="124">
        <v>25000000</v>
      </c>
      <c r="AU507" s="38"/>
      <c r="AV507" s="38"/>
      <c r="AW507" s="38"/>
      <c r="AX507" s="38"/>
      <c r="AY507" s="38"/>
      <c r="AZ507" s="82"/>
      <c r="BA507" s="38"/>
      <c r="BB507" s="38"/>
      <c r="BC507" s="38"/>
      <c r="BD507" s="38"/>
      <c r="BE507" s="38"/>
      <c r="BF507" s="38"/>
      <c r="BG507" s="38"/>
      <c r="BH507" s="38"/>
      <c r="BI507" s="38"/>
      <c r="BJ507" s="38"/>
      <c r="BK507" s="38"/>
      <c r="BL507" s="38"/>
      <c r="BM507" s="38"/>
      <c r="BN507" s="38"/>
      <c r="BO507" s="38"/>
      <c r="BP507" s="38"/>
      <c r="BQ507" s="34">
        <f>Tabla2023[[#This Row],[DÍAS PRORROGA 1]]+Tabla2023[[#This Row],[DÍAS PRORROGA  2]]+Tabla2023[[#This Row],[DÍAS PRORROGA 3]]</f>
        <v>0</v>
      </c>
      <c r="BR507" s="68">
        <f>IF(Tabla2023[[#This Row],[ADICIÓN]]="NO",0,Tabla2023[[#This Row],[VALOR ADICIÓN 1]]+Tabla2023[[#This Row],[VALOR ADICIÓN 2]]+Tabla2023[[#This Row],[VALOR ADICIÓN 3]])</f>
        <v>0</v>
      </c>
      <c r="BS507" s="38"/>
      <c r="BT507" s="45">
        <v>45276</v>
      </c>
      <c r="BU507" s="49">
        <f>Tabla2023[[#This Row],[VALOR INICIAL DEL CONTRATO]]+Tabla2023[[#This Row],[VALOR ADICIÓN 1]]+Tabla2023[[#This Row],[VALOR ADICIÓN 2]]+Tabla2023[[#This Row],[VALOR ADICIÓN 3]]</f>
        <v>50000000</v>
      </c>
      <c r="BV50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07" s="33"/>
      <c r="BX507" s="34"/>
      <c r="BY507" s="34"/>
      <c r="BZ507" s="34"/>
      <c r="CA507" s="34"/>
      <c r="CB507" s="35"/>
      <c r="CC507" s="35"/>
      <c r="CD507" s="37">
        <v>1693</v>
      </c>
      <c r="CE507" s="34"/>
    </row>
    <row r="508" spans="1:83" ht="51.75" customHeight="1" x14ac:dyDescent="0.2">
      <c r="A508" s="29">
        <v>2023</v>
      </c>
      <c r="B508" s="131">
        <v>448</v>
      </c>
      <c r="C508" s="122" t="s">
        <v>435</v>
      </c>
      <c r="D508" s="122" t="str">
        <f ca="1">IF(Tabla2023[[#This Row],[FECHA DE TERMINACIÓN FINAL]]-TODAY()&gt;=15,"VIGENTE",IF(Tabla2023[[#This Row],[FECHA DE TERMINACIÓN FINAL]]-TODAY()&lt;0,"FINALIZADO",IF(Tabla2023[[#This Row],[FECHA DE TERMINACIÓN FINAL]]-TODAY()&lt;=15,"PROXIMO A VENCER")))</f>
        <v>FINALIZADO</v>
      </c>
      <c r="E508" s="92">
        <v>95053</v>
      </c>
      <c r="F508" s="38" t="s">
        <v>4032</v>
      </c>
      <c r="G508" s="38" t="s">
        <v>4033</v>
      </c>
      <c r="H508" s="37" t="s">
        <v>4034</v>
      </c>
      <c r="I508" s="46" t="s">
        <v>4035</v>
      </c>
      <c r="J508" s="38" t="s">
        <v>2641</v>
      </c>
      <c r="K508" s="38">
        <v>1021</v>
      </c>
      <c r="L508" s="45">
        <v>45190</v>
      </c>
      <c r="M508" s="38">
        <v>1320</v>
      </c>
      <c r="N508" s="45">
        <v>45229</v>
      </c>
      <c r="O508" s="37" t="s">
        <v>306</v>
      </c>
      <c r="P508" s="37" t="s">
        <v>4009</v>
      </c>
      <c r="Q508" s="37" t="s">
        <v>95</v>
      </c>
      <c r="R508" s="38">
        <v>4</v>
      </c>
      <c r="S508" s="151" t="s">
        <v>4036</v>
      </c>
      <c r="T508" s="38"/>
      <c r="U508" s="38"/>
      <c r="V508" s="38"/>
      <c r="W508" s="38"/>
      <c r="X508" s="38"/>
      <c r="Y508" s="38">
        <v>900582854</v>
      </c>
      <c r="Z508" s="38">
        <v>4</v>
      </c>
      <c r="AA508" s="38"/>
      <c r="AB508" s="38"/>
      <c r="AC508" s="38"/>
      <c r="AD508" s="38"/>
      <c r="AE508" s="37" t="s">
        <v>647</v>
      </c>
      <c r="AF508" s="37">
        <v>63526944</v>
      </c>
      <c r="AG508" s="37">
        <v>5</v>
      </c>
      <c r="AH508" s="38"/>
      <c r="AI508" s="38"/>
      <c r="AJ508" s="38"/>
      <c r="AK508" s="38"/>
      <c r="AL508" s="38" t="s">
        <v>101</v>
      </c>
      <c r="AM508" s="45">
        <v>45223</v>
      </c>
      <c r="AN508" s="45">
        <v>45223</v>
      </c>
      <c r="AO508" s="49">
        <v>117900000</v>
      </c>
      <c r="AP508" s="45">
        <v>45229</v>
      </c>
      <c r="AQ508" s="45">
        <v>45289</v>
      </c>
      <c r="AR508" s="38">
        <v>60</v>
      </c>
      <c r="AS508" s="38">
        <v>2</v>
      </c>
      <c r="AT508" s="75">
        <v>58950000</v>
      </c>
      <c r="AU508" s="38"/>
      <c r="AV508" s="38"/>
      <c r="AW508" s="38"/>
      <c r="AX508" s="38"/>
      <c r="AY508" s="38"/>
      <c r="AZ508" s="82"/>
      <c r="BA508" s="38"/>
      <c r="BB508" s="38"/>
      <c r="BC508" s="38"/>
      <c r="BD508" s="38"/>
      <c r="BE508" s="38"/>
      <c r="BF508" s="38"/>
      <c r="BG508" s="38"/>
      <c r="BH508" s="38"/>
      <c r="BI508" s="38"/>
      <c r="BJ508" s="38"/>
      <c r="BK508" s="38"/>
      <c r="BL508" s="38"/>
      <c r="BM508" s="38"/>
      <c r="BN508" s="38"/>
      <c r="BO508" s="38"/>
      <c r="BP508" s="38"/>
      <c r="BQ508" s="34">
        <f>Tabla2023[[#This Row],[DÍAS PRORROGA 1]]+Tabla2023[[#This Row],[DÍAS PRORROGA  2]]+Tabla2023[[#This Row],[DÍAS PRORROGA 3]]</f>
        <v>0</v>
      </c>
      <c r="BR508" s="68">
        <f>IF(Tabla2023[[#This Row],[ADICIÓN]]="NO",0,Tabla2023[[#This Row],[VALOR ADICIÓN 1]]+Tabla2023[[#This Row],[VALOR ADICIÓN 2]]+Tabla2023[[#This Row],[VALOR ADICIÓN 3]])</f>
        <v>0</v>
      </c>
      <c r="BS508" s="38"/>
      <c r="BT508" s="45">
        <v>45289</v>
      </c>
      <c r="BU508" s="49">
        <f>Tabla2023[[#This Row],[VALOR INICIAL DEL CONTRATO]]+Tabla2023[[#This Row],[VALOR ADICIÓN 1]]+Tabla2023[[#This Row],[VALOR ADICIÓN 2]]+Tabla2023[[#This Row],[VALOR ADICIÓN 3]]</f>
        <v>117900000</v>
      </c>
      <c r="BV508"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08" s="33"/>
      <c r="BX508" s="34"/>
      <c r="BY508" s="34"/>
      <c r="BZ508" s="34"/>
      <c r="CA508" s="34"/>
      <c r="CB508" s="35"/>
      <c r="CC508" s="35"/>
      <c r="CD508" s="37">
        <v>1683</v>
      </c>
      <c r="CE508" s="34"/>
    </row>
    <row r="509" spans="1:83" ht="51.75" customHeight="1" x14ac:dyDescent="0.2">
      <c r="A509" s="29"/>
      <c r="B509" s="131">
        <v>455</v>
      </c>
      <c r="C509" s="122" t="s">
        <v>84</v>
      </c>
      <c r="D509" s="122" t="str">
        <f ca="1">IF(Tabla2023[[#This Row],[FECHA DE TERMINACIÓN FINAL]]-TODAY()&gt;=15,"VIGENTE",IF(Tabla2023[[#This Row],[FECHA DE TERMINACIÓN FINAL]]-TODAY()&lt;0,"FINALIZADO",IF(Tabla2023[[#This Row],[FECHA DE TERMINACIÓN FINAL]]-TODAY()&lt;=15,"PROXIMO A VENCER")))</f>
        <v>VIGENTE</v>
      </c>
      <c r="E509" s="92">
        <v>93581</v>
      </c>
      <c r="F509" s="38" t="s">
        <v>4037</v>
      </c>
      <c r="G509" s="37" t="s">
        <v>4038</v>
      </c>
      <c r="H509" s="37" t="s">
        <v>4039</v>
      </c>
      <c r="I509" s="46" t="s">
        <v>4040</v>
      </c>
      <c r="J509" s="38" t="s">
        <v>457</v>
      </c>
      <c r="K509" s="38">
        <v>1011</v>
      </c>
      <c r="L509" s="45">
        <v>45169</v>
      </c>
      <c r="M509" s="38">
        <v>1347</v>
      </c>
      <c r="N509" s="45">
        <v>45245</v>
      </c>
      <c r="O509" s="34" t="s">
        <v>3662</v>
      </c>
      <c r="P509" s="37" t="s">
        <v>4009</v>
      </c>
      <c r="Q509" s="37" t="s">
        <v>3834</v>
      </c>
      <c r="R509" s="38">
        <v>3</v>
      </c>
      <c r="S509" s="151" t="s">
        <v>4041</v>
      </c>
      <c r="T509" s="38"/>
      <c r="U509" s="38"/>
      <c r="V509" s="38"/>
      <c r="W509" s="38"/>
      <c r="X509" s="38"/>
      <c r="Y509" s="38">
        <v>901772293</v>
      </c>
      <c r="Z509" s="38">
        <v>1</v>
      </c>
      <c r="AA509" s="38"/>
      <c r="AB509" s="38"/>
      <c r="AC509" s="38"/>
      <c r="AD509" s="37" t="s">
        <v>4042</v>
      </c>
      <c r="AE509" s="37" t="s">
        <v>155</v>
      </c>
      <c r="AF509" s="37">
        <v>79468757</v>
      </c>
      <c r="AG509" s="37">
        <v>9</v>
      </c>
      <c r="AH509" s="38" t="s">
        <v>2623</v>
      </c>
      <c r="AI509" s="38">
        <v>1022363488</v>
      </c>
      <c r="AJ509" s="38">
        <v>9</v>
      </c>
      <c r="AK509" s="45">
        <v>45325</v>
      </c>
      <c r="AL509" s="38" t="s">
        <v>101</v>
      </c>
      <c r="AM509" s="45">
        <v>45240</v>
      </c>
      <c r="AN509" s="45">
        <v>45240</v>
      </c>
      <c r="AO509" s="49">
        <v>318299956</v>
      </c>
      <c r="AP509" s="45">
        <v>45295</v>
      </c>
      <c r="AQ509" s="45">
        <v>45385</v>
      </c>
      <c r="AR509" s="34">
        <v>90</v>
      </c>
      <c r="AS509" s="38">
        <v>3</v>
      </c>
      <c r="AT509" s="75">
        <v>106099985.33333333</v>
      </c>
      <c r="AU509" s="38"/>
      <c r="AV509" s="38"/>
      <c r="AW509" s="38"/>
      <c r="AX509" s="38"/>
      <c r="AY509" s="38"/>
      <c r="AZ509" s="82"/>
      <c r="BA509" s="38"/>
      <c r="BB509" s="38"/>
      <c r="BC509" s="38"/>
      <c r="BD509" s="88"/>
      <c r="BE509" s="88"/>
      <c r="BF509" s="88"/>
      <c r="BG509" s="38"/>
      <c r="BH509" s="38"/>
      <c r="BI509" s="38"/>
      <c r="BJ509" s="38"/>
      <c r="BK509" s="38"/>
      <c r="BL509" s="38"/>
      <c r="BM509" s="38"/>
      <c r="BN509" s="38"/>
      <c r="BO509" s="38"/>
      <c r="BP509" s="38"/>
      <c r="BQ509" s="34">
        <f>Tabla2023[[#This Row],[DÍAS PRORROGA 1]]+Tabla2023[[#This Row],[DÍAS PRORROGA  2]]+Tabla2023[[#This Row],[DÍAS PRORROGA 3]]</f>
        <v>0</v>
      </c>
      <c r="BR509" s="68">
        <f>IF(Tabla2023[[#This Row],[ADICIÓN]]="NO",0,Tabla2023[[#This Row],[VALOR ADICIÓN 1]]+Tabla2023[[#This Row],[VALOR ADICIÓN 2]]+Tabla2023[[#This Row],[VALOR ADICIÓN 3]])</f>
        <v>0</v>
      </c>
      <c r="BS509" s="38"/>
      <c r="BT509" s="45">
        <v>45385</v>
      </c>
      <c r="BU509" s="49">
        <f>Tabla2023[[#This Row],[VALOR INICIAL DEL CONTRATO]]+Tabla2023[[#This Row],[VALOR ADICIÓN 1]]+Tabla2023[[#This Row],[VALOR ADICIÓN 2]]+Tabla2023[[#This Row],[VALOR ADICIÓN 3]]</f>
        <v>318299956</v>
      </c>
      <c r="BV50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0.71111111111111114</v>
      </c>
      <c r="BW509" s="33"/>
      <c r="BX509" s="34"/>
      <c r="BY509" s="34"/>
      <c r="BZ509" s="34"/>
      <c r="CA509" s="34"/>
      <c r="CB509" s="35"/>
      <c r="CC509" s="35"/>
      <c r="CD509" s="34"/>
      <c r="CE509" s="34"/>
    </row>
    <row r="510" spans="1:83" ht="51.75" hidden="1" customHeight="1" x14ac:dyDescent="0.2">
      <c r="A510" s="29"/>
      <c r="B510" s="131">
        <v>453</v>
      </c>
      <c r="C510" s="122" t="s">
        <v>84</v>
      </c>
      <c r="D510" s="122" t="str">
        <f ca="1">IF(Tabla2023[[#This Row],[FECHA DE TERMINACIÓN FINAL]]-TODAY()&gt;=15,"VIGENTE",IF(Tabla2023[[#This Row],[FECHA DE TERMINACIÓN FINAL]]-TODAY()&lt;0,"FINALIZADO",IF(Tabla2023[[#This Row],[FECHA DE TERMINACIÓN FINAL]]-TODAY()&lt;=15,"PROXIMO A VENCER")))</f>
        <v>VIGENTE</v>
      </c>
      <c r="E510" s="92">
        <v>96211</v>
      </c>
      <c r="F510" s="38" t="s">
        <v>4043</v>
      </c>
      <c r="G510" s="37" t="s">
        <v>4044</v>
      </c>
      <c r="H510" s="37" t="s">
        <v>4045</v>
      </c>
      <c r="I510" s="46" t="s">
        <v>4046</v>
      </c>
      <c r="J510" s="38" t="s">
        <v>1132</v>
      </c>
      <c r="K510" s="38">
        <v>1026</v>
      </c>
      <c r="L510" s="45">
        <v>45211</v>
      </c>
      <c r="M510" s="38">
        <v>1324</v>
      </c>
      <c r="N510" s="45">
        <v>45238</v>
      </c>
      <c r="O510" s="37" t="s">
        <v>4047</v>
      </c>
      <c r="P510" s="37" t="s">
        <v>4009</v>
      </c>
      <c r="Q510" s="37" t="s">
        <v>3997</v>
      </c>
      <c r="R510" s="38">
        <v>2</v>
      </c>
      <c r="S510" s="37" t="s">
        <v>4048</v>
      </c>
      <c r="T510" s="38"/>
      <c r="U510" s="38"/>
      <c r="V510" s="38"/>
      <c r="W510" s="38"/>
      <c r="X510" s="38"/>
      <c r="Y510" s="38">
        <v>860524654</v>
      </c>
      <c r="Z510" s="38">
        <v>6</v>
      </c>
      <c r="AA510" s="38"/>
      <c r="AB510" s="148" t="s">
        <v>4049</v>
      </c>
      <c r="AC510" s="34" t="s">
        <v>4050</v>
      </c>
      <c r="AD510" s="38" t="s">
        <v>4051</v>
      </c>
      <c r="AE510" s="37" t="s">
        <v>92</v>
      </c>
      <c r="AF510" s="54">
        <v>80062594</v>
      </c>
      <c r="AG510" s="38">
        <v>1</v>
      </c>
      <c r="AH510" s="38"/>
      <c r="AI510" s="38"/>
      <c r="AJ510" s="38"/>
      <c r="AK510" s="38"/>
      <c r="AL510" s="37" t="s">
        <v>93</v>
      </c>
      <c r="AM510" s="45">
        <v>45233</v>
      </c>
      <c r="AN510" s="45">
        <v>45233</v>
      </c>
      <c r="AO510" s="49">
        <v>47992884</v>
      </c>
      <c r="AP510" s="45">
        <v>45239</v>
      </c>
      <c r="AQ510" s="45">
        <v>45339</v>
      </c>
      <c r="AR510" s="38">
        <v>105</v>
      </c>
      <c r="AS510" s="38">
        <v>3.5</v>
      </c>
      <c r="AT510" s="75">
        <v>13712252.571428571</v>
      </c>
      <c r="AU510" s="38"/>
      <c r="AV510" s="38"/>
      <c r="AW510" s="38">
        <v>1</v>
      </c>
      <c r="AX510" s="38">
        <v>1</v>
      </c>
      <c r="AY510" s="38"/>
      <c r="AZ510" s="82">
        <v>2096035</v>
      </c>
      <c r="BA510" s="38"/>
      <c r="BB510" s="38">
        <v>1150</v>
      </c>
      <c r="BC510" s="147">
        <v>45261</v>
      </c>
      <c r="BD510" s="31"/>
      <c r="BE510" s="25"/>
      <c r="BF510" s="31">
        <v>24343738</v>
      </c>
      <c r="BG510" s="93">
        <v>47</v>
      </c>
      <c r="BH510" s="38">
        <v>740</v>
      </c>
      <c r="BI510" s="45">
        <v>45342</v>
      </c>
      <c r="BJ510" s="38">
        <v>771</v>
      </c>
      <c r="BK510" s="38"/>
      <c r="BL510" s="38"/>
      <c r="BM510" s="38"/>
      <c r="BN510" s="38"/>
      <c r="BO510" s="38"/>
      <c r="BP510" s="38"/>
      <c r="BQ510" s="34">
        <f>Tabla2023[[#This Row],[DÍAS PRORROGA 1]]+Tabla2023[[#This Row],[DÍAS PRORROGA  2]]+Tabla2023[[#This Row],[DÍAS PRORROGA 3]]</f>
        <v>47</v>
      </c>
      <c r="BR510" s="68">
        <f>IF(Tabla2023[[#This Row],[ADICIÓN]]="NO",0,Tabla2023[[#This Row],[VALOR ADICIÓN 1]]+Tabla2023[[#This Row],[VALOR ADICIÓN 2]]+Tabla2023[[#This Row],[VALOR ADICIÓN 3]])</f>
        <v>26439773</v>
      </c>
      <c r="BS510" s="38"/>
      <c r="BT510" s="45">
        <v>45386</v>
      </c>
      <c r="BU510" s="49">
        <f>Tabla2023[[#This Row],[VALOR INICIAL DEL CONTRATO]]+Tabla2023[[#This Row],[VALOR ADICIÓN 1]]+Tabla2023[[#This Row],[VALOR ADICIÓN 2]]+Tabla2023[[#This Row],[VALOR ADICIÓN 3]]</f>
        <v>74432657</v>
      </c>
      <c r="BV51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0.81632653061224492</v>
      </c>
      <c r="BW510" s="33"/>
      <c r="BX510" s="36" t="s">
        <v>4052</v>
      </c>
      <c r="BY510" s="34"/>
      <c r="BZ510" s="34"/>
      <c r="CA510" s="34"/>
      <c r="CB510" s="35"/>
      <c r="CC510" s="35"/>
      <c r="CD510" s="37">
        <v>1351</v>
      </c>
      <c r="CE510" s="34"/>
    </row>
    <row r="511" spans="1:83" ht="51.75" customHeight="1" x14ac:dyDescent="0.2">
      <c r="A511" s="29"/>
      <c r="B511" s="131">
        <v>463</v>
      </c>
      <c r="C511" s="122" t="s">
        <v>84</v>
      </c>
      <c r="D511" s="122" t="str">
        <f ca="1">IF(Tabla2023[[#This Row],[FECHA DE TERMINACIÓN FINAL]]-TODAY()&gt;=15,"VIGENTE",IF(Tabla2023[[#This Row],[FECHA DE TERMINACIÓN FINAL]]-TODAY()&lt;0,"FINALIZADO",IF(Tabla2023[[#This Row],[FECHA DE TERMINACIÓN FINAL]]-TODAY()&lt;=15,"PROXIMO A VENCER")))</f>
        <v>VIGENTE</v>
      </c>
      <c r="E511" s="121">
        <v>91509</v>
      </c>
      <c r="F511" s="111" t="s">
        <v>4053</v>
      </c>
      <c r="G511" s="111" t="s">
        <v>4054</v>
      </c>
      <c r="H511" s="112" t="s">
        <v>4055</v>
      </c>
      <c r="I511" s="128" t="s">
        <v>4056</v>
      </c>
      <c r="J511" s="89" t="s">
        <v>557</v>
      </c>
      <c r="K511" s="38">
        <v>1000</v>
      </c>
      <c r="L511" s="45">
        <v>45133</v>
      </c>
      <c r="M511" s="38">
        <v>1410</v>
      </c>
      <c r="N511" s="45">
        <v>45273</v>
      </c>
      <c r="O511" s="38" t="s">
        <v>1871</v>
      </c>
      <c r="P511" s="37" t="s">
        <v>4057</v>
      </c>
      <c r="Q511" s="37" t="s">
        <v>3834</v>
      </c>
      <c r="R511" s="38">
        <v>2</v>
      </c>
      <c r="S511" s="151" t="s">
        <v>4058</v>
      </c>
      <c r="T511" s="38"/>
      <c r="U511" s="38"/>
      <c r="V511" s="38"/>
      <c r="W511" s="38"/>
      <c r="X511" s="38"/>
      <c r="Y511" s="38">
        <v>901777757</v>
      </c>
      <c r="Z511" s="38">
        <v>1</v>
      </c>
      <c r="AA511" s="38"/>
      <c r="AB511" s="38"/>
      <c r="AC511" s="38"/>
      <c r="AD511" s="38"/>
      <c r="AE511" s="37" t="s">
        <v>3617</v>
      </c>
      <c r="AF511" s="38">
        <v>7700852</v>
      </c>
      <c r="AG511" s="38">
        <v>8</v>
      </c>
      <c r="AH511" s="38"/>
      <c r="AI511" s="38"/>
      <c r="AJ511" s="38"/>
      <c r="AK511" s="38"/>
      <c r="AL511" s="38" t="s">
        <v>101</v>
      </c>
      <c r="AM511" s="45">
        <v>45274</v>
      </c>
      <c r="AN511" s="45">
        <v>45274</v>
      </c>
      <c r="AO511" s="49">
        <v>1800000000</v>
      </c>
      <c r="AP511" s="45">
        <v>45336</v>
      </c>
      <c r="AQ511" s="45">
        <v>45578</v>
      </c>
      <c r="AR511" s="38">
        <v>240</v>
      </c>
      <c r="AS511" s="38">
        <v>8</v>
      </c>
      <c r="AT511" s="75">
        <v>225000000</v>
      </c>
      <c r="AU511" s="38"/>
      <c r="AV511" s="38"/>
      <c r="AW511" s="38"/>
      <c r="AX511" s="38"/>
      <c r="AY511" s="38"/>
      <c r="AZ511" s="82"/>
      <c r="BA511" s="38"/>
      <c r="BB511" s="38"/>
      <c r="BC511" s="38"/>
      <c r="BD511" s="89"/>
      <c r="BE511" s="89"/>
      <c r="BF511" s="89"/>
      <c r="BG511" s="38"/>
      <c r="BH511" s="38"/>
      <c r="BI511" s="38"/>
      <c r="BJ511" s="38"/>
      <c r="BK511" s="38"/>
      <c r="BL511" s="38"/>
      <c r="BM511" s="38"/>
      <c r="BN511" s="38"/>
      <c r="BO511" s="38"/>
      <c r="BP511" s="38"/>
      <c r="BQ511" s="34">
        <f>Tabla2023[[#This Row],[DÍAS PRORROGA 1]]+Tabla2023[[#This Row],[DÍAS PRORROGA  2]]+Tabla2023[[#This Row],[DÍAS PRORROGA 3]]</f>
        <v>0</v>
      </c>
      <c r="BR511" s="68">
        <f>IF(Tabla2023[[#This Row],[ADICIÓN]]="NO",0,Tabla2023[[#This Row],[VALOR ADICIÓN 1]]+Tabla2023[[#This Row],[VALOR ADICIÓN 2]]+Tabla2023[[#This Row],[VALOR ADICIÓN 3]])</f>
        <v>0</v>
      </c>
      <c r="BS511" s="38"/>
      <c r="BT511" s="45">
        <v>45578</v>
      </c>
      <c r="BU511" s="49">
        <f>Tabla2023[[#This Row],[VALOR INICIAL DEL CONTRATO]]+Tabla2023[[#This Row],[VALOR ADICIÓN 1]]+Tabla2023[[#This Row],[VALOR ADICIÓN 2]]+Tabla2023[[#This Row],[VALOR ADICIÓN 3]]</f>
        <v>1800000000</v>
      </c>
      <c r="BV511"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9.5041322314049589E-2</v>
      </c>
      <c r="BW511" s="33"/>
      <c r="BX511" s="34"/>
      <c r="BY511" s="34"/>
      <c r="BZ511" s="34"/>
      <c r="CA511" s="34"/>
      <c r="CB511" s="35"/>
      <c r="CC511" s="35"/>
      <c r="CD511" s="34"/>
      <c r="CE511" s="34"/>
    </row>
    <row r="512" spans="1:83" ht="51.75" customHeight="1" x14ac:dyDescent="0.2">
      <c r="A512" s="29"/>
      <c r="B512" s="131">
        <v>467</v>
      </c>
      <c r="C512" s="122" t="s">
        <v>84</v>
      </c>
      <c r="D512" s="122" t="str">
        <f ca="1">IF(Tabla2023[[#This Row],[FECHA DE TERMINACIÓN FINAL]]-TODAY()&gt;=15,"VIGENTE",IF(Tabla2023[[#This Row],[FECHA DE TERMINACIÓN FINAL]]-TODAY()&lt;0,"FINALIZADO",IF(Tabla2023[[#This Row],[FECHA DE TERMINACIÓN FINAL]]-TODAY()&lt;=15,"PROXIMO A VENCER")))</f>
        <v>VIGENTE</v>
      </c>
      <c r="E512" s="113">
        <v>96191</v>
      </c>
      <c r="F512" s="31" t="s">
        <v>4059</v>
      </c>
      <c r="G512" s="94" t="s">
        <v>4060</v>
      </c>
      <c r="H512" s="92" t="s">
        <v>4061</v>
      </c>
      <c r="I512" s="46" t="s">
        <v>4062</v>
      </c>
      <c r="J512" s="38" t="s">
        <v>3674</v>
      </c>
      <c r="K512" s="38">
        <v>1027</v>
      </c>
      <c r="L512" s="45">
        <v>45210</v>
      </c>
      <c r="M512" s="38">
        <v>1491</v>
      </c>
      <c r="N512" s="45">
        <v>45282</v>
      </c>
      <c r="O512" s="38" t="s">
        <v>293</v>
      </c>
      <c r="P512" s="37" t="s">
        <v>4009</v>
      </c>
      <c r="Q512" s="37" t="s">
        <v>3834</v>
      </c>
      <c r="R512" s="38">
        <v>4</v>
      </c>
      <c r="S512" s="151" t="s">
        <v>4063</v>
      </c>
      <c r="T512" s="38"/>
      <c r="U512" s="38"/>
      <c r="V512" s="38"/>
      <c r="W512" s="38"/>
      <c r="X512" s="38"/>
      <c r="Y512" s="38">
        <v>901782304</v>
      </c>
      <c r="Z512" s="38">
        <v>7</v>
      </c>
      <c r="AA512" s="38"/>
      <c r="AB512" s="38"/>
      <c r="AC512" s="38"/>
      <c r="AD512" s="37" t="s">
        <v>4064</v>
      </c>
      <c r="AE512" s="37" t="s">
        <v>3070</v>
      </c>
      <c r="AF512" s="37">
        <v>1010193626</v>
      </c>
      <c r="AG512" s="34">
        <v>5</v>
      </c>
      <c r="AH512" s="38"/>
      <c r="AI512" s="38"/>
      <c r="AJ512" s="38"/>
      <c r="AK512" s="38"/>
      <c r="AL512" s="38" t="s">
        <v>101</v>
      </c>
      <c r="AM512" s="45">
        <v>45271</v>
      </c>
      <c r="AN512" s="45">
        <v>45271</v>
      </c>
      <c r="AO512" s="49">
        <v>259196066</v>
      </c>
      <c r="AP512" s="45">
        <v>45321</v>
      </c>
      <c r="AQ512" s="45">
        <v>45411</v>
      </c>
      <c r="AR512" s="34">
        <v>90</v>
      </c>
      <c r="AS512" s="38">
        <v>3</v>
      </c>
      <c r="AT512" s="75">
        <v>86398688.666666672</v>
      </c>
      <c r="AU512" s="38"/>
      <c r="AV512" s="38"/>
      <c r="AW512" s="38"/>
      <c r="AX512" s="38"/>
      <c r="AY512" s="38"/>
      <c r="AZ512" s="82"/>
      <c r="BA512" s="38"/>
      <c r="BB512" s="38"/>
      <c r="BC512" s="38"/>
      <c r="BD512" s="38"/>
      <c r="BE512" s="38"/>
      <c r="BF512" s="38"/>
      <c r="BG512" s="38"/>
      <c r="BH512" s="38"/>
      <c r="BI512" s="38"/>
      <c r="BJ512" s="38"/>
      <c r="BK512" s="38"/>
      <c r="BL512" s="38"/>
      <c r="BM512" s="38"/>
      <c r="BN512" s="38"/>
      <c r="BO512" s="38"/>
      <c r="BP512" s="38"/>
      <c r="BQ512" s="34">
        <f>Tabla2023[[#This Row],[DÍAS PRORROGA 1]]+Tabla2023[[#This Row],[DÍAS PRORROGA  2]]+Tabla2023[[#This Row],[DÍAS PRORROGA 3]]</f>
        <v>0</v>
      </c>
      <c r="BR512" s="68">
        <f>IF(Tabla2023[[#This Row],[ADICIÓN]]="NO",0,Tabla2023[[#This Row],[VALOR ADICIÓN 1]]+Tabla2023[[#This Row],[VALOR ADICIÓN 2]]+Tabla2023[[#This Row],[VALOR ADICIÓN 3]])</f>
        <v>0</v>
      </c>
      <c r="BS512" s="38"/>
      <c r="BT512" s="45">
        <v>45411</v>
      </c>
      <c r="BU512" s="49">
        <f>Tabla2023[[#This Row],[VALOR INICIAL DEL CONTRATO]]+Tabla2023[[#This Row],[VALOR ADICIÓN 1]]+Tabla2023[[#This Row],[VALOR ADICIÓN 2]]+Tabla2023[[#This Row],[VALOR ADICIÓN 3]]</f>
        <v>259196066</v>
      </c>
      <c r="BV51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0.42222222222222222</v>
      </c>
      <c r="BW512" s="33"/>
      <c r="BX512" s="34" t="s">
        <v>4065</v>
      </c>
      <c r="BY512" s="34"/>
      <c r="BZ512" s="34"/>
      <c r="CA512" s="34"/>
      <c r="CB512" s="35"/>
      <c r="CC512" s="35"/>
      <c r="CD512" s="34"/>
      <c r="CE512" s="34"/>
    </row>
    <row r="513" spans="1:83" ht="51.75" customHeight="1" x14ac:dyDescent="0.2">
      <c r="A513" s="30"/>
      <c r="B513" s="131">
        <v>478</v>
      </c>
      <c r="C513" s="122" t="s">
        <v>84</v>
      </c>
      <c r="D513" s="122" t="str">
        <f ca="1">IF(Tabla2023[[#This Row],[FECHA DE TERMINACIÓN FINAL]]-TODAY()&gt;=15,"VIGENTE",IF(Tabla2023[[#This Row],[FECHA DE TERMINACIÓN FINAL]]-TODAY()&lt;0,"FINALIZADO",IF(Tabla2023[[#This Row],[FECHA DE TERMINACIÓN FINAL]]-TODAY()&lt;=15,"PROXIMO A VENCER")))</f>
        <v>PROXIMO A VENCER</v>
      </c>
      <c r="E513" s="110">
        <v>98267</v>
      </c>
      <c r="F513" s="102" t="s">
        <v>4066</v>
      </c>
      <c r="G513" s="102" t="s">
        <v>4067</v>
      </c>
      <c r="H513" s="37" t="s">
        <v>4068</v>
      </c>
      <c r="I513" s="44" t="s">
        <v>4069</v>
      </c>
      <c r="J513" s="34" t="s">
        <v>3559</v>
      </c>
      <c r="K513" s="34">
        <v>1052</v>
      </c>
      <c r="L513" s="57">
        <v>45245</v>
      </c>
      <c r="M513" s="34">
        <v>1449</v>
      </c>
      <c r="N513" s="57">
        <v>45280</v>
      </c>
      <c r="O513" s="34" t="s">
        <v>248</v>
      </c>
      <c r="P513" s="37" t="s">
        <v>4009</v>
      </c>
      <c r="Q513" s="36" t="s">
        <v>95</v>
      </c>
      <c r="R513" s="34">
        <v>6</v>
      </c>
      <c r="S513" s="151" t="s">
        <v>4070</v>
      </c>
      <c r="T513" s="34"/>
      <c r="U513" s="34"/>
      <c r="V513" s="34"/>
      <c r="W513" s="34"/>
      <c r="X513" s="34"/>
      <c r="Y513" s="38">
        <v>900300970</v>
      </c>
      <c r="Z513" s="34">
        <v>1</v>
      </c>
      <c r="AA513" s="34"/>
      <c r="AB513" s="34"/>
      <c r="AC513" s="34"/>
      <c r="AD513" s="34"/>
      <c r="AE513" s="37" t="s">
        <v>4071</v>
      </c>
      <c r="AF513" s="37">
        <v>1018481815</v>
      </c>
      <c r="AG513" s="34">
        <v>5</v>
      </c>
      <c r="AH513" s="34"/>
      <c r="AI513" s="34"/>
      <c r="AJ513" s="34"/>
      <c r="AK513" s="34"/>
      <c r="AL513" s="38" t="s">
        <v>101</v>
      </c>
      <c r="AM513" s="57">
        <v>45278</v>
      </c>
      <c r="AN513" s="57">
        <v>45278</v>
      </c>
      <c r="AO513" s="49">
        <v>288148547</v>
      </c>
      <c r="AP513" s="57">
        <v>45282</v>
      </c>
      <c r="AQ513" s="57">
        <v>45372</v>
      </c>
      <c r="AR513" s="34">
        <v>90</v>
      </c>
      <c r="AS513" s="34">
        <v>3</v>
      </c>
      <c r="AT513" s="65">
        <v>96049515.666666672</v>
      </c>
      <c r="AU513" s="34"/>
      <c r="AV513" s="34"/>
      <c r="AW513" s="34"/>
      <c r="AX513" s="34"/>
      <c r="AY513" s="34"/>
      <c r="AZ513" s="83"/>
      <c r="BA513" s="34"/>
      <c r="BB513" s="34"/>
      <c r="BC513" s="34"/>
      <c r="BD513" s="34"/>
      <c r="BE513" s="34"/>
      <c r="BF513" s="34"/>
      <c r="BG513" s="34"/>
      <c r="BH513" s="34"/>
      <c r="BI513" s="34"/>
      <c r="BJ513" s="34"/>
      <c r="BK513" s="34"/>
      <c r="BL513" s="34"/>
      <c r="BM513" s="34"/>
      <c r="BN513" s="34"/>
      <c r="BO513" s="34"/>
      <c r="BP513" s="34"/>
      <c r="BQ513" s="34">
        <f>Tabla2023[[#This Row],[DÍAS PRORROGA 1]]+Tabla2023[[#This Row],[DÍAS PRORROGA  2]]+Tabla2023[[#This Row],[DÍAS PRORROGA 3]]</f>
        <v>0</v>
      </c>
      <c r="BR513" s="68">
        <f>IF(Tabla2023[[#This Row],[ADICIÓN]]="NO",0,Tabla2023[[#This Row],[VALOR ADICIÓN 1]]+Tabla2023[[#This Row],[VALOR ADICIÓN 2]]+Tabla2023[[#This Row],[VALOR ADICIÓN 3]])</f>
        <v>0</v>
      </c>
      <c r="BS513" s="34"/>
      <c r="BT513" s="57">
        <v>45372</v>
      </c>
      <c r="BU513" s="49">
        <f>Tabla2023[[#This Row],[VALOR INICIAL DEL CONTRATO]]+Tabla2023[[#This Row],[VALOR ADICIÓN 1]]+Tabla2023[[#This Row],[VALOR ADICIÓN 2]]+Tabla2023[[#This Row],[VALOR ADICIÓN 3]]</f>
        <v>288148547</v>
      </c>
      <c r="BV513"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0.85555555555555551</v>
      </c>
      <c r="BW513" s="33"/>
      <c r="BX513" s="34"/>
      <c r="BY513" s="34"/>
      <c r="BZ513" s="34"/>
      <c r="CA513" s="34"/>
      <c r="CB513" s="35"/>
      <c r="CC513" s="35"/>
      <c r="CD513" s="34"/>
      <c r="CE513" s="34"/>
    </row>
    <row r="514" spans="1:83" ht="51.75" customHeight="1" x14ac:dyDescent="0.2">
      <c r="A514" s="30"/>
      <c r="B514" s="131">
        <v>484</v>
      </c>
      <c r="C514" s="122" t="s">
        <v>84</v>
      </c>
      <c r="D514" s="122" t="str">
        <f ca="1">IF(Tabla2023[[#This Row],[FECHA DE TERMINACIÓN FINAL]]-TODAY()&gt;=15,"VIGENTE",IF(Tabla2023[[#This Row],[FECHA DE TERMINACIÓN FINAL]]-TODAY()&lt;0,"FINALIZADO",IF(Tabla2023[[#This Row],[FECHA DE TERMINACIÓN FINAL]]-TODAY()&lt;=15,"PROXIMO A VENCER")))</f>
        <v>VIGENTE</v>
      </c>
      <c r="E514" s="103">
        <v>98297</v>
      </c>
      <c r="F514" s="34" t="s">
        <v>4072</v>
      </c>
      <c r="G514" s="36" t="s">
        <v>4073</v>
      </c>
      <c r="H514" s="36" t="s">
        <v>4074</v>
      </c>
      <c r="I514" s="46" t="s">
        <v>4075</v>
      </c>
      <c r="J514" s="34" t="s">
        <v>3914</v>
      </c>
      <c r="K514" s="34">
        <v>1091</v>
      </c>
      <c r="L514" s="57">
        <v>45253</v>
      </c>
      <c r="M514" s="34">
        <v>1486</v>
      </c>
      <c r="N514" s="57">
        <v>45282</v>
      </c>
      <c r="O514" s="34" t="s">
        <v>143</v>
      </c>
      <c r="P514" s="37" t="s">
        <v>4009</v>
      </c>
      <c r="Q514" s="37" t="s">
        <v>3834</v>
      </c>
      <c r="R514" s="34">
        <v>4</v>
      </c>
      <c r="S514" s="151" t="s">
        <v>4076</v>
      </c>
      <c r="T514" s="34"/>
      <c r="U514" s="34"/>
      <c r="V514" s="34"/>
      <c r="W514" s="34"/>
      <c r="X514" s="34"/>
      <c r="Y514" s="37">
        <v>830000464</v>
      </c>
      <c r="Z514" s="34">
        <v>5</v>
      </c>
      <c r="AA514" s="34"/>
      <c r="AB514" s="34"/>
      <c r="AC514" s="34"/>
      <c r="AD514" s="34"/>
      <c r="AE514" s="37" t="s">
        <v>3683</v>
      </c>
      <c r="AF514" s="37">
        <v>1095812772</v>
      </c>
      <c r="AG514" s="34">
        <v>9</v>
      </c>
      <c r="AH514" s="37" t="s">
        <v>155</v>
      </c>
      <c r="AI514" s="37">
        <v>79468757</v>
      </c>
      <c r="AJ514" s="37">
        <v>9</v>
      </c>
      <c r="AK514" s="57">
        <v>45330</v>
      </c>
      <c r="AL514" s="38" t="s">
        <v>410</v>
      </c>
      <c r="AM514" s="57">
        <v>45279</v>
      </c>
      <c r="AN514" s="57">
        <v>45279</v>
      </c>
      <c r="AO514" s="49">
        <v>216895794</v>
      </c>
      <c r="AP514" s="57">
        <v>45330</v>
      </c>
      <c r="AQ514" s="57">
        <v>45480</v>
      </c>
      <c r="AR514" s="34">
        <v>150</v>
      </c>
      <c r="AS514" s="34">
        <v>5</v>
      </c>
      <c r="AT514" s="65">
        <v>43379158.799999997</v>
      </c>
      <c r="AU514" s="34"/>
      <c r="AV514" s="34"/>
      <c r="AW514" s="34"/>
      <c r="AX514" s="34"/>
      <c r="AY514" s="34"/>
      <c r="AZ514" s="83"/>
      <c r="BA514" s="34"/>
      <c r="BB514" s="34"/>
      <c r="BC514" s="34"/>
      <c r="BD514" s="34"/>
      <c r="BE514" s="34"/>
      <c r="BF514" s="34"/>
      <c r="BG514" s="34"/>
      <c r="BH514" s="34"/>
      <c r="BI514" s="34"/>
      <c r="BJ514" s="34"/>
      <c r="BK514" s="34"/>
      <c r="BL514" s="34"/>
      <c r="BM514" s="34"/>
      <c r="BN514" s="34"/>
      <c r="BO514" s="34"/>
      <c r="BP514" s="34"/>
      <c r="BQ514" s="34">
        <f>Tabla2023[[#This Row],[DÍAS PRORROGA 1]]+Tabla2023[[#This Row],[DÍAS PRORROGA  2]]+Tabla2023[[#This Row],[DÍAS PRORROGA 3]]</f>
        <v>0</v>
      </c>
      <c r="BR514" s="68">
        <f>IF(Tabla2023[[#This Row],[ADICIÓN]]="NO",0,Tabla2023[[#This Row],[VALOR ADICIÓN 1]]+Tabla2023[[#This Row],[VALOR ADICIÓN 2]]+Tabla2023[[#This Row],[VALOR ADICIÓN 3]])</f>
        <v>0</v>
      </c>
      <c r="BS514" s="34"/>
      <c r="BT514" s="57">
        <v>45480</v>
      </c>
      <c r="BU514" s="49">
        <f>Tabla2023[[#This Row],[VALOR INICIAL DEL CONTRATO]]+Tabla2023[[#This Row],[VALOR ADICIÓN 1]]+Tabla2023[[#This Row],[VALOR ADICIÓN 2]]+Tabla2023[[#This Row],[VALOR ADICIÓN 3]]</f>
        <v>216895794</v>
      </c>
      <c r="BV51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0.19333333333333333</v>
      </c>
      <c r="BW514" s="33"/>
      <c r="BX514" s="34"/>
      <c r="BY514" s="34"/>
      <c r="BZ514" s="34"/>
      <c r="CA514" s="34"/>
      <c r="CB514" s="35"/>
      <c r="CC514" s="35"/>
      <c r="CD514" s="34"/>
      <c r="CE514" s="34"/>
    </row>
    <row r="515" spans="1:83" ht="51.75" customHeight="1" x14ac:dyDescent="0.2">
      <c r="A515" s="30"/>
      <c r="B515" s="131">
        <v>510</v>
      </c>
      <c r="C515" s="122" t="s">
        <v>84</v>
      </c>
      <c r="D515" s="122" t="str">
        <f ca="1">IF(Tabla2023[[#This Row],[FECHA DE TERMINACIÓN FINAL]]-TODAY()&gt;=15,"VIGENTE",IF(Tabla2023[[#This Row],[FECHA DE TERMINACIÓN FINAL]]-TODAY()&lt;0,"FINALIZADO",IF(Tabla2023[[#This Row],[FECHA DE TERMINACIÓN FINAL]]-TODAY()&lt;=15,"PROXIMO A VENCER")))</f>
        <v>PROXIMO A VENCER</v>
      </c>
      <c r="E515" s="103">
        <v>99225</v>
      </c>
      <c r="F515" s="34" t="s">
        <v>4077</v>
      </c>
      <c r="G515" s="36" t="s">
        <v>4078</v>
      </c>
      <c r="H515" s="36" t="s">
        <v>4079</v>
      </c>
      <c r="I515" s="59" t="s">
        <v>4080</v>
      </c>
      <c r="J515" s="34" t="s">
        <v>3559</v>
      </c>
      <c r="K515" s="34">
        <v>1103</v>
      </c>
      <c r="L515" s="57">
        <v>45257</v>
      </c>
      <c r="M515" s="34">
        <v>1479</v>
      </c>
      <c r="N515" s="57">
        <v>45282</v>
      </c>
      <c r="O515" s="34" t="s">
        <v>823</v>
      </c>
      <c r="P515" s="37" t="s">
        <v>4009</v>
      </c>
      <c r="Q515" s="37" t="s">
        <v>95</v>
      </c>
      <c r="R515" s="34">
        <v>3</v>
      </c>
      <c r="S515" s="151" t="s">
        <v>4081</v>
      </c>
      <c r="T515" s="34"/>
      <c r="U515" s="34"/>
      <c r="V515" s="34"/>
      <c r="W515" s="34"/>
      <c r="X515" s="34"/>
      <c r="Y515" s="37">
        <v>42965526</v>
      </c>
      <c r="Z515" s="34">
        <v>6</v>
      </c>
      <c r="AA515" s="34"/>
      <c r="AB515" s="34"/>
      <c r="AC515" s="34"/>
      <c r="AD515" s="37" t="s">
        <v>3893</v>
      </c>
      <c r="AE515" s="37" t="s">
        <v>4071</v>
      </c>
      <c r="AF515" s="37">
        <v>1018481815</v>
      </c>
      <c r="AG515" s="34">
        <v>5</v>
      </c>
      <c r="AH515" s="37" t="s">
        <v>1344</v>
      </c>
      <c r="AI515" s="37">
        <v>52008301</v>
      </c>
      <c r="AJ515" s="37">
        <v>8</v>
      </c>
      <c r="AK515" s="57">
        <v>45337</v>
      </c>
      <c r="AL515" s="38" t="s">
        <v>410</v>
      </c>
      <c r="AM515" s="57">
        <v>45281</v>
      </c>
      <c r="AN515" s="57">
        <v>45281</v>
      </c>
      <c r="AO515" s="49">
        <v>237504000</v>
      </c>
      <c r="AP515" s="57">
        <v>45300</v>
      </c>
      <c r="AQ515" s="57">
        <v>45359</v>
      </c>
      <c r="AR515" s="34">
        <v>60</v>
      </c>
      <c r="AS515" s="34">
        <v>2</v>
      </c>
      <c r="AT515" s="65">
        <v>118752000</v>
      </c>
      <c r="AU515" s="34"/>
      <c r="AV515" s="34"/>
      <c r="AW515" s="34"/>
      <c r="AX515" s="34"/>
      <c r="AY515" s="34"/>
      <c r="AZ515" s="83"/>
      <c r="BA515" s="34"/>
      <c r="BB515" s="34"/>
      <c r="BC515" s="34"/>
      <c r="BD515" s="34"/>
      <c r="BE515" s="34"/>
      <c r="BF515" s="34"/>
      <c r="BG515" s="34"/>
      <c r="BH515" s="34"/>
      <c r="BI515" s="34"/>
      <c r="BJ515" s="34"/>
      <c r="BK515" s="34"/>
      <c r="BL515" s="34"/>
      <c r="BM515" s="34"/>
      <c r="BN515" s="34"/>
      <c r="BO515" s="34"/>
      <c r="BP515" s="34"/>
      <c r="BQ515" s="34">
        <f>Tabla2023[[#This Row],[DÍAS PRORROGA 1]]+Tabla2023[[#This Row],[DÍAS PRORROGA  2]]+Tabla2023[[#This Row],[DÍAS PRORROGA 3]]</f>
        <v>0</v>
      </c>
      <c r="BR515" s="68">
        <f>IF(Tabla2023[[#This Row],[ADICIÓN]]="NO",0,Tabla2023[[#This Row],[VALOR ADICIÓN 1]]+Tabla2023[[#This Row],[VALOR ADICIÓN 2]]+Tabla2023[[#This Row],[VALOR ADICIÓN 3]])</f>
        <v>0</v>
      </c>
      <c r="BS515" s="34"/>
      <c r="BT515" s="57">
        <v>45359</v>
      </c>
      <c r="BU515" s="49">
        <f>Tabla2023[[#This Row],[VALOR INICIAL DEL CONTRATO]]+Tabla2023[[#This Row],[VALOR ADICIÓN 1]]+Tabla2023[[#This Row],[VALOR ADICIÓN 2]]+Tabla2023[[#This Row],[VALOR ADICIÓN 3]]</f>
        <v>237504000</v>
      </c>
      <c r="BV51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v>
      </c>
      <c r="BW515" s="33"/>
      <c r="BX515" s="34"/>
      <c r="BY515" s="34"/>
      <c r="BZ515" s="34"/>
      <c r="CA515" s="34"/>
      <c r="CB515" s="35"/>
      <c r="CC515" s="35"/>
      <c r="CD515" s="34"/>
      <c r="CE515" s="34"/>
    </row>
    <row r="516" spans="1:83" ht="51.75" customHeight="1" x14ac:dyDescent="0.2">
      <c r="A516" s="30"/>
      <c r="B516" s="131">
        <v>512</v>
      </c>
      <c r="C516" s="122" t="s">
        <v>84</v>
      </c>
      <c r="D516" s="122" t="str">
        <f ca="1">IF(Tabla2023[[#This Row],[FECHA DE TERMINACIÓN FINAL]]-TODAY()&gt;=15,"VIGENTE",IF(Tabla2023[[#This Row],[FECHA DE TERMINACIÓN FINAL]]-TODAY()&lt;0,"FINALIZADO",IF(Tabla2023[[#This Row],[FECHA DE TERMINACIÓN FINAL]]-TODAY()&lt;=15,"PROXIMO A VENCER")))</f>
        <v>PROXIMO A VENCER</v>
      </c>
      <c r="E516" s="103">
        <v>99221</v>
      </c>
      <c r="F516" s="34" t="s">
        <v>4082</v>
      </c>
      <c r="G516" s="36" t="s">
        <v>4083</v>
      </c>
      <c r="H516" s="36" t="s">
        <v>4084</v>
      </c>
      <c r="I516" s="46" t="s">
        <v>4085</v>
      </c>
      <c r="J516" s="34" t="s">
        <v>3559</v>
      </c>
      <c r="K516" s="34">
        <v>1104</v>
      </c>
      <c r="L516" s="57">
        <v>45257</v>
      </c>
      <c r="M516" s="34">
        <v>1531</v>
      </c>
      <c r="N516" s="57">
        <v>45288</v>
      </c>
      <c r="O516" s="34" t="s">
        <v>248</v>
      </c>
      <c r="P516" s="37" t="s">
        <v>4009</v>
      </c>
      <c r="Q516" s="37" t="s">
        <v>95</v>
      </c>
      <c r="R516" s="34">
        <v>7</v>
      </c>
      <c r="S516" s="151" t="s">
        <v>4086</v>
      </c>
      <c r="T516" s="34"/>
      <c r="U516" s="34"/>
      <c r="V516" s="34"/>
      <c r="W516" s="34"/>
      <c r="X516" s="34"/>
      <c r="Y516" s="37">
        <v>79867234</v>
      </c>
      <c r="Z516" s="34">
        <v>5</v>
      </c>
      <c r="AA516" s="34"/>
      <c r="AB516" s="34"/>
      <c r="AC516" s="34"/>
      <c r="AD516" s="37" t="s">
        <v>4087</v>
      </c>
      <c r="AE516" s="37" t="s">
        <v>250</v>
      </c>
      <c r="AF516" s="37">
        <v>1018481815</v>
      </c>
      <c r="AG516" s="34">
        <v>5</v>
      </c>
      <c r="AH516" s="57">
        <v>45315</v>
      </c>
      <c r="AI516" s="34"/>
      <c r="AJ516" s="34"/>
      <c r="AK516" s="34"/>
      <c r="AL516" s="38" t="s">
        <v>410</v>
      </c>
      <c r="AM516" s="57">
        <v>45282</v>
      </c>
      <c r="AN516" s="57">
        <v>45282</v>
      </c>
      <c r="AO516" s="49">
        <v>324000000</v>
      </c>
      <c r="AP516" s="57">
        <v>45306</v>
      </c>
      <c r="AQ516" s="57">
        <v>45365</v>
      </c>
      <c r="AR516" s="34">
        <v>60</v>
      </c>
      <c r="AS516" s="34">
        <v>2</v>
      </c>
      <c r="AT516" s="65">
        <v>162000000</v>
      </c>
      <c r="AU516" s="34"/>
      <c r="AV516" s="34"/>
      <c r="AW516" s="34"/>
      <c r="AX516" s="34"/>
      <c r="AY516" s="34"/>
      <c r="AZ516" s="83"/>
      <c r="BA516" s="34"/>
      <c r="BB516" s="34"/>
      <c r="BC516" s="34"/>
      <c r="BD516" s="34"/>
      <c r="BE516" s="34"/>
      <c r="BF516" s="34"/>
      <c r="BG516" s="34"/>
      <c r="BH516" s="34"/>
      <c r="BI516" s="34"/>
      <c r="BJ516" s="34"/>
      <c r="BK516" s="34"/>
      <c r="BL516" s="34"/>
      <c r="BM516" s="34"/>
      <c r="BN516" s="34"/>
      <c r="BO516" s="34"/>
      <c r="BP516" s="34"/>
      <c r="BQ516" s="34">
        <f>Tabla2023[[#This Row],[DÍAS PRORROGA 1]]+Tabla2023[[#This Row],[DÍAS PRORROGA  2]]+Tabla2023[[#This Row],[DÍAS PRORROGA 3]]</f>
        <v>0</v>
      </c>
      <c r="BR516" s="68">
        <f>IF(Tabla2023[[#This Row],[ADICIÓN]]="NO",0,Tabla2023[[#This Row],[VALOR ADICIÓN 1]]+Tabla2023[[#This Row],[VALOR ADICIÓN 2]]+Tabla2023[[#This Row],[VALOR ADICIÓN 3]])</f>
        <v>0</v>
      </c>
      <c r="BS516" s="34"/>
      <c r="BT516" s="57">
        <v>45365</v>
      </c>
      <c r="BU516" s="49">
        <f>Tabla2023[[#This Row],[VALOR INICIAL DEL CONTRATO]]+Tabla2023[[#This Row],[VALOR ADICIÓN 1]]+Tabla2023[[#This Row],[VALOR ADICIÓN 2]]+Tabla2023[[#This Row],[VALOR ADICIÓN 3]]</f>
        <v>324000000</v>
      </c>
      <c r="BV51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0.89830508474576276</v>
      </c>
      <c r="BW516" s="33"/>
      <c r="BX516" s="34"/>
      <c r="BY516" s="34"/>
      <c r="BZ516" s="34"/>
      <c r="CA516" s="34"/>
      <c r="CB516" s="35"/>
      <c r="CC516" s="35"/>
      <c r="CD516" s="34"/>
      <c r="CE516" s="34"/>
    </row>
    <row r="517" spans="1:83" ht="51.75" customHeight="1" x14ac:dyDescent="0.2">
      <c r="A517" s="29">
        <v>2023</v>
      </c>
      <c r="B517" s="131">
        <v>439</v>
      </c>
      <c r="C517" s="122" t="s">
        <v>435</v>
      </c>
      <c r="D517" s="122" t="str">
        <f ca="1">IF(Tabla2023[[#This Row],[FECHA DE TERMINACIÓN FINAL]]-TODAY()&gt;=15,"VIGENTE",IF(Tabla2023[[#This Row],[FECHA DE TERMINACIÓN FINAL]]-TODAY()&lt;0,"FINALIZADO",IF(Tabla2023[[#This Row],[FECHA DE TERMINACIÓN FINAL]]-TODAY()&lt;=15,"PROXIMO A VENCER")))</f>
        <v>FINALIZADO</v>
      </c>
      <c r="E517" s="93">
        <v>91480</v>
      </c>
      <c r="F517" s="38" t="s">
        <v>4088</v>
      </c>
      <c r="G517" s="38" t="s">
        <v>4089</v>
      </c>
      <c r="H517" s="37" t="s">
        <v>4090</v>
      </c>
      <c r="I517" s="46" t="s">
        <v>4091</v>
      </c>
      <c r="J517" s="37" t="s">
        <v>1730</v>
      </c>
      <c r="K517" s="38">
        <v>937</v>
      </c>
      <c r="L517" s="45">
        <v>45090</v>
      </c>
      <c r="M517" s="38">
        <v>1251</v>
      </c>
      <c r="N517" s="45">
        <v>45140</v>
      </c>
      <c r="O517" s="37" t="s">
        <v>143</v>
      </c>
      <c r="P517" s="37" t="s">
        <v>4092</v>
      </c>
      <c r="Q517" s="37" t="s">
        <v>3916</v>
      </c>
      <c r="R517" s="38">
        <v>3</v>
      </c>
      <c r="S517" s="151" t="s">
        <v>4093</v>
      </c>
      <c r="T517" s="38"/>
      <c r="U517" s="38"/>
      <c r="V517" s="38" t="s">
        <v>184</v>
      </c>
      <c r="W517" s="38"/>
      <c r="X517" s="38"/>
      <c r="Y517" s="38">
        <v>860031342</v>
      </c>
      <c r="Z517" s="38">
        <v>7</v>
      </c>
      <c r="AA517" s="38"/>
      <c r="AB517" s="38"/>
      <c r="AC517" s="38"/>
      <c r="AD517" s="37"/>
      <c r="AE517" s="37" t="s">
        <v>2379</v>
      </c>
      <c r="AF517" s="38">
        <v>53167430</v>
      </c>
      <c r="AG517" s="37">
        <v>4</v>
      </c>
      <c r="AH517" s="38"/>
      <c r="AI517" s="38"/>
      <c r="AJ517" s="38"/>
      <c r="AK517" s="38"/>
      <c r="AL517" s="38" t="s">
        <v>101</v>
      </c>
      <c r="AM517" s="45">
        <v>45139</v>
      </c>
      <c r="AN517" s="45">
        <v>45135</v>
      </c>
      <c r="AO517" s="49">
        <v>400000000</v>
      </c>
      <c r="AP517" s="45">
        <v>45141</v>
      </c>
      <c r="AQ517" s="45">
        <v>45324</v>
      </c>
      <c r="AR517" s="38">
        <v>180</v>
      </c>
      <c r="AS517" s="38">
        <v>6</v>
      </c>
      <c r="AT517" s="65">
        <v>66666666.666666664</v>
      </c>
      <c r="AU517" s="38"/>
      <c r="AV517" s="38"/>
      <c r="AW517" s="38">
        <v>1</v>
      </c>
      <c r="AX517" s="38"/>
      <c r="AY517" s="38"/>
      <c r="AZ517" s="82">
        <v>200000000</v>
      </c>
      <c r="BA517" s="38"/>
      <c r="BB517" s="38">
        <v>1051</v>
      </c>
      <c r="BC517" s="45">
        <v>45245</v>
      </c>
      <c r="BD517" s="38"/>
      <c r="BE517" s="38"/>
      <c r="BF517" s="38"/>
      <c r="BG517" s="38"/>
      <c r="BH517" s="38"/>
      <c r="BI517" s="38"/>
      <c r="BJ517" s="38"/>
      <c r="BK517" s="38"/>
      <c r="BL517" s="38"/>
      <c r="BM517" s="38"/>
      <c r="BN517" s="38"/>
      <c r="BO517" s="38"/>
      <c r="BP517" s="38"/>
      <c r="BQ517" s="34">
        <f>Tabla2023[[#This Row],[DÍAS PRORROGA 1]]+Tabla2023[[#This Row],[DÍAS PRORROGA  2]]+Tabla2023[[#This Row],[DÍAS PRORROGA 3]]</f>
        <v>0</v>
      </c>
      <c r="BR517" s="68">
        <f>IF(Tabla2023[[#This Row],[ADICIÓN]]="NO",0,Tabla2023[[#This Row],[VALOR ADICIÓN 1]]+Tabla2023[[#This Row],[VALOR ADICIÓN 2]]+Tabla2023[[#This Row],[VALOR ADICIÓN 3]])</f>
        <v>200000000</v>
      </c>
      <c r="BS517" s="38"/>
      <c r="BT517" s="45">
        <v>45324</v>
      </c>
      <c r="BU517" s="49">
        <f>Tabla2023[[#This Row],[VALOR INICIAL DEL CONTRATO]]+Tabla2023[[#This Row],[VALOR ADICIÓN 1]]+Tabla2023[[#This Row],[VALOR ADICIÓN 2]]+Tabla2023[[#This Row],[VALOR ADICIÓN 3]]</f>
        <v>600000000</v>
      </c>
      <c r="BV517"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17" s="33"/>
      <c r="BX517" s="37" t="s">
        <v>4094</v>
      </c>
      <c r="BY517" s="34"/>
      <c r="BZ517" s="34"/>
      <c r="CA517" s="34"/>
      <c r="CB517" s="35"/>
      <c r="CC517" s="35"/>
      <c r="CD517" s="37">
        <v>1688</v>
      </c>
      <c r="CE517" s="34"/>
    </row>
    <row r="518" spans="1:83" ht="51.75" customHeight="1" x14ac:dyDescent="0.2">
      <c r="A518" s="29">
        <v>2023</v>
      </c>
      <c r="B518" s="131">
        <v>449</v>
      </c>
      <c r="C518" s="122" t="s">
        <v>84</v>
      </c>
      <c r="D518" s="122" t="str">
        <f ca="1">IF(Tabla2023[[#This Row],[FECHA DE TERMINACIÓN FINAL]]-TODAY()&gt;=15,"VIGENTE",IF(Tabla2023[[#This Row],[FECHA DE TERMINACIÓN FINAL]]-TODAY()&lt;0,"FINALIZADO",IF(Tabla2023[[#This Row],[FECHA DE TERMINACIÓN FINAL]]-TODAY()&lt;=15,"PROXIMO A VENCER")))</f>
        <v>VIGENTE</v>
      </c>
      <c r="E518" s="93">
        <v>94832</v>
      </c>
      <c r="F518" s="38" t="s">
        <v>4095</v>
      </c>
      <c r="G518" s="38" t="s">
        <v>4096</v>
      </c>
      <c r="H518" s="37" t="s">
        <v>4097</v>
      </c>
      <c r="I518" s="46" t="s">
        <v>4098</v>
      </c>
      <c r="J518" s="38" t="s">
        <v>3914</v>
      </c>
      <c r="K518" s="38">
        <v>1017</v>
      </c>
      <c r="L518" s="45">
        <v>45183</v>
      </c>
      <c r="M518" s="38">
        <v>1319</v>
      </c>
      <c r="N518" s="45">
        <v>45229</v>
      </c>
      <c r="O518" s="37" t="s">
        <v>4099</v>
      </c>
      <c r="P518" s="37" t="s">
        <v>4092</v>
      </c>
      <c r="Q518" s="37" t="s">
        <v>3916</v>
      </c>
      <c r="R518" s="38">
        <v>9</v>
      </c>
      <c r="S518" s="151" t="s">
        <v>4100</v>
      </c>
      <c r="T518" s="37" t="s">
        <v>96</v>
      </c>
      <c r="U518" s="38"/>
      <c r="V518" s="38"/>
      <c r="W518" s="38"/>
      <c r="X518" s="38"/>
      <c r="Y518" s="38">
        <v>860031342</v>
      </c>
      <c r="Z518" s="38">
        <v>7</v>
      </c>
      <c r="AA518" s="38"/>
      <c r="AB518" s="38"/>
      <c r="AC518" s="38"/>
      <c r="AD518" s="38"/>
      <c r="AE518" s="37" t="s">
        <v>4101</v>
      </c>
      <c r="AF518" s="54">
        <v>1019088970</v>
      </c>
      <c r="AG518" s="38">
        <v>8</v>
      </c>
      <c r="AH518" s="38"/>
      <c r="AI518" s="38"/>
      <c r="AJ518" s="38"/>
      <c r="AK518" s="38"/>
      <c r="AL518" s="38" t="s">
        <v>101</v>
      </c>
      <c r="AM518" s="45">
        <v>45223</v>
      </c>
      <c r="AN518" s="38"/>
      <c r="AO518" s="64">
        <v>388001500</v>
      </c>
      <c r="AP518" s="45">
        <v>45231</v>
      </c>
      <c r="AQ518" s="45">
        <v>45412</v>
      </c>
      <c r="AR518" s="38">
        <v>180</v>
      </c>
      <c r="AS518" s="38">
        <v>6</v>
      </c>
      <c r="AT518" s="65">
        <v>64666916.666666664</v>
      </c>
      <c r="AU518" s="38"/>
      <c r="AV518" s="38"/>
      <c r="AW518" s="38"/>
      <c r="AX518" s="38"/>
      <c r="AY518" s="38"/>
      <c r="AZ518" s="82"/>
      <c r="BA518" s="38"/>
      <c r="BB518" s="38"/>
      <c r="BC518" s="38"/>
      <c r="BD518" s="38"/>
      <c r="BE518" s="38"/>
      <c r="BF518" s="38"/>
      <c r="BG518" s="38"/>
      <c r="BH518" s="38"/>
      <c r="BI518" s="38"/>
      <c r="BJ518" s="38"/>
      <c r="BK518" s="38"/>
      <c r="BL518" s="38"/>
      <c r="BM518" s="38"/>
      <c r="BN518" s="38"/>
      <c r="BO518" s="38"/>
      <c r="BP518" s="38"/>
      <c r="BQ518" s="34">
        <f>Tabla2023[[#This Row],[DÍAS PRORROGA 1]]+Tabla2023[[#This Row],[DÍAS PRORROGA  2]]+Tabla2023[[#This Row],[DÍAS PRORROGA 3]]</f>
        <v>0</v>
      </c>
      <c r="BR518" s="68">
        <f>IF(Tabla2023[[#This Row],[ADICIÓN]]="NO",0,Tabla2023[[#This Row],[VALOR ADICIÓN 1]]+Tabla2023[[#This Row],[VALOR ADICIÓN 2]]+Tabla2023[[#This Row],[VALOR ADICIÓN 3]])</f>
        <v>0</v>
      </c>
      <c r="BS518" s="38"/>
      <c r="BT518" s="45">
        <v>45412</v>
      </c>
      <c r="BU518" s="49">
        <f>Tabla2023[[#This Row],[VALOR INICIAL DEL CONTRATO]]+Tabla2023[[#This Row],[VALOR ADICIÓN 1]]+Tabla2023[[#This Row],[VALOR ADICIÓN 2]]+Tabla2023[[#This Row],[VALOR ADICIÓN 3]]</f>
        <v>388001500</v>
      </c>
      <c r="BV518"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0.70718232044198892</v>
      </c>
      <c r="BW518" s="33"/>
      <c r="BX518" s="34"/>
      <c r="BY518" s="34"/>
      <c r="BZ518" s="34"/>
      <c r="CA518" s="34"/>
      <c r="CB518" s="35"/>
      <c r="CC518" s="35"/>
      <c r="CD518" s="37" t="s">
        <v>4102</v>
      </c>
      <c r="CE518" s="34"/>
    </row>
    <row r="519" spans="1:83" ht="51.75" customHeight="1" x14ac:dyDescent="0.2">
      <c r="A519" s="29">
        <v>2023</v>
      </c>
      <c r="B519" s="131">
        <v>450</v>
      </c>
      <c r="C519" s="122" t="s">
        <v>84</v>
      </c>
      <c r="D519" s="122" t="str">
        <f ca="1">IF(Tabla2023[[#This Row],[FECHA DE TERMINACIÓN FINAL]]-TODAY()&gt;=15,"VIGENTE",IF(Tabla2023[[#This Row],[FECHA DE TERMINACIÓN FINAL]]-TODAY()&lt;0,"FINALIZADO",IF(Tabla2023[[#This Row],[FECHA DE TERMINACIÓN FINAL]]-TODAY()&lt;=15,"PROXIMO A VENCER")))</f>
        <v>VIGENTE</v>
      </c>
      <c r="E519" s="93">
        <v>94832</v>
      </c>
      <c r="F519" s="38" t="s">
        <v>4095</v>
      </c>
      <c r="G519" s="38" t="s">
        <v>4103</v>
      </c>
      <c r="H519" s="37" t="s">
        <v>4104</v>
      </c>
      <c r="I519" s="44" t="s">
        <v>4098</v>
      </c>
      <c r="J519" s="38" t="s">
        <v>3914</v>
      </c>
      <c r="K519" s="38">
        <v>1017</v>
      </c>
      <c r="L519" s="45">
        <v>45183</v>
      </c>
      <c r="M519" s="38">
        <v>1317</v>
      </c>
      <c r="N519" s="45">
        <v>45229</v>
      </c>
      <c r="O519" s="37" t="s">
        <v>187</v>
      </c>
      <c r="P519" s="37" t="s">
        <v>4092</v>
      </c>
      <c r="Q519" s="37" t="s">
        <v>3916</v>
      </c>
      <c r="R519" s="38">
        <v>9</v>
      </c>
      <c r="S519" s="151" t="s">
        <v>4100</v>
      </c>
      <c r="T519" s="37"/>
      <c r="U519" s="38"/>
      <c r="V519" s="38"/>
      <c r="W519" s="38"/>
      <c r="X519" s="38"/>
      <c r="Y519" s="38">
        <v>901117715</v>
      </c>
      <c r="Z519" s="38">
        <v>1</v>
      </c>
      <c r="AA519" s="38"/>
      <c r="AB519" s="38"/>
      <c r="AC519" s="38"/>
      <c r="AD519" s="38"/>
      <c r="AE519" s="37" t="s">
        <v>4101</v>
      </c>
      <c r="AF519" s="54">
        <v>1019088970</v>
      </c>
      <c r="AG519" s="38">
        <v>8</v>
      </c>
      <c r="AH519" s="38"/>
      <c r="AI519" s="38"/>
      <c r="AJ519" s="38"/>
      <c r="AK519" s="38"/>
      <c r="AL519" s="38" t="s">
        <v>101</v>
      </c>
      <c r="AM519" s="45">
        <v>45225</v>
      </c>
      <c r="AN519" s="45">
        <v>45225</v>
      </c>
      <c r="AO519" s="64">
        <v>120500000</v>
      </c>
      <c r="AP519" s="45">
        <v>45231</v>
      </c>
      <c r="AQ519" s="45">
        <v>45412</v>
      </c>
      <c r="AR519" s="38">
        <v>180</v>
      </c>
      <c r="AS519" s="38">
        <v>6</v>
      </c>
      <c r="AT519" s="65">
        <v>20083333.333333332</v>
      </c>
      <c r="AU519" s="38"/>
      <c r="AV519" s="38"/>
      <c r="AW519" s="38"/>
      <c r="AX519" s="38"/>
      <c r="AY519" s="38"/>
      <c r="AZ519" s="82"/>
      <c r="BA519" s="38"/>
      <c r="BB519" s="38"/>
      <c r="BC519" s="38"/>
      <c r="BD519" s="38"/>
      <c r="BE519" s="38"/>
      <c r="BF519" s="38"/>
      <c r="BG519" s="38"/>
      <c r="BH519" s="38"/>
      <c r="BI519" s="38"/>
      <c r="BJ519" s="38"/>
      <c r="BK519" s="38"/>
      <c r="BL519" s="38"/>
      <c r="BM519" s="38"/>
      <c r="BN519" s="38"/>
      <c r="BO519" s="38"/>
      <c r="BP519" s="38"/>
      <c r="BQ519" s="34">
        <f>Tabla2023[[#This Row],[DÍAS PRORROGA 1]]+Tabla2023[[#This Row],[DÍAS PRORROGA  2]]+Tabla2023[[#This Row],[DÍAS PRORROGA 3]]</f>
        <v>0</v>
      </c>
      <c r="BR519" s="68">
        <f>IF(Tabla2023[[#This Row],[ADICIÓN]]="NO",0,Tabla2023[[#This Row],[VALOR ADICIÓN 1]]+Tabla2023[[#This Row],[VALOR ADICIÓN 2]]+Tabla2023[[#This Row],[VALOR ADICIÓN 3]])</f>
        <v>0</v>
      </c>
      <c r="BS519" s="38"/>
      <c r="BT519" s="45">
        <v>45412</v>
      </c>
      <c r="BU519" s="49">
        <f>Tabla2023[[#This Row],[VALOR INICIAL DEL CONTRATO]]+Tabla2023[[#This Row],[VALOR ADICIÓN 1]]+Tabla2023[[#This Row],[VALOR ADICIÓN 2]]+Tabla2023[[#This Row],[VALOR ADICIÓN 3]]</f>
        <v>120500000</v>
      </c>
      <c r="BV519"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0.70718232044198892</v>
      </c>
      <c r="BW519" s="33"/>
      <c r="BX519" s="34"/>
      <c r="BY519" s="34"/>
      <c r="BZ519" s="34"/>
      <c r="CA519" s="34"/>
      <c r="CB519" s="35"/>
      <c r="CC519" s="35"/>
      <c r="CD519" s="37">
        <v>1633</v>
      </c>
      <c r="CE519" s="34"/>
    </row>
    <row r="520" spans="1:83" ht="51.75" customHeight="1" x14ac:dyDescent="0.2">
      <c r="A520" s="29">
        <v>2023</v>
      </c>
      <c r="B520" s="131">
        <v>451</v>
      </c>
      <c r="C520" s="122" t="s">
        <v>84</v>
      </c>
      <c r="D520" s="122" t="str">
        <f ca="1">IF(Tabla2023[[#This Row],[FECHA DE TERMINACIÓN FINAL]]-TODAY()&gt;=15,"VIGENTE",IF(Tabla2023[[#This Row],[FECHA DE TERMINACIÓN FINAL]]-TODAY()&lt;0,"FINALIZADO",IF(Tabla2023[[#This Row],[FECHA DE TERMINACIÓN FINAL]]-TODAY()&lt;=15,"PROXIMO A VENCER")))</f>
        <v>VIGENTE</v>
      </c>
      <c r="E520" s="93">
        <v>94832</v>
      </c>
      <c r="F520" s="38" t="s">
        <v>4095</v>
      </c>
      <c r="G520" s="38" t="s">
        <v>4105</v>
      </c>
      <c r="H520" s="37" t="s">
        <v>4006</v>
      </c>
      <c r="I520" s="46" t="s">
        <v>4098</v>
      </c>
      <c r="J520" s="38" t="s">
        <v>3914</v>
      </c>
      <c r="K520" s="38">
        <v>1017</v>
      </c>
      <c r="L520" s="45">
        <v>45183</v>
      </c>
      <c r="M520" s="38">
        <v>1322</v>
      </c>
      <c r="N520" s="45">
        <v>45232</v>
      </c>
      <c r="O520" s="37" t="s">
        <v>4106</v>
      </c>
      <c r="P520" s="37" t="s">
        <v>4092</v>
      </c>
      <c r="Q520" s="37" t="s">
        <v>3916</v>
      </c>
      <c r="R520" s="38">
        <v>9</v>
      </c>
      <c r="S520" s="151" t="s">
        <v>4100</v>
      </c>
      <c r="T520" s="37" t="s">
        <v>96</v>
      </c>
      <c r="U520" s="38"/>
      <c r="V520" s="38"/>
      <c r="W520" s="38"/>
      <c r="X520" s="38"/>
      <c r="Y520" s="38">
        <v>832011479</v>
      </c>
      <c r="Z520" s="38">
        <v>1</v>
      </c>
      <c r="AA520" s="38"/>
      <c r="AB520" s="38"/>
      <c r="AC520" s="38"/>
      <c r="AD520" s="38"/>
      <c r="AE520" s="37" t="s">
        <v>408</v>
      </c>
      <c r="AF520" s="37">
        <v>80161199</v>
      </c>
      <c r="AG520" s="37">
        <v>8</v>
      </c>
      <c r="AH520" s="37" t="s">
        <v>622</v>
      </c>
      <c r="AI520" s="37">
        <v>9770381</v>
      </c>
      <c r="AJ520" s="37">
        <v>7</v>
      </c>
      <c r="AK520" s="45">
        <v>45301</v>
      </c>
      <c r="AL520" s="38" t="s">
        <v>101</v>
      </c>
      <c r="AM520" s="45">
        <v>45222</v>
      </c>
      <c r="AN520" s="45">
        <v>45224</v>
      </c>
      <c r="AO520" s="64">
        <v>280500000</v>
      </c>
      <c r="AP520" s="45">
        <v>45233</v>
      </c>
      <c r="AQ520" s="45">
        <v>45410</v>
      </c>
      <c r="AR520" s="38">
        <v>180</v>
      </c>
      <c r="AS520" s="38">
        <v>6</v>
      </c>
      <c r="AT520" s="65">
        <v>46750000</v>
      </c>
      <c r="AU520" s="38"/>
      <c r="AV520" s="38"/>
      <c r="AW520" s="38"/>
      <c r="AX520" s="38"/>
      <c r="AY520" s="38"/>
      <c r="AZ520" s="82"/>
      <c r="BA520" s="38"/>
      <c r="BB520" s="38"/>
      <c r="BC520" s="38"/>
      <c r="BD520" s="38"/>
      <c r="BE520" s="38"/>
      <c r="BF520" s="38"/>
      <c r="BG520" s="38"/>
      <c r="BH520" s="38"/>
      <c r="BI520" s="38"/>
      <c r="BJ520" s="38"/>
      <c r="BK520" s="38"/>
      <c r="BL520" s="38"/>
      <c r="BM520" s="38"/>
      <c r="BN520" s="38"/>
      <c r="BO520" s="38"/>
      <c r="BP520" s="38"/>
      <c r="BQ520" s="34">
        <f>Tabla2023[[#This Row],[DÍAS PRORROGA 1]]+Tabla2023[[#This Row],[DÍAS PRORROGA  2]]+Tabla2023[[#This Row],[DÍAS PRORROGA 3]]</f>
        <v>0</v>
      </c>
      <c r="BR520" s="68">
        <f>IF(Tabla2023[[#This Row],[ADICIÓN]]="NO",0,Tabla2023[[#This Row],[VALOR ADICIÓN 1]]+Tabla2023[[#This Row],[VALOR ADICIÓN 2]]+Tabla2023[[#This Row],[VALOR ADICIÓN 3]])</f>
        <v>0</v>
      </c>
      <c r="BS520" s="38"/>
      <c r="BT520" s="45">
        <v>45410</v>
      </c>
      <c r="BU520" s="49">
        <f>Tabla2023[[#This Row],[VALOR INICIAL DEL CONTRATO]]+Tabla2023[[#This Row],[VALOR ADICIÓN 1]]+Tabla2023[[#This Row],[VALOR ADICIÓN 2]]+Tabla2023[[#This Row],[VALOR ADICIÓN 3]]</f>
        <v>280500000</v>
      </c>
      <c r="BV520"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0.71186440677966101</v>
      </c>
      <c r="BW520" s="33"/>
      <c r="BX520" s="34"/>
      <c r="BY520" s="34"/>
      <c r="BZ520" s="34"/>
      <c r="CA520" s="34"/>
      <c r="CB520" s="35"/>
      <c r="CC520" s="35"/>
      <c r="CD520" s="37" t="s">
        <v>4107</v>
      </c>
      <c r="CE520" s="34"/>
    </row>
    <row r="521" spans="1:83" ht="51.75" customHeight="1" x14ac:dyDescent="0.2">
      <c r="A521" s="30">
        <v>2023</v>
      </c>
      <c r="B521" s="131">
        <v>470</v>
      </c>
      <c r="C521" s="122" t="s">
        <v>435</v>
      </c>
      <c r="D521" s="122" t="str">
        <f ca="1">IF(Tabla2023[[#This Row],[FECHA DE TERMINACIÓN FINAL]]-TODAY()&gt;=15,"VIGENTE",IF(Tabla2023[[#This Row],[FECHA DE TERMINACIÓN FINAL]]-TODAY()&lt;0,"FINALIZADO",IF(Tabla2023[[#This Row],[FECHA DE TERMINACIÓN FINAL]]-TODAY()&lt;=15,"PROXIMO A VENCER")))</f>
        <v>FINALIZADO</v>
      </c>
      <c r="E521" s="103">
        <v>98172</v>
      </c>
      <c r="F521" s="37" t="s">
        <v>4108</v>
      </c>
      <c r="G521" s="34" t="s">
        <v>4109</v>
      </c>
      <c r="H521" s="36" t="s">
        <v>4110</v>
      </c>
      <c r="I521" s="59" t="s">
        <v>4111</v>
      </c>
      <c r="J521" s="37" t="s">
        <v>1730</v>
      </c>
      <c r="K521" s="34">
        <v>1054</v>
      </c>
      <c r="L521" s="57">
        <v>45244</v>
      </c>
      <c r="M521" s="34">
        <v>1566</v>
      </c>
      <c r="N521" s="57">
        <v>45288</v>
      </c>
      <c r="O521" s="36" t="s">
        <v>4112</v>
      </c>
      <c r="P521" s="37" t="s">
        <v>4092</v>
      </c>
      <c r="Q521" s="36" t="s">
        <v>4113</v>
      </c>
      <c r="R521" s="34">
        <v>14</v>
      </c>
      <c r="S521" s="151" t="s">
        <v>4114</v>
      </c>
      <c r="T521" s="34"/>
      <c r="U521" s="34"/>
      <c r="V521" s="34"/>
      <c r="W521" s="34"/>
      <c r="X521" s="34"/>
      <c r="Y521" s="38">
        <v>900335915</v>
      </c>
      <c r="Z521" s="38">
        <v>7</v>
      </c>
      <c r="AA521" s="34"/>
      <c r="AB521" s="34"/>
      <c r="AC521" s="34"/>
      <c r="AD521" s="37" t="s">
        <v>4115</v>
      </c>
      <c r="AE521" s="37" t="s">
        <v>250</v>
      </c>
      <c r="AF521" s="37">
        <v>1018481815</v>
      </c>
      <c r="AG521" s="34">
        <v>5</v>
      </c>
      <c r="AH521" s="34"/>
      <c r="AI521" s="34"/>
      <c r="AJ521" s="34"/>
      <c r="AK521" s="34"/>
      <c r="AL521" s="38" t="s">
        <v>101</v>
      </c>
      <c r="AM521" s="57">
        <v>45278</v>
      </c>
      <c r="AN521" s="57">
        <v>45278</v>
      </c>
      <c r="AO521" s="65">
        <v>390684733</v>
      </c>
      <c r="AP521" s="57">
        <v>45293</v>
      </c>
      <c r="AQ521" s="57">
        <v>45352</v>
      </c>
      <c r="AR521" s="34">
        <v>60</v>
      </c>
      <c r="AS521" s="34">
        <v>2</v>
      </c>
      <c r="AT521" s="65">
        <v>195342366.5</v>
      </c>
      <c r="AU521" s="34"/>
      <c r="AV521" s="34"/>
      <c r="AW521" s="34"/>
      <c r="AX521" s="34"/>
      <c r="AY521" s="34"/>
      <c r="AZ521" s="83"/>
      <c r="BA521" s="34"/>
      <c r="BB521" s="34"/>
      <c r="BC521" s="34"/>
      <c r="BD521" s="34"/>
      <c r="BE521" s="34"/>
      <c r="BF521" s="34"/>
      <c r="BG521" s="34"/>
      <c r="BH521" s="34"/>
      <c r="BI521" s="34"/>
      <c r="BJ521" s="34"/>
      <c r="BK521" s="34"/>
      <c r="BL521" s="34"/>
      <c r="BM521" s="34"/>
      <c r="BN521" s="34"/>
      <c r="BO521" s="34"/>
      <c r="BP521" s="34"/>
      <c r="BQ521" s="34">
        <f>Tabla2023[[#This Row],[DÍAS PRORROGA 1]]+Tabla2023[[#This Row],[DÍAS PRORROGA  2]]+Tabla2023[[#This Row],[DÍAS PRORROGA 3]]</f>
        <v>0</v>
      </c>
      <c r="BR521" s="68">
        <f>IF(Tabla2023[[#This Row],[ADICIÓN]]="NO",0,Tabla2023[[#This Row],[VALOR ADICIÓN 1]]+Tabla2023[[#This Row],[VALOR ADICIÓN 2]]+Tabla2023[[#This Row],[VALOR ADICIÓN 3]])</f>
        <v>0</v>
      </c>
      <c r="BS521" s="34"/>
      <c r="BT521" s="57">
        <v>45352</v>
      </c>
      <c r="BU521" s="49">
        <f>Tabla2023[[#This Row],[VALOR INICIAL DEL CONTRATO]]+Tabla2023[[#This Row],[VALOR ADICIÓN 1]]+Tabla2023[[#This Row],[VALOR ADICIÓN 2]]+Tabla2023[[#This Row],[VALOR ADICIÓN 3]]</f>
        <v>390684733</v>
      </c>
      <c r="BV521"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21" s="69"/>
      <c r="BX521" s="34"/>
      <c r="BY521" s="34"/>
      <c r="BZ521" s="34"/>
      <c r="CA521" s="34"/>
      <c r="CB521" s="35"/>
      <c r="CC521" s="35"/>
      <c r="CD521" s="34"/>
      <c r="CE521" s="34"/>
    </row>
    <row r="522" spans="1:83" ht="51.75" customHeight="1" x14ac:dyDescent="0.2">
      <c r="A522" s="30">
        <v>2023</v>
      </c>
      <c r="B522" s="131">
        <v>471</v>
      </c>
      <c r="C522" s="122" t="s">
        <v>84</v>
      </c>
      <c r="D522" s="122" t="str">
        <f ca="1">IF(Tabla2023[[#This Row],[FECHA DE TERMINACIÓN FINAL]]-TODAY()&gt;=15,"VIGENTE",IF(Tabla2023[[#This Row],[FECHA DE TERMINACIÓN FINAL]]-TODAY()&lt;0,"FINALIZADO",IF(Tabla2023[[#This Row],[FECHA DE TERMINACIÓN FINAL]]-TODAY()&lt;=15,"PROXIMO A VENCER")))</f>
        <v>PROXIMO A VENCER</v>
      </c>
      <c r="E522" s="103">
        <v>98172</v>
      </c>
      <c r="F522" s="37" t="s">
        <v>4108</v>
      </c>
      <c r="G522" s="34" t="s">
        <v>4116</v>
      </c>
      <c r="H522" s="36" t="s">
        <v>4117</v>
      </c>
      <c r="I522" s="47" t="s">
        <v>4111</v>
      </c>
      <c r="J522" s="37" t="s">
        <v>1730</v>
      </c>
      <c r="K522" s="34">
        <v>1054</v>
      </c>
      <c r="L522" s="57">
        <v>45244</v>
      </c>
      <c r="M522" s="34">
        <v>1564</v>
      </c>
      <c r="N522" s="57">
        <v>45288</v>
      </c>
      <c r="O522" s="36" t="s">
        <v>4118</v>
      </c>
      <c r="P522" s="37" t="s">
        <v>4092</v>
      </c>
      <c r="Q522" s="36" t="s">
        <v>4113</v>
      </c>
      <c r="R522" s="34">
        <v>14</v>
      </c>
      <c r="S522" s="151" t="s">
        <v>4114</v>
      </c>
      <c r="T522" s="34"/>
      <c r="U522" s="34"/>
      <c r="V522" s="34"/>
      <c r="W522" s="34"/>
      <c r="X522" s="34"/>
      <c r="Y522" s="38">
        <v>901461330</v>
      </c>
      <c r="Z522" s="38">
        <v>1</v>
      </c>
      <c r="AA522" s="34"/>
      <c r="AB522" s="34"/>
      <c r="AC522" s="34"/>
      <c r="AD522" s="37" t="s">
        <v>4119</v>
      </c>
      <c r="AE522" s="37" t="s">
        <v>938</v>
      </c>
      <c r="AF522" s="37">
        <v>72311499</v>
      </c>
      <c r="AG522" s="34">
        <v>8</v>
      </c>
      <c r="AH522" s="34"/>
      <c r="AI522" s="34"/>
      <c r="AJ522" s="34"/>
      <c r="AK522" s="57">
        <v>45309</v>
      </c>
      <c r="AL522" s="36" t="s">
        <v>4120</v>
      </c>
      <c r="AM522" s="57">
        <v>45278</v>
      </c>
      <c r="AN522" s="57">
        <v>45278</v>
      </c>
      <c r="AO522" s="65">
        <v>519300000</v>
      </c>
      <c r="AP522" s="57">
        <v>45309</v>
      </c>
      <c r="AQ522" s="57">
        <v>45368</v>
      </c>
      <c r="AR522" s="34">
        <v>60</v>
      </c>
      <c r="AS522" s="34">
        <v>2</v>
      </c>
      <c r="AT522" s="65">
        <v>259650000</v>
      </c>
      <c r="AU522" s="34"/>
      <c r="AV522" s="34"/>
      <c r="AW522" s="34"/>
      <c r="AX522" s="34"/>
      <c r="AY522" s="34"/>
      <c r="AZ522" s="83"/>
      <c r="BA522" s="34"/>
      <c r="BB522" s="34"/>
      <c r="BC522" s="34"/>
      <c r="BD522" s="34"/>
      <c r="BE522" s="34"/>
      <c r="BF522" s="34"/>
      <c r="BG522" s="34"/>
      <c r="BH522" s="34"/>
      <c r="BI522" s="34"/>
      <c r="BJ522" s="34"/>
      <c r="BK522" s="34"/>
      <c r="BL522" s="34"/>
      <c r="BM522" s="34"/>
      <c r="BN522" s="34"/>
      <c r="BO522" s="34"/>
      <c r="BP522" s="34"/>
      <c r="BQ522" s="34">
        <f>Tabla2023[[#This Row],[DÍAS PRORROGA 1]]+Tabla2023[[#This Row],[DÍAS PRORROGA  2]]+Tabla2023[[#This Row],[DÍAS PRORROGA 3]]</f>
        <v>0</v>
      </c>
      <c r="BR522" s="68">
        <f>IF(Tabla2023[[#This Row],[ADICIÓN]]="NO",0,Tabla2023[[#This Row],[VALOR ADICIÓN 1]]+Tabla2023[[#This Row],[VALOR ADICIÓN 2]]+Tabla2023[[#This Row],[VALOR ADICIÓN 3]])</f>
        <v>0</v>
      </c>
      <c r="BS522" s="34"/>
      <c r="BT522" s="57">
        <v>45368</v>
      </c>
      <c r="BU522" s="49">
        <f>Tabla2023[[#This Row],[VALOR INICIAL DEL CONTRATO]]+Tabla2023[[#This Row],[VALOR ADICIÓN 1]]+Tabla2023[[#This Row],[VALOR ADICIÓN 2]]+Tabla2023[[#This Row],[VALOR ADICIÓN 3]]</f>
        <v>519300000</v>
      </c>
      <c r="BV522"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0.84745762711864403</v>
      </c>
      <c r="BW522" s="69"/>
      <c r="BX522" s="34"/>
      <c r="BY522" s="34"/>
      <c r="BZ522" s="34"/>
      <c r="CA522" s="34"/>
      <c r="CB522" s="35"/>
      <c r="CC522" s="35"/>
      <c r="CD522" s="34"/>
      <c r="CE522" s="34"/>
    </row>
    <row r="523" spans="1:83" ht="51.75" customHeight="1" x14ac:dyDescent="0.2">
      <c r="A523" s="30">
        <v>2023</v>
      </c>
      <c r="B523" s="131">
        <v>472</v>
      </c>
      <c r="C523" s="122" t="s">
        <v>435</v>
      </c>
      <c r="D523" s="122" t="str">
        <f ca="1">IF(Tabla2023[[#This Row],[FECHA DE TERMINACIÓN FINAL]]-TODAY()&gt;=15,"VIGENTE",IF(Tabla2023[[#This Row],[FECHA DE TERMINACIÓN FINAL]]-TODAY()&lt;0,"FINALIZADO",IF(Tabla2023[[#This Row],[FECHA DE TERMINACIÓN FINAL]]-TODAY()&lt;=15,"PROXIMO A VENCER")))</f>
        <v>FINALIZADO</v>
      </c>
      <c r="E523" s="103">
        <v>98172</v>
      </c>
      <c r="F523" s="37" t="s">
        <v>4108</v>
      </c>
      <c r="G523" s="34" t="s">
        <v>4121</v>
      </c>
      <c r="H523" s="36" t="s">
        <v>4122</v>
      </c>
      <c r="I523" s="47" t="s">
        <v>4111</v>
      </c>
      <c r="J523" s="37" t="s">
        <v>1730</v>
      </c>
      <c r="K523" s="34">
        <v>1054</v>
      </c>
      <c r="L523" s="57">
        <v>45244</v>
      </c>
      <c r="M523" s="34">
        <v>1502</v>
      </c>
      <c r="N523" s="57">
        <v>45282</v>
      </c>
      <c r="O523" s="36" t="s">
        <v>4123</v>
      </c>
      <c r="P523" s="37" t="s">
        <v>4092</v>
      </c>
      <c r="Q523" s="36" t="s">
        <v>4113</v>
      </c>
      <c r="R523" s="34">
        <v>14</v>
      </c>
      <c r="S523" s="151" t="s">
        <v>4114</v>
      </c>
      <c r="T523" s="34"/>
      <c r="U523" s="34"/>
      <c r="V523" s="34"/>
      <c r="W523" s="34"/>
      <c r="X523" s="34"/>
      <c r="Y523" s="37">
        <v>901058050</v>
      </c>
      <c r="Z523" s="38">
        <v>7</v>
      </c>
      <c r="AA523" s="34"/>
      <c r="AB523" s="34"/>
      <c r="AC523" s="34"/>
      <c r="AD523" s="34"/>
      <c r="AE523" s="37" t="s">
        <v>256</v>
      </c>
      <c r="AF523" s="37">
        <v>1015415370</v>
      </c>
      <c r="AG523" s="37">
        <v>8</v>
      </c>
      <c r="AH523" s="34"/>
      <c r="AI523" s="34"/>
      <c r="AJ523" s="34"/>
      <c r="AK523" s="34"/>
      <c r="AL523" s="38" t="s">
        <v>101</v>
      </c>
      <c r="AM523" s="57">
        <v>45278</v>
      </c>
      <c r="AN523" s="57">
        <v>45279</v>
      </c>
      <c r="AO523" s="65">
        <v>379450000</v>
      </c>
      <c r="AP523" s="57">
        <v>45289</v>
      </c>
      <c r="AQ523" s="57">
        <v>45350</v>
      </c>
      <c r="AR523" s="34">
        <v>60</v>
      </c>
      <c r="AS523" s="34">
        <v>2</v>
      </c>
      <c r="AT523" s="65">
        <v>189725000</v>
      </c>
      <c r="AU523" s="34"/>
      <c r="AV523" s="34"/>
      <c r="AW523" s="34"/>
      <c r="AX523" s="34"/>
      <c r="AY523" s="34"/>
      <c r="AZ523" s="83"/>
      <c r="BA523" s="34"/>
      <c r="BB523" s="34"/>
      <c r="BC523" s="34"/>
      <c r="BD523" s="34"/>
      <c r="BE523" s="34"/>
      <c r="BF523" s="34"/>
      <c r="BG523" s="34"/>
      <c r="BH523" s="34"/>
      <c r="BI523" s="34"/>
      <c r="BJ523" s="34"/>
      <c r="BK523" s="34"/>
      <c r="BL523" s="34"/>
      <c r="BM523" s="34"/>
      <c r="BN523" s="34"/>
      <c r="BO523" s="34"/>
      <c r="BP523" s="34"/>
      <c r="BQ523" s="34">
        <f>Tabla2023[[#This Row],[DÍAS PRORROGA 1]]+Tabla2023[[#This Row],[DÍAS PRORROGA  2]]+Tabla2023[[#This Row],[DÍAS PRORROGA 3]]</f>
        <v>0</v>
      </c>
      <c r="BR523" s="68">
        <f>IF(Tabla2023[[#This Row],[ADICIÓN]]="NO",0,Tabla2023[[#This Row],[VALOR ADICIÓN 1]]+Tabla2023[[#This Row],[VALOR ADICIÓN 2]]+Tabla2023[[#This Row],[VALOR ADICIÓN 3]])</f>
        <v>0</v>
      </c>
      <c r="BS523" s="34"/>
      <c r="BT523" s="57">
        <v>45350</v>
      </c>
      <c r="BU523" s="49">
        <f>Tabla2023[[#This Row],[VALOR INICIAL DEL CONTRATO]]+Tabla2023[[#This Row],[VALOR ADICIÓN 1]]+Tabla2023[[#This Row],[VALOR ADICIÓN 2]]+Tabla2023[[#This Row],[VALOR ADICIÓN 3]]</f>
        <v>379450000</v>
      </c>
      <c r="BV523" s="33" t="str">
        <f>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100%</v>
      </c>
      <c r="BW523" s="69"/>
      <c r="BX523" s="34"/>
      <c r="BY523" s="34"/>
      <c r="BZ523" s="34"/>
      <c r="CA523" s="34"/>
      <c r="CB523" s="35"/>
      <c r="CC523" s="35"/>
      <c r="CD523" s="34"/>
      <c r="CE523" s="34"/>
    </row>
    <row r="524" spans="1:83" ht="51.75" customHeight="1" x14ac:dyDescent="0.2">
      <c r="A524" s="30">
        <v>2023</v>
      </c>
      <c r="B524" s="131">
        <v>473</v>
      </c>
      <c r="C524" s="122" t="s">
        <v>84</v>
      </c>
      <c r="D524" s="122" t="str">
        <f ca="1">IF(Tabla2023[[#This Row],[FECHA DE TERMINACIÓN FINAL]]-TODAY()&gt;=15,"VIGENTE",IF(Tabla2023[[#This Row],[FECHA DE TERMINACIÓN FINAL]]-TODAY()&lt;0,"FINALIZADO",IF(Tabla2023[[#This Row],[FECHA DE TERMINACIÓN FINAL]]-TODAY()&lt;=15,"PROXIMO A VENCER")))</f>
        <v>PROXIMO A VENCER</v>
      </c>
      <c r="E524" s="103">
        <v>98172</v>
      </c>
      <c r="F524" s="37" t="s">
        <v>4108</v>
      </c>
      <c r="G524" s="34" t="s">
        <v>4124</v>
      </c>
      <c r="H524" s="36" t="s">
        <v>4125</v>
      </c>
      <c r="I524" s="47" t="s">
        <v>4126</v>
      </c>
      <c r="J524" s="37" t="s">
        <v>1730</v>
      </c>
      <c r="K524" s="34">
        <v>1054</v>
      </c>
      <c r="L524" s="57">
        <v>45244</v>
      </c>
      <c r="M524" s="34">
        <v>1477</v>
      </c>
      <c r="N524" s="57">
        <v>45281</v>
      </c>
      <c r="O524" s="36" t="s">
        <v>4127</v>
      </c>
      <c r="P524" s="37" t="s">
        <v>4092</v>
      </c>
      <c r="Q524" s="36" t="s">
        <v>4113</v>
      </c>
      <c r="R524" s="34">
        <v>14</v>
      </c>
      <c r="S524" s="151" t="s">
        <v>4114</v>
      </c>
      <c r="T524" s="34"/>
      <c r="U524" s="34"/>
      <c r="V524" s="34"/>
      <c r="W524" s="34"/>
      <c r="X524" s="34"/>
      <c r="Y524" s="34">
        <v>8600313427</v>
      </c>
      <c r="Z524" s="38">
        <v>9</v>
      </c>
      <c r="AA524" s="34"/>
      <c r="AB524" s="34"/>
      <c r="AC524" s="34"/>
      <c r="AD524" s="36" t="s">
        <v>4128</v>
      </c>
      <c r="AE524" s="36" t="s">
        <v>4129</v>
      </c>
      <c r="AF524" s="37">
        <v>1013642097</v>
      </c>
      <c r="AG524" s="37">
        <v>7</v>
      </c>
      <c r="AH524" s="34"/>
      <c r="AI524" s="34"/>
      <c r="AJ524" s="34"/>
      <c r="AK524" s="34"/>
      <c r="AL524" s="38" t="s">
        <v>101</v>
      </c>
      <c r="AM524" s="57">
        <v>45275</v>
      </c>
      <c r="AN524" s="57">
        <v>45275</v>
      </c>
      <c r="AO524" s="49">
        <v>64800000</v>
      </c>
      <c r="AP524" s="57">
        <v>45302</v>
      </c>
      <c r="AQ524" s="57">
        <v>45361</v>
      </c>
      <c r="AR524" s="34">
        <v>60</v>
      </c>
      <c r="AS524" s="34">
        <v>2</v>
      </c>
      <c r="AT524" s="65">
        <v>32400000</v>
      </c>
      <c r="AU524" s="34"/>
      <c r="AV524" s="34"/>
      <c r="AW524" s="34"/>
      <c r="AX524" s="34"/>
      <c r="AY524" s="34"/>
      <c r="AZ524" s="83"/>
      <c r="BA524" s="34"/>
      <c r="BB524" s="34"/>
      <c r="BC524" s="34"/>
      <c r="BD524" s="34"/>
      <c r="BE524" s="34"/>
      <c r="BF524" s="34"/>
      <c r="BG524" s="34"/>
      <c r="BH524" s="34"/>
      <c r="BI524" s="34"/>
      <c r="BJ524" s="34"/>
      <c r="BK524" s="34"/>
      <c r="BL524" s="34"/>
      <c r="BM524" s="34"/>
      <c r="BN524" s="34"/>
      <c r="BO524" s="34"/>
      <c r="BP524" s="34"/>
      <c r="BQ524" s="34">
        <f>Tabla2023[[#This Row],[DÍAS PRORROGA 1]]+Tabla2023[[#This Row],[DÍAS PRORROGA  2]]+Tabla2023[[#This Row],[DÍAS PRORROGA 3]]</f>
        <v>0</v>
      </c>
      <c r="BR524" s="68">
        <f>IF(Tabla2023[[#This Row],[ADICIÓN]]="NO",0,Tabla2023[[#This Row],[VALOR ADICIÓN 1]]+Tabla2023[[#This Row],[VALOR ADICIÓN 2]]+Tabla2023[[#This Row],[VALOR ADICIÓN 3]])</f>
        <v>0</v>
      </c>
      <c r="BS524" s="34"/>
      <c r="BT524" s="57">
        <v>45361</v>
      </c>
      <c r="BU524" s="49">
        <f>Tabla2023[[#This Row],[VALOR INICIAL DEL CONTRATO]]+Tabla2023[[#This Row],[VALOR ADICIÓN 1]]+Tabla2023[[#This Row],[VALOR ADICIÓN 2]]+Tabla2023[[#This Row],[VALOR ADICIÓN 3]]</f>
        <v>64800000</v>
      </c>
      <c r="BV524"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0.96610169491525422</v>
      </c>
      <c r="BW524" s="69"/>
      <c r="BX524" s="34"/>
      <c r="BY524" s="34"/>
      <c r="BZ524" s="34"/>
      <c r="CA524" s="34"/>
      <c r="CB524" s="35"/>
      <c r="CC524" s="35"/>
      <c r="CD524" s="34"/>
      <c r="CE524" s="34"/>
    </row>
    <row r="525" spans="1:83" ht="51.75" customHeight="1" x14ac:dyDescent="0.2">
      <c r="A525" s="30">
        <v>2023</v>
      </c>
      <c r="B525" s="131">
        <v>474</v>
      </c>
      <c r="C525" s="122" t="s">
        <v>84</v>
      </c>
      <c r="D525" s="122" t="str">
        <f ca="1">IF(Tabla2023[[#This Row],[FECHA DE TERMINACIÓN FINAL]]-TODAY()&gt;=15,"VIGENTE",IF(Tabla2023[[#This Row],[FECHA DE TERMINACIÓN FINAL]]-TODAY()&lt;0,"FINALIZADO",IF(Tabla2023[[#This Row],[FECHA DE TERMINACIÓN FINAL]]-TODAY()&lt;=15,"PROXIMO A VENCER")))</f>
        <v>PROXIMO A VENCER</v>
      </c>
      <c r="E525" s="103">
        <v>98172</v>
      </c>
      <c r="F525" s="37" t="s">
        <v>4108</v>
      </c>
      <c r="G525" s="34" t="s">
        <v>4130</v>
      </c>
      <c r="H525" s="36" t="s">
        <v>4131</v>
      </c>
      <c r="I525" s="47" t="s">
        <v>4126</v>
      </c>
      <c r="J525" s="37" t="s">
        <v>1730</v>
      </c>
      <c r="K525" s="34">
        <v>1054</v>
      </c>
      <c r="L525" s="57">
        <v>45244</v>
      </c>
      <c r="M525" s="34">
        <v>1604</v>
      </c>
      <c r="N525" s="57">
        <v>45289</v>
      </c>
      <c r="O525" s="36" t="s">
        <v>4132</v>
      </c>
      <c r="P525" s="37" t="s">
        <v>4092</v>
      </c>
      <c r="Q525" s="36" t="s">
        <v>4113</v>
      </c>
      <c r="R525" s="34">
        <v>14</v>
      </c>
      <c r="S525" s="151" t="s">
        <v>4114</v>
      </c>
      <c r="T525" s="34"/>
      <c r="U525" s="34"/>
      <c r="V525" s="34"/>
      <c r="W525" s="34"/>
      <c r="X525" s="34"/>
      <c r="Y525" s="34">
        <v>901362156</v>
      </c>
      <c r="Z525" s="34">
        <v>1</v>
      </c>
      <c r="AA525" s="34" t="s">
        <v>89</v>
      </c>
      <c r="AB525" s="34"/>
      <c r="AC525" s="34"/>
      <c r="AD525" s="36" t="s">
        <v>4133</v>
      </c>
      <c r="AE525" s="36" t="s">
        <v>408</v>
      </c>
      <c r="AF525" s="37">
        <v>80161199</v>
      </c>
      <c r="AG525" s="37">
        <v>8</v>
      </c>
      <c r="AH525" s="36" t="s">
        <v>622</v>
      </c>
      <c r="AI525" s="37">
        <v>9770381</v>
      </c>
      <c r="AJ525" s="34">
        <v>7</v>
      </c>
      <c r="AK525" s="34"/>
      <c r="AL525" s="38" t="s">
        <v>101</v>
      </c>
      <c r="AM525" s="45">
        <v>45289</v>
      </c>
      <c r="AN525" s="45">
        <v>45289</v>
      </c>
      <c r="AO525" s="49">
        <v>468672221</v>
      </c>
      <c r="AP525" s="57">
        <v>45302</v>
      </c>
      <c r="AQ525" s="57">
        <v>45361</v>
      </c>
      <c r="AR525" s="34">
        <v>60</v>
      </c>
      <c r="AS525" s="34">
        <v>2</v>
      </c>
      <c r="AT525" s="65">
        <v>234336110.5</v>
      </c>
      <c r="AU525" s="34"/>
      <c r="AV525" s="34"/>
      <c r="AW525" s="34"/>
      <c r="AX525" s="34"/>
      <c r="AY525" s="34"/>
      <c r="AZ525" s="83"/>
      <c r="BA525" s="34"/>
      <c r="BB525" s="34"/>
      <c r="BC525" s="34"/>
      <c r="BD525" s="34"/>
      <c r="BE525" s="34"/>
      <c r="BF525" s="34"/>
      <c r="BG525" s="34"/>
      <c r="BH525" s="34"/>
      <c r="BI525" s="34"/>
      <c r="BJ525" s="34"/>
      <c r="BK525" s="34"/>
      <c r="BL525" s="34"/>
      <c r="BM525" s="34"/>
      <c r="BN525" s="34"/>
      <c r="BO525" s="34"/>
      <c r="BP525" s="34"/>
      <c r="BQ525" s="34">
        <f>Tabla2023[[#This Row],[DÍAS PRORROGA 1]]+Tabla2023[[#This Row],[DÍAS PRORROGA  2]]+Tabla2023[[#This Row],[DÍAS PRORROGA 3]]</f>
        <v>0</v>
      </c>
      <c r="BR525" s="68">
        <f>IF(Tabla2023[[#This Row],[ADICIÓN]]="NO",0,Tabla2023[[#This Row],[VALOR ADICIÓN 1]]+Tabla2023[[#This Row],[VALOR ADICIÓN 2]]+Tabla2023[[#This Row],[VALOR ADICIÓN 3]])</f>
        <v>0</v>
      </c>
      <c r="BS525" s="34"/>
      <c r="BT525" s="57">
        <v>45361</v>
      </c>
      <c r="BU525" s="49">
        <f>Tabla2023[[#This Row],[VALOR INICIAL DEL CONTRATO]]+Tabla2023[[#This Row],[VALOR ADICIÓN 1]]+Tabla2023[[#This Row],[VALOR ADICIÓN 2]]+Tabla2023[[#This Row],[VALOR ADICIÓN 3]]</f>
        <v>468672221</v>
      </c>
      <c r="BV525"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0.96610169491525422</v>
      </c>
      <c r="BW525" s="69"/>
      <c r="BX525" s="34"/>
      <c r="BY525" s="34"/>
      <c r="BZ525" s="34"/>
      <c r="CA525" s="34"/>
      <c r="CB525" s="35"/>
      <c r="CC525" s="35"/>
      <c r="CD525" s="34"/>
      <c r="CE525" s="34"/>
    </row>
    <row r="526" spans="1:83" ht="51.75" customHeight="1" x14ac:dyDescent="0.2">
      <c r="A526" s="32">
        <v>2023</v>
      </c>
      <c r="B526" s="131">
        <v>422</v>
      </c>
      <c r="C526" s="122" t="s">
        <v>84</v>
      </c>
      <c r="D526" s="122" t="str">
        <f ca="1">IF(Tabla2023[[#This Row],[FECHA DE TERMINACIÓN FINAL]]-TODAY()&gt;=15,"VIGENTE",IF(Tabla2023[[#This Row],[FECHA DE TERMINACIÓN FINAL]]-TODAY()&lt;0,"FINALIZADO",IF(Tabla2023[[#This Row],[FECHA DE TERMINACIÓN FINAL]]-TODAY()&lt;=15,"PROXIMO A VENCER")))</f>
        <v>PROXIMO A VENCER</v>
      </c>
      <c r="E526" s="93">
        <v>91942</v>
      </c>
      <c r="F526" s="37" t="s">
        <v>4134</v>
      </c>
      <c r="G526" s="38" t="s">
        <v>4135</v>
      </c>
      <c r="H526" s="37" t="s">
        <v>4136</v>
      </c>
      <c r="I526" s="44" t="s">
        <v>4137</v>
      </c>
      <c r="J526" s="37" t="s">
        <v>2542</v>
      </c>
      <c r="K526" s="38">
        <v>985</v>
      </c>
      <c r="L526" s="45">
        <v>45105</v>
      </c>
      <c r="M526" s="38">
        <v>1173</v>
      </c>
      <c r="N526" s="45">
        <v>45107</v>
      </c>
      <c r="O526" s="37" t="s">
        <v>125</v>
      </c>
      <c r="P526" s="37" t="s">
        <v>87</v>
      </c>
      <c r="Q526" s="37" t="s">
        <v>420</v>
      </c>
      <c r="R526" s="38">
        <v>1</v>
      </c>
      <c r="S526" s="151" t="s">
        <v>4138</v>
      </c>
      <c r="T526" s="38"/>
      <c r="U526" s="38" t="s">
        <v>906</v>
      </c>
      <c r="V526" s="38" t="s">
        <v>241</v>
      </c>
      <c r="W526" s="38" t="s">
        <v>423</v>
      </c>
      <c r="X526" s="38" t="s">
        <v>148</v>
      </c>
      <c r="Y526" s="38">
        <v>1016073613</v>
      </c>
      <c r="Z526" s="38">
        <v>7</v>
      </c>
      <c r="AA526" s="45">
        <v>34734</v>
      </c>
      <c r="AB526" s="44" t="s">
        <v>4139</v>
      </c>
      <c r="AC526" s="38">
        <v>3123038604</v>
      </c>
      <c r="AD526" s="38" t="s">
        <v>1597</v>
      </c>
      <c r="AE526" s="37" t="s">
        <v>659</v>
      </c>
      <c r="AF526" s="37">
        <v>1014225583</v>
      </c>
      <c r="AG526" s="37">
        <v>0</v>
      </c>
      <c r="AH526" s="38"/>
      <c r="AI526" s="38"/>
      <c r="AJ526" s="38"/>
      <c r="AK526" s="38"/>
      <c r="AL526" s="38" t="s">
        <v>410</v>
      </c>
      <c r="AM526" s="45">
        <v>45105</v>
      </c>
      <c r="AN526" s="45">
        <v>45105</v>
      </c>
      <c r="AO526" s="53">
        <v>14400000</v>
      </c>
      <c r="AP526" s="45">
        <v>45120</v>
      </c>
      <c r="AQ526" s="45">
        <v>45303</v>
      </c>
      <c r="AR526" s="38">
        <v>180</v>
      </c>
      <c r="AS526" s="38">
        <v>6</v>
      </c>
      <c r="AT526" s="80">
        <v>2400000</v>
      </c>
      <c r="AU526" s="38"/>
      <c r="AV526" s="38"/>
      <c r="AW526" s="38">
        <v>1</v>
      </c>
      <c r="AX526" s="38">
        <v>1</v>
      </c>
      <c r="AY526" s="38"/>
      <c r="AZ526" s="82">
        <v>4800000</v>
      </c>
      <c r="BA526" s="38">
        <v>60</v>
      </c>
      <c r="BB526" s="38">
        <v>1232</v>
      </c>
      <c r="BC526" s="45">
        <v>45275</v>
      </c>
      <c r="BD526" s="38"/>
      <c r="BE526" s="38"/>
      <c r="BF526" s="38"/>
      <c r="BG526" s="38"/>
      <c r="BH526" s="38"/>
      <c r="BI526" s="38"/>
      <c r="BJ526" s="38"/>
      <c r="BK526" s="38"/>
      <c r="BL526" s="38"/>
      <c r="BM526" s="38"/>
      <c r="BN526" s="38"/>
      <c r="BO526" s="38"/>
      <c r="BP526" s="38"/>
      <c r="BQ526" s="34">
        <f>Tabla2023[[#This Row],[DÍAS PRORROGA 1]]+Tabla2023[[#This Row],[DÍAS PRORROGA  2]]+Tabla2023[[#This Row],[DÍAS PRORROGA 3]]</f>
        <v>60</v>
      </c>
      <c r="BR526" s="68">
        <f>IF(Tabla2023[[#This Row],[ADICIÓN]]="NO",0,Tabla2023[[#This Row],[VALOR ADICIÓN 1]]+Tabla2023[[#This Row],[VALOR ADICIÓN 2]]+Tabla2023[[#This Row],[VALOR ADICIÓN 3]])</f>
        <v>4800000</v>
      </c>
      <c r="BS526" s="38"/>
      <c r="BT526" s="45">
        <v>45363</v>
      </c>
      <c r="BU526" s="49">
        <f>Tabla2023[[#This Row],[VALOR INICIAL DEL CONTRATO]]+Tabla2023[[#This Row],[VALOR ADICIÓN 1]]+Tabla2023[[#This Row],[VALOR ADICIÓN 2]]+Tabla2023[[#This Row],[VALOR ADICIÓN 3]]</f>
        <v>19200000</v>
      </c>
      <c r="BV526" s="33">
        <f ca="1">IF(Tabla2023[[#This Row],[ESTADO DEL CONTRATO]]="EN PROCESO","PENDIENTE",IF(Tabla2023[[#This Row],[ESTADO DEL CONTRATO]]="FINALIZADO","100%",IF(Tabla2023[[#This Row],[ESTADO DEL CONTRATO]]="TERMINACIÓN ANTICIPADA",(Tabla2023[[#This Row],[FECHA DE TERMINACIÓN FINAL]]-Tabla2023[[#This Row],[FECHA ACTA DE INICIO]])/(Tabla2023[[#This Row],[FECHA DE TERMINACIÓN INICIAL]]-Tabla2023[[#This Row],[FECHA ACTA DE INICIO]]),IF(Tabla2023[[#This Row],[ESTADO DEL CONTRATO]]="DESIERTO","NA",IF(Tabla2023[[#This Row],[ESTADO DEL CONTRATO]]="EN EVALUACIÓN","NA",IF(Tabla2023[[#This Row],[ESTADO DEL CONTRATO]]="EN EJECUCIÓN",($CG$1-Tabla2023[[#This Row],[FECHA ACTA DE INICIO]])/(Tabla2023[[#This Row],[FECHA DE TERMINACIÓN FINAL]]-Tabla2023[[#This Row],[FECHA ACTA DE INICIO]]),IF(Tabla2023[[#This Row],[ESTADO DEL CONTRATO]]="RECHAZADO","NA","NA")))))))</f>
        <v>0.98353909465020573</v>
      </c>
      <c r="BW526" s="33"/>
      <c r="BX526" s="36" t="s">
        <v>4140</v>
      </c>
      <c r="BY526" s="34"/>
      <c r="BZ526" s="34"/>
      <c r="CA526" s="34"/>
      <c r="CB526" s="35"/>
      <c r="CC526" s="35"/>
      <c r="CD526" s="37">
        <v>1696</v>
      </c>
      <c r="CE526" s="34"/>
    </row>
  </sheetData>
  <autoFilter ref="CF1:CG526" xr:uid="{DF1592D3-D732-44C2-A2D7-C468AE70C085}"/>
  <conditionalFormatting sqref="C527:C1048576">
    <cfRule type="cellIs" dxfId="25" priority="374" operator="equal">
      <formula>"FINALIZADO"</formula>
    </cfRule>
  </conditionalFormatting>
  <conditionalFormatting sqref="C527:D1048576">
    <cfRule type="containsText" dxfId="9" priority="378" operator="containsText" text="FIRMADO">
      <formula>NOT(ISERROR(SEARCH("FIRMADO",C527)))</formula>
    </cfRule>
  </conditionalFormatting>
  <conditionalFormatting sqref="D2">
    <cfRule type="containsText" dxfId="8" priority="369" operator="containsText" text="PENDIENTE FECHA">
      <formula>NOT(ISERROR(SEARCH("PENDIENTE FECHA",D2)))</formula>
    </cfRule>
    <cfRule type="containsText" dxfId="7" priority="370" operator="containsText" text="VIGENTE">
      <formula>NOT(ISERROR(SEARCH("VIGENTE",D2)))</formula>
    </cfRule>
    <cfRule type="containsText" dxfId="6" priority="371" operator="containsText" text="FINALIZADO">
      <formula>NOT(ISERROR(SEARCH("FINALIZADO",D2)))</formula>
    </cfRule>
  </conditionalFormatting>
  <conditionalFormatting sqref="C527:D1048576">
    <cfRule type="containsText" dxfId="0" priority="379" operator="containsText" text="EN EJECUCIÓN">
      <formula>NOT(ISERROR(SEARCH("EN EJECUCIÓN",C527)))</formula>
    </cfRule>
  </conditionalFormatting>
  <hyperlinks>
    <hyperlink ref="BY78" r:id="rId1" display="https://community.secop.gov.co/Public/Tendering/OpportunityDetail/Index?noticeUID=CO1.NTC.3863205&amp;isFromPublicArea=True&amp;isModal=False" xr:uid="{D9447833-668C-4200-BEFA-C439475CFBD9}"/>
    <hyperlink ref="I466" r:id="rId2" xr:uid="{B7364218-3710-47ED-A04F-80A236450343}"/>
    <hyperlink ref="I444" r:id="rId3" xr:uid="{2FE01654-A80D-4CA7-B4EA-1A648C9FB4C7}"/>
    <hyperlink ref="I513" r:id="rId4" xr:uid="{A7CECFD8-903E-428E-B2BF-8B63B5572A36}"/>
    <hyperlink ref="I34" r:id="rId5" xr:uid="{11751225-4F1F-402A-9271-92502A93E985}"/>
    <hyperlink ref="AB34" r:id="rId6" xr:uid="{6F9E1DBE-0788-4B14-A405-250426139662}"/>
    <hyperlink ref="I433" r:id="rId7" xr:uid="{48FE7A80-762D-4A4A-8771-AB9456E4D05F}"/>
    <hyperlink ref="I421" r:id="rId8" xr:uid="{768ABB35-7571-4143-B5A6-C8A2B83307B8}"/>
    <hyperlink ref="I454" r:id="rId9" xr:uid="{34287480-466D-42E2-AB17-08494BC6DF1A}"/>
    <hyperlink ref="I453" r:id="rId10" xr:uid="{941F481B-89BF-417F-9E54-BC49BC446F56}"/>
    <hyperlink ref="I452" r:id="rId11" xr:uid="{4538D65D-12F4-47F7-AC1A-2AF1E8B29DFA}"/>
    <hyperlink ref="I515" r:id="rId12" xr:uid="{3CFCD878-79C5-4CC0-A801-2EFA13F96D9F}"/>
    <hyperlink ref="I487" r:id="rId13" xr:uid="{F8A5DE9C-59F8-4F5A-A3D8-9BE0E895B629}"/>
    <hyperlink ref="I494" r:id="rId14" xr:uid="{11BB18CA-ED42-45C5-8B1C-22461F3E2CF8}"/>
    <hyperlink ref="I488" r:id="rId15" xr:uid="{E139244A-A7B8-4EBC-ADB0-3FB14F8D3664}"/>
    <hyperlink ref="I69" r:id="rId16" xr:uid="{CEE5DE5F-3805-4D80-9039-AF46C5897230}"/>
    <hyperlink ref="I459" r:id="rId17" xr:uid="{A5BD5D50-05EC-42C2-A91B-A5363A674CED}"/>
    <hyperlink ref="I458" r:id="rId18" xr:uid="{08BD5502-C13E-4C43-B261-D7F7BC972826}"/>
    <hyperlink ref="AB444" r:id="rId19" xr:uid="{A1C27645-9F79-495C-9868-325CC6B591CA}"/>
    <hyperlink ref="AB443" r:id="rId20" xr:uid="{FF1E495B-BD92-4504-B0CE-2FAD33D4FC42}"/>
    <hyperlink ref="AB442" r:id="rId21" xr:uid="{F870E2E4-1999-4DA9-B33C-254E150D0C03}"/>
    <hyperlink ref="AB441" r:id="rId22" xr:uid="{5FE5ECF5-3EAA-45A5-95CC-70981FBFFFBC}"/>
    <hyperlink ref="AB440" r:id="rId23" xr:uid="{E12F54E4-7E5D-461D-ACD8-9D058E5068B9}"/>
    <hyperlink ref="AB439" r:id="rId24" xr:uid="{2BE80F57-6C3B-4C9D-8C3A-3441DD2D9EE5}"/>
    <hyperlink ref="AB438" r:id="rId25" xr:uid="{4FF5BD40-EC2B-4A85-A3FC-7C59BC346186}"/>
    <hyperlink ref="AB424" r:id="rId26" xr:uid="{1CB863C6-3917-4FC2-A7C3-6D357BDA1990}"/>
    <hyperlink ref="I65" r:id="rId27" xr:uid="{D31C8F31-18B9-4480-AC51-D2637ACA0DD1}"/>
    <hyperlink ref="I489" r:id="rId28" xr:uid="{AEA4C47F-384F-4F21-929C-98FE1ACA20E4}"/>
    <hyperlink ref="AB423" r:id="rId29" xr:uid="{77839B04-6FE8-4628-86BC-B6659C0BACC7}"/>
    <hyperlink ref="AB436" r:id="rId30" xr:uid="{3B51F45E-079F-4116-91F2-4D4F60E8EEA8}"/>
    <hyperlink ref="AB430" r:id="rId31" xr:uid="{05A134D7-91C4-47B9-9884-1BE5C699D4FD}"/>
    <hyperlink ref="I182" r:id="rId32" xr:uid="{22922410-FBBD-4C93-99B2-713DB6864993}"/>
    <hyperlink ref="I208" r:id="rId33" xr:uid="{DF2C5D09-E32A-448F-B0E1-5151A3CB9E69}"/>
    <hyperlink ref="I139" r:id="rId34" xr:uid="{E298D7AF-FAEF-4E99-88C5-830406178E10}"/>
    <hyperlink ref="I137" r:id="rId35" xr:uid="{94E80A00-635C-4DC5-AFA8-329568B10FEC}"/>
    <hyperlink ref="I485" r:id="rId36" xr:uid="{63592F46-C981-401E-AD91-20A35CCC5DD1}"/>
    <hyperlink ref="AB422" r:id="rId37" xr:uid="{D268F7D0-4886-4FDC-8402-9F0F5C972E4A}"/>
    <hyperlink ref="I304" r:id="rId38" xr:uid="{E30530B5-9791-4CC2-9159-E6014AA4CEED}"/>
    <hyperlink ref="AB435" r:id="rId39" xr:uid="{EA2AC6CD-0077-4623-B50B-37B2B892FF6C}"/>
    <hyperlink ref="AB434" r:id="rId40" xr:uid="{B039AA4E-B2D2-4DA6-9994-1E60DB650F6C}"/>
    <hyperlink ref="I197" r:id="rId41" xr:uid="{A164BD7D-7DCC-4263-AE38-91451D0BF126}"/>
    <hyperlink ref="I298" r:id="rId42" xr:uid="{F9E52316-F0A4-4042-A677-18CBE966879F}"/>
    <hyperlink ref="AB421" r:id="rId43" xr:uid="{37B7092E-71D9-4460-B102-3C57556E803C}"/>
    <hyperlink ref="I519" r:id="rId44" xr:uid="{AD7B050F-A9CE-4F7D-B228-CEA54C6F6863}"/>
    <hyperlink ref="I504" r:id="rId45" xr:uid="{361F604C-3179-427B-9EE3-7C3460AF9865}"/>
    <hyperlink ref="AB428" r:id="rId46" xr:uid="{186937D8-7583-4315-8C52-D8099BB7BEFB}"/>
    <hyperlink ref="AB432" r:id="rId47" xr:uid="{6B9E53E6-6477-4E3B-8CAC-4022273AA093}"/>
    <hyperlink ref="I521" r:id="rId48" xr:uid="{1B4108EC-DCC1-484F-A654-83F0CF130086}"/>
    <hyperlink ref="AB427" r:id="rId49" xr:uid="{124BDD93-5ABA-483D-BDBA-2353DEF19345}"/>
    <hyperlink ref="AB433" r:id="rId50" xr:uid="{456453E3-3BDB-481F-A880-96534FB33093}"/>
    <hyperlink ref="AB431" r:id="rId51" xr:uid="{513C85DF-1769-412C-8C35-200F6FA289BD}"/>
    <hyperlink ref="I464" r:id="rId52" xr:uid="{2FADDCB2-D992-4756-96D0-C300ABD16715}"/>
    <hyperlink ref="AB426" r:id="rId53" xr:uid="{78998985-8C72-4EFE-8BBF-B0C122166737}"/>
    <hyperlink ref="AB425" r:id="rId54" xr:uid="{2B1D4F11-9F44-413B-A078-7609D4D530B0}"/>
    <hyperlink ref="I111" r:id="rId55" xr:uid="{A6B6AA1E-6264-489C-BCCB-2B83B8AAAEB4}"/>
    <hyperlink ref="I312" r:id="rId56" xr:uid="{EDA116C8-6A2B-4D7C-9BBC-B65FE9E775EF}"/>
    <hyperlink ref="I482" r:id="rId57" xr:uid="{62F863DC-7C6C-4CE3-8420-214437495D3E}"/>
    <hyperlink ref="I410" r:id="rId58" xr:uid="{221AEA5E-4040-4FC6-BF6E-2B47D487FACD}"/>
    <hyperlink ref="I356" r:id="rId59" xr:uid="{F6B33143-9203-401D-915E-0F61CD2FE5E3}"/>
    <hyperlink ref="I278" r:id="rId60" xr:uid="{EA95AA0C-E450-4904-94ED-539047B98363}"/>
    <hyperlink ref="I317" r:id="rId61" xr:uid="{B6D74E35-0382-4646-8E48-57BCC12A5181}"/>
    <hyperlink ref="I268" r:id="rId62" xr:uid="{7C8F6965-E97F-4471-9B05-18764E216A62}"/>
    <hyperlink ref="I140" r:id="rId63" xr:uid="{BACDF0D8-995D-428A-BED5-F593BBABA3CB}"/>
    <hyperlink ref="I133" r:id="rId64" xr:uid="{F85462D3-16CF-471E-B264-1B5CDFA30E96}"/>
    <hyperlink ref="I480" r:id="rId65" xr:uid="{1990718A-9691-4CD8-810E-C98D11867AA0}"/>
    <hyperlink ref="AB526" r:id="rId66" xr:uid="{FF54C4DF-F0C8-4965-8FCB-37120FC83ABC}"/>
    <hyperlink ref="I526" r:id="rId67" xr:uid="{6098CB85-4FD5-4E18-B342-6633AA0DB2CD}"/>
    <hyperlink ref="I506" r:id="rId68" xr:uid="{541A8520-A3AD-4816-A7D4-F34369B4096D}"/>
    <hyperlink ref="I498" r:id="rId69" xr:uid="{9DC5BE54-D2D6-40A9-955D-8093490D8B54}"/>
    <hyperlink ref="I493" r:id="rId70" xr:uid="{62E964E4-6579-4AC9-86AD-C33D7D215D97}"/>
    <hyperlink ref="I491" r:id="rId71" xr:uid="{1838877D-E074-45E2-AACE-547D114FD971}"/>
    <hyperlink ref="I490" r:id="rId72" xr:uid="{7046A4FC-1C23-4E7E-84FE-03DDF4DAF5A0}"/>
    <hyperlink ref="I479" r:id="rId73" xr:uid="{325310C7-BAA6-4E1A-B73E-1FD4F6744968}"/>
    <hyperlink ref="I478" r:id="rId74" xr:uid="{8F426580-1DB2-4CCE-A10A-41CF0FDC811B}"/>
    <hyperlink ref="I477" r:id="rId75" xr:uid="{095E705C-341C-42B1-9448-7BB29479B2D6}"/>
    <hyperlink ref="I446" r:id="rId76" xr:uid="{69F7F728-DCC8-4DCA-B211-4303B2257482}"/>
    <hyperlink ref="I420" r:id="rId77" display="https://www.contratos.gov.co/consultas/detalleProceso.do?numConstancia=23-22-68919&amp;g-recaptcha-response=03AL8dmw-Os-R3zWrge5Aa4oNUWTw9RcXlIMhfJVembGoC5ax2O2mdsRh1F9y54aLyTLzq41Zm0XTEhAuwfSKOEF7cr5Vllzy07se0ERzAsVxwKyt6njQT16-x1MAJyBY3b0O8fLX-_d66jcRVWSpI11xwCx3I1qHUpV_FxABRQYBuwHJCLXd1GNJ9yb42MLJ3eMHpGD8TYkyFQT_-STquUUQvNGzfa7B04Cp7GIRC3LLCKgZz0I2XclnMXEQGO2Hvgpvn1IXTt5Tmew8eS4nSwAt5GLDf0V5HnYt3C9d64wOj3l6bbWgr0BjBv05GWUk-S_Cm4cnz2JXtC9rAPW2X2FzQ5MIDt9O3flPXYctmG5BEsbYQJ2TPpey5XOpNPw5bOIKYa5He723rB69YNj1xRePI_idjCoULiN4GSfatS6PdwO7q3hPTwFiPVndAAQkayx5Qx52sPmssVVnyeGYQa7255eNcmkV54EdGgJlvAyyqkWPHmRICf83WsWBmCl7xXS-tl_rGTtYQHPRvmSSRS4AOrc6gvtTaZFPz33WtrAOcO2la0xJTnzEy3TAxanXNmIMza2L_qZ17SZ1PvMHhzThctz1zDe3mskdFWIPuxHJBcHNqOa2kmuI" xr:uid="{A092A50B-F929-4FD0-AD9B-F26CB54DCFCD}"/>
    <hyperlink ref="AB419" r:id="rId78" xr:uid="{C8F9658E-2EED-4203-9DA0-39EF25F49106}"/>
    <hyperlink ref="I419" r:id="rId79" xr:uid="{9EA9B632-7556-4A21-B197-CA01BF979870}"/>
    <hyperlink ref="AB418" r:id="rId80" xr:uid="{8D95946C-52BD-4AF7-8206-F9C5D20E6EEB}"/>
    <hyperlink ref="I418" r:id="rId81" xr:uid="{640016E3-7825-44A9-A83E-BA1A61834132}"/>
    <hyperlink ref="AB417" r:id="rId82" xr:uid="{7F81EA80-F665-48EB-98DD-FE1AFD9644DF}"/>
    <hyperlink ref="AB416" r:id="rId83" xr:uid="{CAF3CCDA-01CA-45B2-BC62-521A7F784518}"/>
    <hyperlink ref="AB415" r:id="rId84" xr:uid="{0C147EF2-97DE-43BD-A082-52029A5446D2}"/>
    <hyperlink ref="AB414" r:id="rId85" xr:uid="{7CE82FB3-88C1-47D0-B5A7-A757B9D4BE6D}"/>
    <hyperlink ref="AB413" r:id="rId86" xr:uid="{33D7A915-22E6-4F1A-B111-299DA3E2D506}"/>
    <hyperlink ref="AB412" r:id="rId87" xr:uid="{5F41EFC0-31E1-4107-9AC7-72202AFB4E1D}"/>
    <hyperlink ref="AB411" r:id="rId88" xr:uid="{16FA6F41-E182-4360-87DA-8FA0E1028208}"/>
    <hyperlink ref="AB410" r:id="rId89" xr:uid="{8F52463B-2CFC-4814-9111-0C73042702CF}"/>
    <hyperlink ref="AB409" r:id="rId90" xr:uid="{D3C547BC-D6EC-4C0C-8490-CCBD4DA72330}"/>
    <hyperlink ref="I409" r:id="rId91" xr:uid="{59747812-E1A9-4225-91A1-E32FFF1A95CB}"/>
    <hyperlink ref="AB408" r:id="rId92" xr:uid="{76F8CBC6-DDCD-444A-879B-6A8062E2DEE0}"/>
    <hyperlink ref="I408" r:id="rId93" xr:uid="{F63320D1-2833-4422-B3AB-FF6D1FA33E1A}"/>
    <hyperlink ref="AB407" r:id="rId94" xr:uid="{23F0159C-86A0-4725-9738-27A8597F8641}"/>
    <hyperlink ref="AB406" r:id="rId95" xr:uid="{AC57977B-E2E7-499B-B916-62F18777C795}"/>
    <hyperlink ref="AB405" r:id="rId96" xr:uid="{44CBD39D-5F52-4856-947D-3553340A4A7D}"/>
    <hyperlink ref="AB404" r:id="rId97" xr:uid="{43692D89-4EE4-4E7C-89E0-16B3217978C4}"/>
    <hyperlink ref="AB403" r:id="rId98" xr:uid="{92DD01FF-720E-479F-B00A-00ACE520B8ED}"/>
    <hyperlink ref="AB402" r:id="rId99" xr:uid="{74E0A46E-8431-4C36-9FC0-23132748EF2F}"/>
    <hyperlink ref="AB399" r:id="rId100" xr:uid="{B6A207C5-176F-44AB-92E5-4F71AD609442}"/>
    <hyperlink ref="I399" r:id="rId101" xr:uid="{FFAFD652-6788-4262-A304-50ECBE22DA0B}"/>
    <hyperlink ref="I397" r:id="rId102" xr:uid="{A520BD04-4BAE-4045-B36C-A2CDDFA82CC9}"/>
    <hyperlink ref="I395" r:id="rId103" xr:uid="{4D1BEF6E-8239-47F2-9866-053FC12B3EEE}"/>
    <hyperlink ref="I394" r:id="rId104" xr:uid="{4E45F87F-313E-4D7A-B469-86FC5DAEBE72}"/>
    <hyperlink ref="I393" r:id="rId105" xr:uid="{416E01BA-CF36-4312-9A4E-241CB54794F0}"/>
    <hyperlink ref="I392" r:id="rId106" xr:uid="{05543349-6427-48DD-AD81-437ADF997487}"/>
    <hyperlink ref="I390" r:id="rId107" xr:uid="{891E3C41-FB09-4BDC-8CAD-25189AB116FB}"/>
    <hyperlink ref="I387" r:id="rId108" xr:uid="{32AFF1D3-8652-4712-8216-5C980BD09C81}"/>
    <hyperlink ref="AB386" r:id="rId109" xr:uid="{39A2FD09-692F-4D0A-AA07-52A2C71E31D1}"/>
    <hyperlink ref="AB385" r:id="rId110" xr:uid="{DA9EFA99-DC33-438C-803E-DCE91DEF5448}"/>
    <hyperlink ref="AB384" r:id="rId111" xr:uid="{BF89512D-25E6-43F9-9122-91C7C3EAA23D}"/>
    <hyperlink ref="I384" r:id="rId112" xr:uid="{9DD97972-308A-46B2-8D49-BD0961A3645C}"/>
    <hyperlink ref="AB383" r:id="rId113" xr:uid="{6B194926-72B4-404B-8688-805C520C3851}"/>
    <hyperlink ref="I383" r:id="rId114" xr:uid="{ACED92A4-CC10-46E6-B3EC-88EFBD088FCB}"/>
    <hyperlink ref="AB382" r:id="rId115" xr:uid="{E5E2AD48-4AC4-4FEB-A0A5-A01212E5C28A}"/>
    <hyperlink ref="AB381" r:id="rId116" xr:uid="{D392C1C1-EA51-4F70-9DBC-D6E46713354C}"/>
    <hyperlink ref="AB380" r:id="rId117" xr:uid="{383638B6-E057-46A6-A31F-F3DA1BCDC066}"/>
    <hyperlink ref="AB379" r:id="rId118" xr:uid="{59361CC9-4628-4F29-BEB7-E2774A905975}"/>
    <hyperlink ref="AB378" r:id="rId119" xr:uid="{CFCA9838-E81C-4A7E-AFE8-E6A3F5F6355B}"/>
    <hyperlink ref="AB377" r:id="rId120" xr:uid="{CDEDE5F1-4B6F-4483-889D-1C42F10BC0D1}"/>
    <hyperlink ref="AB376" r:id="rId121" xr:uid="{A1255821-B167-412D-819C-75963F919BED}"/>
    <hyperlink ref="AB375" r:id="rId122" xr:uid="{694977DF-B2EF-4B97-9B3A-A6AFC4397E50}"/>
    <hyperlink ref="AB374" r:id="rId123" xr:uid="{CF73C14B-3948-49CF-8DDC-FD300361F487}"/>
    <hyperlink ref="AB373" r:id="rId124" xr:uid="{26816C78-CF08-49A0-9158-9856B8EBA3C2}"/>
    <hyperlink ref="AB372" r:id="rId125" xr:uid="{CA11C4F3-25C8-4B78-9E88-635C9581F60F}"/>
    <hyperlink ref="AB371" r:id="rId126" xr:uid="{03F34ABE-2766-4883-B719-20CF113B674E}"/>
    <hyperlink ref="AB370" r:id="rId127" xr:uid="{10B89584-0A05-4864-A445-3A9E4B73BBB3}"/>
    <hyperlink ref="AB369" r:id="rId128" xr:uid="{B22ED110-E61E-4AF0-8073-16AD904DBF14}"/>
    <hyperlink ref="AB368" r:id="rId129" xr:uid="{3F667616-0D4F-4483-9FA6-4C530B535076}"/>
    <hyperlink ref="AB367" r:id="rId130" xr:uid="{68341A82-1E9B-4C72-A4B5-FDC19A62182F}"/>
    <hyperlink ref="AB366" r:id="rId131" xr:uid="{9A42DAA3-9259-4770-B28A-89578D52F96D}"/>
    <hyperlink ref="I366" r:id="rId132" xr:uid="{E1C79FAC-6ADE-4E61-A83F-2B3F3EC705CE}"/>
    <hyperlink ref="AB365" r:id="rId133" xr:uid="{5956938E-B4E1-4F93-B73E-37FFA1FBAC8A}"/>
    <hyperlink ref="AB364" r:id="rId134" xr:uid="{DD9B10A2-5B40-4426-9933-E0599C169D9E}"/>
    <hyperlink ref="I364" r:id="rId135" xr:uid="{DCA6D2D9-5E18-48B7-8E3C-A81D92584317}"/>
    <hyperlink ref="AB363" r:id="rId136" xr:uid="{906FC338-1A84-49FE-A98B-0B1E49945F2E}"/>
    <hyperlink ref="AB362" r:id="rId137" xr:uid="{D99AF971-0D4C-4906-BCBF-BB76A33662D2}"/>
    <hyperlink ref="AB361" r:id="rId138" xr:uid="{B878BE9C-B2E6-4BCA-A55D-5BF50041880D}"/>
    <hyperlink ref="AB360" r:id="rId139" xr:uid="{BBE3ACBB-415C-439B-AC02-AFAB0724D590}"/>
    <hyperlink ref="AB359" r:id="rId140" xr:uid="{7287E212-00DC-4C35-8162-171882CE0C93}"/>
    <hyperlink ref="AB358" r:id="rId141" xr:uid="{DC3A4687-74AB-4643-A835-2102FEB28D1C}"/>
    <hyperlink ref="AB357" r:id="rId142" xr:uid="{826099A8-EECC-4756-890D-693C1AC8821F}"/>
    <hyperlink ref="I357" r:id="rId143" xr:uid="{22C5DBFA-7203-45D8-9619-87B1248544B8}"/>
    <hyperlink ref="AB356" r:id="rId144" xr:uid="{6A7878D4-6FE6-458E-91C6-46F5B1D0F926}"/>
    <hyperlink ref="AB355" r:id="rId145" xr:uid="{89B7FA57-273C-4C76-BC10-FAD77DA69578}"/>
    <hyperlink ref="AB354" r:id="rId146" xr:uid="{254F1657-00B3-4050-B7B6-FA86ECF40954}"/>
    <hyperlink ref="AB353" r:id="rId147" xr:uid="{7CAD9146-ECE9-4792-A18C-BE9516D9B56E}"/>
    <hyperlink ref="AB352" r:id="rId148" xr:uid="{12309419-CEA0-49BE-8CAD-1CCD4DFFAD89}"/>
    <hyperlink ref="AB351" r:id="rId149" xr:uid="{9D0E4E60-CEF2-44C2-83A9-075527F7C249}"/>
    <hyperlink ref="I351" r:id="rId150" xr:uid="{7EC9AC28-519B-4B25-A721-129CE3430356}"/>
    <hyperlink ref="AB350" r:id="rId151" xr:uid="{C1A972D6-21B1-4E6E-B970-974435D7834A}"/>
    <hyperlink ref="I350" r:id="rId152" xr:uid="{26756AF7-9203-4329-B119-00FDB5A5B790}"/>
    <hyperlink ref="AB349" r:id="rId153" xr:uid="{4103A1E3-19AA-4F2C-A05A-01EA5E24F9DF}"/>
    <hyperlink ref="AB348" r:id="rId154" xr:uid="{8B8C2A5E-E197-41EF-92BB-AA881C7D3BF8}"/>
    <hyperlink ref="I348" r:id="rId155" xr:uid="{6D67DCEE-03EB-40B5-867A-711B9EAADFD7}"/>
    <hyperlink ref="AB347" r:id="rId156" xr:uid="{6C24A5D5-12AD-416A-B8F3-237AE151FC6F}"/>
    <hyperlink ref="AB346" r:id="rId157" xr:uid="{7DD06B82-B265-4B18-94DE-E574B42BF734}"/>
    <hyperlink ref="I346" r:id="rId158" xr:uid="{D60CEE6D-72A4-4C66-BC8A-F407A1D6E8F8}"/>
    <hyperlink ref="AB345" r:id="rId159" xr:uid="{4A3C1E56-8EB4-4237-8169-5067775BA0F2}"/>
    <hyperlink ref="AB344" r:id="rId160" xr:uid="{BCEC5D64-D19A-419C-AA73-F586FAB7AEA5}"/>
    <hyperlink ref="I344" r:id="rId161" xr:uid="{2F2B3148-C2C2-4FA4-9CEA-4674AA753B80}"/>
    <hyperlink ref="AB343" r:id="rId162" xr:uid="{819139D3-C83A-4E28-8FD7-3633D5DCDE14}"/>
    <hyperlink ref="I343" r:id="rId163" xr:uid="{593CD61F-190B-4619-8524-300936BD6D6A}"/>
    <hyperlink ref="AB342" r:id="rId164" xr:uid="{D40289F1-D9C5-4A10-8F27-FA215AFD6613}"/>
    <hyperlink ref="I342" r:id="rId165" xr:uid="{EFFD0D2C-E98F-4213-BEFF-9A833E856094}"/>
    <hyperlink ref="AB341" r:id="rId166" xr:uid="{AC2D9E25-6E56-4315-9563-0394D0D12A51}"/>
    <hyperlink ref="I341" r:id="rId167" xr:uid="{202A34F0-DB0A-4C84-88F6-501114680BA7}"/>
    <hyperlink ref="AB340" r:id="rId168" xr:uid="{E972DD18-973F-493B-B527-C6BBFD184640}"/>
    <hyperlink ref="AB339" r:id="rId169" xr:uid="{2D81C26E-F523-4D9F-85BF-A26FBAEBE991}"/>
    <hyperlink ref="AB338" r:id="rId170" xr:uid="{F98266C5-7C4D-4AB2-9A87-3EA1907FB6A6}"/>
    <hyperlink ref="AB337" r:id="rId171" xr:uid="{9DE4CA09-3D87-496C-8899-C83C30DCF03C}"/>
    <hyperlink ref="AB336" r:id="rId172" xr:uid="{EC5288FC-9A68-4D88-B00C-96156107D6BD}"/>
    <hyperlink ref="AB335" r:id="rId173" xr:uid="{5935787A-9E91-4162-92F2-90D3CA8521D2}"/>
    <hyperlink ref="AB334" r:id="rId174" xr:uid="{C85AE7C6-76AF-44AC-AE40-02A8876BA9AC}"/>
    <hyperlink ref="AB333" r:id="rId175" xr:uid="{C092F8A5-FB24-4B5E-A813-CF7D333AA7F6}"/>
    <hyperlink ref="AB332" r:id="rId176" xr:uid="{CF395D7C-FBA1-4A3E-AC12-CA003D033982}"/>
    <hyperlink ref="I332" r:id="rId177" xr:uid="{6C97A0E8-1550-4A5F-870D-AFEE86D5C328}"/>
    <hyperlink ref="AB331" r:id="rId178" xr:uid="{3DCCE9E1-092F-403B-A241-0A619BF48F1B}"/>
    <hyperlink ref="AB330" r:id="rId179" xr:uid="{D7E7F895-F35D-4564-BDFE-64B25BBE9072}"/>
    <hyperlink ref="AB329" r:id="rId180" xr:uid="{3262D730-67D8-45D4-90CA-395DDFA11032}"/>
    <hyperlink ref="AB328" r:id="rId181" xr:uid="{477BE8CB-282C-427B-8837-761D030FBD30}"/>
    <hyperlink ref="AB327" r:id="rId182" xr:uid="{0DE7CA80-74B4-4FD2-A03F-4517FF1B1957}"/>
    <hyperlink ref="I327" r:id="rId183" xr:uid="{8ED1155C-3111-48C6-9DF6-EC5421F1BC87}"/>
    <hyperlink ref="AB326" r:id="rId184" xr:uid="{E9258895-04AF-4967-8DBB-1EBCF01B7462}"/>
    <hyperlink ref="AB325" r:id="rId185" xr:uid="{2274002F-AC82-4E24-816A-0334113C57E0}"/>
    <hyperlink ref="AB324" r:id="rId186" xr:uid="{D3A75F34-CFD2-4807-9486-6D1196E04260}"/>
    <hyperlink ref="AB323" r:id="rId187" xr:uid="{15E6920C-0F2B-4853-B69E-80B31D7B4428}"/>
    <hyperlink ref="AB322" r:id="rId188" xr:uid="{8E670B12-5AAF-4766-A0A6-47D0BC3652D1}"/>
    <hyperlink ref="AB321" r:id="rId189" xr:uid="{C5FD7FD2-433D-4DA1-948A-B45988927219}"/>
    <hyperlink ref="AB320" r:id="rId190" xr:uid="{B37DEA9A-683B-4D73-8750-7EE81FD9D87F}"/>
    <hyperlink ref="AB319" r:id="rId191" xr:uid="{C757EDCB-CDEF-404A-B643-5CFE792C0D9C}"/>
    <hyperlink ref="AB318" r:id="rId192" xr:uid="{EFA79208-36DC-4D2A-93E0-7374524A1053}"/>
    <hyperlink ref="AB317" r:id="rId193" xr:uid="{E338DC25-7C67-41AD-8CCC-89E4EFDEC287}"/>
    <hyperlink ref="AB316" r:id="rId194" xr:uid="{F5BAA45D-E530-4B3B-B925-0B17ED19CCDC}"/>
    <hyperlink ref="AB315" r:id="rId195" xr:uid="{F675A1BB-801F-4E2A-8221-4F26E07B07A5}"/>
    <hyperlink ref="AB314" r:id="rId196" xr:uid="{4D1AAB67-3654-4B80-93BD-A758BF3D703D}"/>
    <hyperlink ref="AB313" r:id="rId197" xr:uid="{80532D0A-79A5-472F-9FF5-DDC4C4069177}"/>
    <hyperlink ref="I313" r:id="rId198" xr:uid="{8E0CD543-7AF6-4ACE-86BB-406DE0DE95E2}"/>
    <hyperlink ref="AB312" r:id="rId199" xr:uid="{CF3E6131-7237-4123-B3F7-886D93923867}"/>
    <hyperlink ref="AB311" r:id="rId200" xr:uid="{971C2693-6664-4C7F-8A5B-04ACE8E307C5}"/>
    <hyperlink ref="AB310" r:id="rId201" xr:uid="{811F2170-9922-4E1C-A605-6CEA8DC744BB}"/>
    <hyperlink ref="I309" r:id="rId202" xr:uid="{0C0ABFC4-4646-4263-92C1-8E9698AF4C52}"/>
    <hyperlink ref="AB308" r:id="rId203" xr:uid="{13C6965A-9E20-419F-BB50-8BF3FE4DFBFE}"/>
    <hyperlink ref="I308" r:id="rId204" xr:uid="{7EF593B0-FCAE-4A53-81E2-2E13B77F5A2D}"/>
    <hyperlink ref="AB307" r:id="rId205" xr:uid="{60DE9A58-3B29-4271-B6F1-97D90C517C79}"/>
    <hyperlink ref="AB306" r:id="rId206" xr:uid="{AFF63FC0-43B4-46A2-B5D4-9A38CE90046E}"/>
    <hyperlink ref="AB305" r:id="rId207" xr:uid="{CD56D4E6-91E3-4456-9C97-2160C5C1C979}"/>
    <hyperlink ref="AB304" r:id="rId208" xr:uid="{12AFD6DE-D736-49BE-9FCB-2A56D7FD5F7E}"/>
    <hyperlink ref="AB303" r:id="rId209" xr:uid="{E554B2F3-9FEE-485B-AFEC-156079B7EA36}"/>
    <hyperlink ref="AB302" r:id="rId210" xr:uid="{3DB5CFB1-7613-46D4-B8FD-D9203E70AF46}"/>
    <hyperlink ref="AB301" r:id="rId211" xr:uid="{1C626F4A-FC02-4E73-A1BE-1B142E8CE592}"/>
    <hyperlink ref="AB300" r:id="rId212" xr:uid="{AE7F803C-0837-413C-90CE-C39395EF7FD7}"/>
    <hyperlink ref="AB299" r:id="rId213" xr:uid="{ADFC614F-D363-497F-A2B0-E2AF74F48606}"/>
    <hyperlink ref="AB298" r:id="rId214" xr:uid="{3FF4F7D5-5D5B-4B89-BDD4-6C1452CEAC23}"/>
    <hyperlink ref="AB297" r:id="rId215" xr:uid="{747B3709-D735-462E-94DB-CD03F1B81533}"/>
    <hyperlink ref="AB296" r:id="rId216" xr:uid="{80E12165-08F8-41D6-BB34-1F88857DE3B9}"/>
    <hyperlink ref="AB295" r:id="rId217" xr:uid="{A4CB0C62-8FA2-4D4C-99C5-1B70E7212BD1}"/>
    <hyperlink ref="AB294" r:id="rId218" xr:uid="{6D0636B3-FA4C-4129-948F-BAE93044DD50}"/>
    <hyperlink ref="I294" r:id="rId219" xr:uid="{15FFC31C-AD6C-4880-9D71-C0A149217585}"/>
    <hyperlink ref="AB293" r:id="rId220" xr:uid="{F381B33A-466A-4DD5-BB0D-2B641B2ECED4}"/>
    <hyperlink ref="AB292" r:id="rId221" xr:uid="{ADADE803-37C1-4BB1-B5A1-646F8E0E6F99}"/>
    <hyperlink ref="AB291" r:id="rId222" xr:uid="{B8027AF1-6317-4284-B457-AD8FA04C9B5C}"/>
    <hyperlink ref="I291" r:id="rId223" xr:uid="{E82624B7-D9CA-4648-8606-98D0E28A5EA0}"/>
    <hyperlink ref="AB290" r:id="rId224" xr:uid="{13949AD1-6C7C-4915-8A02-69123501A93E}"/>
    <hyperlink ref="AB289" r:id="rId225" xr:uid="{635C3D98-0CF1-49F5-B2CB-DD7BCBD8988E}"/>
    <hyperlink ref="AB288" r:id="rId226" xr:uid="{767CE412-7A39-447C-83F7-AA48FAAC67DE}"/>
    <hyperlink ref="AB287" r:id="rId227" xr:uid="{B14ECFA6-37AB-4367-91E5-291C3DC61EF3}"/>
    <hyperlink ref="AB286" r:id="rId228" xr:uid="{D77ABF09-88EA-4B82-8A5F-4A5FF9929C39}"/>
    <hyperlink ref="AB285" r:id="rId229" xr:uid="{9FA5822E-C9AA-47F0-B6EE-33D623E011B0}"/>
    <hyperlink ref="AB284" r:id="rId230" xr:uid="{63E34E51-7828-450F-BF92-84B56A501678}"/>
    <hyperlink ref="AB283" r:id="rId231" xr:uid="{1C8872F2-F87F-4C2A-8ED8-26B2B90FA74E}"/>
    <hyperlink ref="I283" r:id="rId232" xr:uid="{06DDC4D6-7D5A-4735-8DCF-BB5FAF89EAC7}"/>
    <hyperlink ref="AB282" r:id="rId233" xr:uid="{85319C3D-2C54-4769-88B3-80EEDF4EEC67}"/>
    <hyperlink ref="AB281" r:id="rId234" xr:uid="{DFEF0647-9698-422E-8495-CA6DA0601761}"/>
    <hyperlink ref="I281" r:id="rId235" xr:uid="{EDD3F3AD-B3D6-49FF-88AB-D60BFD7BDDAF}"/>
    <hyperlink ref="AB280" r:id="rId236" xr:uid="{B266CAE1-249A-420C-BFE0-69028BD30B44}"/>
    <hyperlink ref="I280" r:id="rId237" xr:uid="{22FC0A2F-306C-4626-BB03-5E57DD9DEBCF}"/>
    <hyperlink ref="AB279" r:id="rId238" xr:uid="{E9AF0850-0835-4EE0-83ED-247CB0EF911D}"/>
    <hyperlink ref="I279" r:id="rId239" xr:uid="{88AF6081-0A94-4F57-9ED3-07EA43DAF222}"/>
    <hyperlink ref="AB278" r:id="rId240" xr:uid="{739A1553-881C-4B58-932D-CF86DC35DE99}"/>
    <hyperlink ref="AB277" r:id="rId241" xr:uid="{D2BECD7B-BDBE-4B76-975A-9AD5E4B7FCE2}"/>
    <hyperlink ref="AB276" r:id="rId242" xr:uid="{6F2DCAFF-023E-45EF-8366-7F83D4B3DD53}"/>
    <hyperlink ref="I276" r:id="rId243" xr:uid="{8F80DCD6-6701-49F7-89F5-0BCB788D71C2}"/>
    <hyperlink ref="AB275" r:id="rId244" xr:uid="{B21F77FF-1E38-4B4C-B6BD-5AA6B9A39DBF}"/>
    <hyperlink ref="AB274" r:id="rId245" xr:uid="{BADF7335-FF01-4FEA-9CCF-943E86ED514F}"/>
    <hyperlink ref="AB273" r:id="rId246" xr:uid="{1CFC8929-297D-4D32-83E1-F5643D09D193}"/>
    <hyperlink ref="AB272" r:id="rId247" xr:uid="{CF5E2653-9EC7-4C52-BAB9-7E3207052006}"/>
    <hyperlink ref="I272" r:id="rId248" xr:uid="{40436396-59CA-4948-BCB8-451BCB9A16A3}"/>
    <hyperlink ref="AB271" r:id="rId249" xr:uid="{05BE0371-36A2-4BFE-AB3E-4D9B3454F5B6}"/>
    <hyperlink ref="I271" r:id="rId250" xr:uid="{EC2E8261-1942-4456-87F9-6F22CD7370B1}"/>
    <hyperlink ref="AB270" r:id="rId251" xr:uid="{AA4BB633-F94D-4AF8-8DD7-4B566C21F676}"/>
    <hyperlink ref="AB269" r:id="rId252" xr:uid="{3D912E99-92FD-495D-B4A3-9949BDD21331}"/>
    <hyperlink ref="AB268" r:id="rId253" xr:uid="{339E8ABB-435C-4503-81FB-96B3FDAE80C2}"/>
    <hyperlink ref="AB267" r:id="rId254" xr:uid="{766B6986-DE5B-4CBC-A922-36C9E3EDC05A}"/>
    <hyperlink ref="AB266" r:id="rId255" xr:uid="{E1290A20-8BD9-44C6-B92F-2418351515D3}"/>
    <hyperlink ref="AB265" r:id="rId256" xr:uid="{E43E158C-29DA-4EDA-BF6D-AEB04751FDC6}"/>
    <hyperlink ref="AB264" r:id="rId257" xr:uid="{CC34397D-F46B-42CB-9375-51B6A11ED52F}"/>
    <hyperlink ref="I264" r:id="rId258" xr:uid="{8F85B193-DF06-4D53-A052-94D293823505}"/>
    <hyperlink ref="AB263" r:id="rId259" xr:uid="{7DB24B0A-EB86-4C8D-BF49-7E0E59073D12}"/>
    <hyperlink ref="I263" r:id="rId260" xr:uid="{9A8DEF7F-262B-4722-B669-7DBC18716C6A}"/>
    <hyperlink ref="AB262" r:id="rId261" xr:uid="{BFBC783F-36D0-48DD-B62B-D2285C842C4D}"/>
    <hyperlink ref="I262" r:id="rId262" xr:uid="{31117D86-97EE-4E5F-AE96-F75A804A7AFE}"/>
    <hyperlink ref="AB261" r:id="rId263" xr:uid="{F554DCF6-FA99-49FE-B024-7DC7D117431A}"/>
    <hyperlink ref="AB260" r:id="rId264" xr:uid="{AAFEB53D-AF21-416B-8A43-DA7DA927B3EE}"/>
    <hyperlink ref="AB259" r:id="rId265" xr:uid="{02445B25-5324-444B-9054-7AD8DF594079}"/>
    <hyperlink ref="AB258" r:id="rId266" xr:uid="{55C7F206-1539-4293-A8E4-9EF2020D4A26}"/>
    <hyperlink ref="I258" r:id="rId267" xr:uid="{2E1F43AF-1570-4303-B13E-82C4E19041C0}"/>
    <hyperlink ref="AB257" r:id="rId268" xr:uid="{EA4806CA-59AF-48A9-8B05-F3A13B121ADA}"/>
    <hyperlink ref="I257" r:id="rId269" xr:uid="{C22E1F7C-6889-494D-A511-048ABC1C1923}"/>
    <hyperlink ref="AB256" r:id="rId270" xr:uid="{30C614DA-119C-49F4-B029-FE9B3D6B404C}"/>
    <hyperlink ref="I256" r:id="rId271" xr:uid="{171D8E14-BA78-4823-B8A4-57DB0C97EAF0}"/>
    <hyperlink ref="AB255" r:id="rId272" xr:uid="{CD417CB6-3BEC-443A-80F4-EA69E39CBCCE}"/>
    <hyperlink ref="I255" r:id="rId273" xr:uid="{EB33F3EA-29DE-44E4-A37E-2F79D5C9AB61}"/>
    <hyperlink ref="AB254" r:id="rId274" xr:uid="{26BB4A77-94FF-4E40-B444-7D099B9780F4}"/>
    <hyperlink ref="I254" r:id="rId275" xr:uid="{81A76364-257B-48C5-82AF-E0EE19851FCA}"/>
    <hyperlink ref="AB253" r:id="rId276" xr:uid="{39A6766F-F9BC-4687-8990-2C5A4C817ED2}"/>
    <hyperlink ref="AB252" r:id="rId277" xr:uid="{F1FE1652-FAB3-466C-9F86-64D5B489A404}"/>
    <hyperlink ref="AB251" r:id="rId278" xr:uid="{FC50F36C-735D-4FC6-B315-321C0F3BE164}"/>
    <hyperlink ref="AB250" r:id="rId279" xr:uid="{C312D32C-E31F-46E1-A82B-00C0AAD15FCE}"/>
    <hyperlink ref="AB249" r:id="rId280" xr:uid="{F53A8BF2-8A7D-4D0A-9109-0006DDF22188}"/>
    <hyperlink ref="I249" r:id="rId281" xr:uid="{1423B44C-8DEC-4087-8EAD-44F199FDB5B3}"/>
    <hyperlink ref="AB248" r:id="rId282" xr:uid="{2DB24059-28FF-4D9F-A61D-5C91203A2481}"/>
    <hyperlink ref="AB247" r:id="rId283" xr:uid="{E7452EDD-1484-49A3-BC06-2CC42F91CB0A}"/>
    <hyperlink ref="AB246" r:id="rId284" xr:uid="{4B0B0463-C37D-428D-ABE4-D400CBDF0556}"/>
    <hyperlink ref="AB245" r:id="rId285" xr:uid="{2E8008DA-6377-4D1B-9846-C2FD24B743B5}"/>
    <hyperlink ref="AB244" r:id="rId286" xr:uid="{74FAAFA2-317A-47E7-BD98-6775EC34633B}"/>
    <hyperlink ref="AB243" r:id="rId287" xr:uid="{B8581612-8947-4FE8-BBFB-8044366DD1E7}"/>
    <hyperlink ref="AB242" r:id="rId288" xr:uid="{55E8E504-C537-4104-B19D-E703DA0146E3}"/>
    <hyperlink ref="I242" r:id="rId289" xr:uid="{795AD7FE-094A-46D7-BA22-F78AD2297BEB}"/>
    <hyperlink ref="AB241" r:id="rId290" xr:uid="{F4A1D1DB-1392-4113-862E-A90DCE98C510}"/>
    <hyperlink ref="AB240" r:id="rId291" xr:uid="{00C02095-ED10-4EC2-937E-772306EFCAEB}"/>
    <hyperlink ref="I240" r:id="rId292" xr:uid="{1FA651D4-2B57-41A1-A838-1138E7F43E2A}"/>
    <hyperlink ref="AB239" r:id="rId293" xr:uid="{D3129767-63DB-422D-A9E4-7B1C9CF5C245}"/>
    <hyperlink ref="AB238" r:id="rId294" xr:uid="{55C82CD2-2E96-4057-B15D-1FF9D96998B0}"/>
    <hyperlink ref="I238" r:id="rId295" xr:uid="{1F0572A1-A212-4D9D-B564-7A7065CEDBBD}"/>
    <hyperlink ref="AB237" r:id="rId296" xr:uid="{5DF51E20-A578-41F7-B52D-5DBCBC9BF810}"/>
    <hyperlink ref="AB236" r:id="rId297" xr:uid="{91D99B22-53BA-4B56-9530-DECF754466A5}"/>
    <hyperlink ref="I236" r:id="rId298" xr:uid="{67ED7A32-E705-4ACE-AB87-E5158CD85065}"/>
    <hyperlink ref="AB235" r:id="rId299" xr:uid="{07582E73-C3A2-4D26-B428-3C132682DF70}"/>
    <hyperlink ref="I235" r:id="rId300" xr:uid="{B2A4691F-109A-48B4-B50E-A6B1A0288EE6}"/>
    <hyperlink ref="I234" r:id="rId301" xr:uid="{F8F21826-457B-4539-81DB-420056AB3B24}"/>
    <hyperlink ref="AB233" r:id="rId302" xr:uid="{B48FBA9C-5D74-4587-A58C-133001A1E879}"/>
    <hyperlink ref="I233" r:id="rId303" xr:uid="{0E78807A-20CF-41B1-BC28-3E8B0A302BA6}"/>
    <hyperlink ref="AB231" r:id="rId304" xr:uid="{0085D0CB-1229-41FF-B15F-229E6ABE765A}"/>
    <hyperlink ref="I231" r:id="rId305" xr:uid="{6AC4B8A6-34FE-488E-9DEC-1131AC8DD64A}"/>
    <hyperlink ref="AB230" r:id="rId306" xr:uid="{1F988B14-80C0-4049-A907-473FEE12E542}"/>
    <hyperlink ref="AB229" r:id="rId307" xr:uid="{FD8ECDA9-E19C-4608-A32E-0691B0ED485D}"/>
    <hyperlink ref="AB228" r:id="rId308" xr:uid="{86B483CA-A2BD-4B73-A335-03A6E6C8C146}"/>
    <hyperlink ref="AB227" r:id="rId309" xr:uid="{D89FC767-F6F1-4291-AFCA-30AC231AA395}"/>
    <hyperlink ref="AB226" r:id="rId310" xr:uid="{8D3A525E-98F8-4844-91E0-039CBEE7F1E3}"/>
    <hyperlink ref="AB225" r:id="rId311" xr:uid="{03C46316-AD93-4198-B8DF-E9BE5D967DA9}"/>
    <hyperlink ref="I225" r:id="rId312" xr:uid="{BCCF58AD-7B63-4661-8FEE-5133455ED027}"/>
    <hyperlink ref="AB224" r:id="rId313" xr:uid="{9C0BD31D-7C80-4071-B29D-537E883BFC7F}"/>
    <hyperlink ref="AB223" r:id="rId314" xr:uid="{0C5DA5EE-20D2-4FF9-B219-0B27FFCEFCF4}"/>
    <hyperlink ref="I223" r:id="rId315" xr:uid="{091C6861-7F89-4627-B0F7-6C88BD72CC6E}"/>
    <hyperlink ref="AB222" r:id="rId316" xr:uid="{08D04881-E5A4-4938-B8A9-167153C96206}"/>
    <hyperlink ref="AB221" r:id="rId317" xr:uid="{E0B954E9-DBFF-4FBC-AFE1-8D4D2F6934E1}"/>
    <hyperlink ref="AB220" r:id="rId318" xr:uid="{A9196E33-C88F-4E23-A38F-D424433B9AE6}"/>
    <hyperlink ref="I220" r:id="rId319" xr:uid="{D4D014D0-3701-4C2B-90D9-39028DA7237E}"/>
    <hyperlink ref="AB219" r:id="rId320" xr:uid="{25822AEE-C479-4C19-A136-815EA2401321}"/>
    <hyperlink ref="I219" r:id="rId321" xr:uid="{22EF06C1-AAAC-4260-B155-35E5AC069F7C}"/>
    <hyperlink ref="AB218" r:id="rId322" xr:uid="{815EE5CF-B2E3-4F85-8FF6-9FCAB573B8C0}"/>
    <hyperlink ref="AB217" r:id="rId323" xr:uid="{965E1D1A-821E-4874-9374-D56FCC1550E8}"/>
    <hyperlink ref="AB216" r:id="rId324" xr:uid="{CF6B68A0-8927-4CA9-B3F8-2E51696B8B67}"/>
    <hyperlink ref="AB215" r:id="rId325" xr:uid="{B388A70F-EE0A-48A9-9DF9-C5CB39940E15}"/>
    <hyperlink ref="AB214" r:id="rId326" xr:uid="{4D2A8B70-ED23-484E-95FA-9998297847A4}"/>
    <hyperlink ref="I214" r:id="rId327" xr:uid="{2B8276AE-3B15-4C49-94C4-D255282C6C9D}"/>
    <hyperlink ref="AB213" r:id="rId328" xr:uid="{DF2CCD35-0D6E-4F70-BB4B-F71ABDA78E9C}"/>
    <hyperlink ref="I213" r:id="rId329" xr:uid="{B427F0E2-7FF0-43C8-AC8C-037978B4E29A}"/>
    <hyperlink ref="AB212" r:id="rId330" xr:uid="{D318F2F6-574C-4679-A970-06592D06FDEF}"/>
    <hyperlink ref="I212" r:id="rId331" xr:uid="{1F742A4D-66E0-487B-80C3-B2C2BB165B58}"/>
    <hyperlink ref="AB211" r:id="rId332" xr:uid="{BF44642F-72E3-4630-9F3F-DBFD0DEB3243}"/>
    <hyperlink ref="AB210" r:id="rId333" xr:uid="{5CE64880-D2E4-4BEE-BA76-8F01A78DBC88}"/>
    <hyperlink ref="AB209" r:id="rId334" xr:uid="{1A07040D-142A-4A85-BC75-957362F5E962}"/>
    <hyperlink ref="AB208" r:id="rId335" xr:uid="{F8FEF549-522D-4513-9430-2DF0DC7986C8}"/>
    <hyperlink ref="AB207" r:id="rId336" xr:uid="{E0190639-BDFA-4B9A-9A1E-6117D7159C7E}"/>
    <hyperlink ref="AB206" r:id="rId337" xr:uid="{2F76AB2F-8F06-4F66-8A80-00D380638B0D}"/>
    <hyperlink ref="AB205" r:id="rId338" xr:uid="{C54298C2-F7E1-4720-9D47-25BB17A1D509}"/>
    <hyperlink ref="AB204" r:id="rId339" xr:uid="{E6DD9A55-883D-468A-943F-E624DA34D2CD}"/>
    <hyperlink ref="AB203" r:id="rId340" xr:uid="{2FA7E153-38E9-48D6-90E2-14AA4D49E961}"/>
    <hyperlink ref="I203" r:id="rId341" xr:uid="{25097D20-487C-4344-8677-B29430534787}"/>
    <hyperlink ref="AB202" r:id="rId342" xr:uid="{A765771D-9296-4DA3-877D-FE9C89CBC19E}"/>
    <hyperlink ref="AB201" r:id="rId343" xr:uid="{A4A8C007-691A-4EFF-8F6F-B207EAA496A7}"/>
    <hyperlink ref="AB200" r:id="rId344" xr:uid="{6D089514-A111-41C0-8A92-404341EA3589}"/>
    <hyperlink ref="AB199" r:id="rId345" xr:uid="{A9ADA345-8ACF-4016-8673-2B222C588F1C}"/>
    <hyperlink ref="AB198" r:id="rId346" xr:uid="{743F6DA7-518C-4E23-81C0-249E89478009}"/>
    <hyperlink ref="AB197" r:id="rId347" xr:uid="{96D73DA0-0148-4BAC-8B88-67F19FAE34CC}"/>
    <hyperlink ref="AB196" r:id="rId348" xr:uid="{C117A101-9837-4622-9477-712BB871E3E9}"/>
    <hyperlink ref="AB195" r:id="rId349" xr:uid="{483DCFB1-FBC8-4117-BC48-79C15B45B574}"/>
    <hyperlink ref="I195" r:id="rId350" xr:uid="{51D4B39F-F24C-48B8-8F51-880D1849B710}"/>
    <hyperlink ref="AB194" r:id="rId351" xr:uid="{29142229-2827-4894-ACAD-B2435936262A}"/>
    <hyperlink ref="AB193" r:id="rId352" xr:uid="{02C947C3-ECBA-45E1-A215-BE21D79E8497}"/>
    <hyperlink ref="AB192" r:id="rId353" xr:uid="{A67DBF96-7882-4765-9F77-B7F7C0B8690B}"/>
    <hyperlink ref="AB191" r:id="rId354" xr:uid="{00B0597E-858C-4F31-80FD-4B186D686A8B}"/>
    <hyperlink ref="AB190" r:id="rId355" xr:uid="{A1F58BBF-8204-44C2-B458-E98ECE8DCC44}"/>
    <hyperlink ref="AB189" r:id="rId356" xr:uid="{104A43FE-F7DD-425D-A375-80329D4ECAE8}"/>
    <hyperlink ref="I189" r:id="rId357" xr:uid="{687EE675-F4AF-4263-9F7C-5B1781DC4012}"/>
    <hyperlink ref="AB188" r:id="rId358" xr:uid="{C931E205-985F-488B-B346-EDBD265C3F13}"/>
    <hyperlink ref="AB187" r:id="rId359" xr:uid="{0261E278-F68D-4A2F-8007-DBFBE7AD2263}"/>
    <hyperlink ref="I187" r:id="rId360" xr:uid="{4E1BFEAE-18E5-4374-8E2D-5D53DD447150}"/>
    <hyperlink ref="AB186" r:id="rId361" xr:uid="{646165BC-0469-4C05-9ED0-154C75A13130}"/>
    <hyperlink ref="AB185" r:id="rId362" xr:uid="{7F29950B-1B7F-4B13-BF53-4B49B2E08166}"/>
    <hyperlink ref="AB184" r:id="rId363" xr:uid="{64AD4081-83A0-442A-A039-36459BC33576}"/>
    <hyperlink ref="AB183" r:id="rId364" xr:uid="{881F9009-F522-48FA-BA29-1D79BDE4F003}"/>
    <hyperlink ref="AB182" r:id="rId365" xr:uid="{B480E5E0-07D7-45D5-AE4B-26A15174D3D1}"/>
    <hyperlink ref="AB181" r:id="rId366" xr:uid="{D7887939-F626-4F62-ACF7-6C1F243645E9}"/>
    <hyperlink ref="AB180" r:id="rId367" xr:uid="{412FBB2B-C5FA-4057-8C16-07309D989B09}"/>
    <hyperlink ref="AB179" r:id="rId368" xr:uid="{9097B8BD-0D18-4426-9D0B-15359FEDE172}"/>
    <hyperlink ref="AB178" r:id="rId369" xr:uid="{ED779EA5-6DCD-4E1A-9DAC-A5BC618E9B15}"/>
    <hyperlink ref="AB177" r:id="rId370" xr:uid="{F9854944-ED9F-4C9C-B34C-F0588DD59097}"/>
    <hyperlink ref="AB176" r:id="rId371" xr:uid="{6B0F4519-E37E-4183-91A9-FD4FE750923E}"/>
    <hyperlink ref="AB175" r:id="rId372" xr:uid="{0D2576D8-49EB-4EF3-978E-926E53C2889E}"/>
    <hyperlink ref="AB174" r:id="rId373" xr:uid="{50A9FC7B-462E-4794-9192-CFAAAAD47E3B}"/>
    <hyperlink ref="AB173" r:id="rId374" xr:uid="{98661CD7-91ED-48F5-B076-F0740A1F52FE}"/>
    <hyperlink ref="AB172" r:id="rId375" xr:uid="{67BA76B9-02F7-4329-8ECB-CC4F81100367}"/>
    <hyperlink ref="AB171" r:id="rId376" xr:uid="{2C8D69CE-1702-44E3-8F0E-B9FE1DE8DC2E}"/>
    <hyperlink ref="AB170" r:id="rId377" xr:uid="{AD4CB9AD-E483-4DF5-8EE9-3FD965D89179}"/>
    <hyperlink ref="AB169" r:id="rId378" xr:uid="{194B5794-891C-4CF5-98E1-6B10C06A2664}"/>
    <hyperlink ref="AB168" r:id="rId379" xr:uid="{91FE79AC-B862-4F5B-89F0-BB38EC133E1D}"/>
    <hyperlink ref="AB167" r:id="rId380" xr:uid="{71896A10-49D0-4B2C-B831-5E65815D4B08}"/>
    <hyperlink ref="AB166" r:id="rId381" xr:uid="{C3627E1D-E387-40A8-9BDF-F37B881E7FD7}"/>
    <hyperlink ref="I166" r:id="rId382" xr:uid="{341C845F-4D52-4B0D-A952-D1B65F1D3B29}"/>
    <hyperlink ref="AB165" r:id="rId383" xr:uid="{DCC9D9FA-2F58-492C-8A4C-65F2B00E2B7B}"/>
    <hyperlink ref="AB164" r:id="rId384" xr:uid="{99881416-C952-4168-BE2A-5E15A2BA4E9D}"/>
    <hyperlink ref="AB163" r:id="rId385" xr:uid="{8496F818-2298-41B1-82BC-93208F2513EC}"/>
    <hyperlink ref="AB162" r:id="rId386" xr:uid="{6973DEC4-8D60-4DFA-8267-673D6EFB4493}"/>
    <hyperlink ref="I162" r:id="rId387" xr:uid="{D1A8FF55-3ECF-46F1-9884-F0A6ACD307E8}"/>
    <hyperlink ref="AB161" r:id="rId388" xr:uid="{3FECDCA7-EFDE-4243-ADDF-66A394750ABE}"/>
    <hyperlink ref="AB160" r:id="rId389" xr:uid="{07C5A644-4DBD-4885-B7D2-5CB269591070}"/>
    <hyperlink ref="AB159" r:id="rId390" xr:uid="{66C5D3EC-1E9A-46AC-A948-91DD919C619F}"/>
    <hyperlink ref="AB158" r:id="rId391" xr:uid="{5ACAA590-A0EA-4831-AE6F-C30281629074}"/>
    <hyperlink ref="AB157" r:id="rId392" xr:uid="{B411A407-3188-4527-B0C9-DD9CA0423543}"/>
    <hyperlink ref="I157" r:id="rId393" xr:uid="{F04277A5-D6AF-407B-B7ED-828F2E97D362}"/>
    <hyperlink ref="AB156" r:id="rId394" xr:uid="{39645B07-D40F-4E09-8E5F-1E22D6A4EC65}"/>
    <hyperlink ref="AB155" r:id="rId395" xr:uid="{12872D71-5AAF-47DC-8AE2-6B874ABAE013}"/>
    <hyperlink ref="AB154" r:id="rId396" xr:uid="{63841248-7778-49A9-860F-A41F30080D7C}"/>
    <hyperlink ref="I154" r:id="rId397" xr:uid="{B6F4D4D9-3087-4D7A-A86B-C84B37F423BB}"/>
    <hyperlink ref="AB153" r:id="rId398" xr:uid="{85C7BEE2-8B56-457C-A0A0-E3C5B9C0B7E5}"/>
    <hyperlink ref="AB152" r:id="rId399" xr:uid="{AF12C246-B324-4138-9574-00F738620027}"/>
    <hyperlink ref="AB151" r:id="rId400" xr:uid="{16B5FE67-441B-4DA6-857B-DC07CC0FD6C6}"/>
    <hyperlink ref="AB150" r:id="rId401" xr:uid="{6DC7C738-CF37-4455-A76E-3B8E07B6F5CA}"/>
    <hyperlink ref="AB149" r:id="rId402" xr:uid="{326B08D0-954B-4862-9FDA-8DC3053763FD}"/>
    <hyperlink ref="AB148" r:id="rId403" xr:uid="{BF1C47A5-95D8-406C-8A2D-01918E11EDB5}"/>
    <hyperlink ref="AB147" r:id="rId404" xr:uid="{37A2E825-63DA-43A2-85A1-0AB232AB82AB}"/>
    <hyperlink ref="I147" r:id="rId405" xr:uid="{9250F33A-89FF-4BD2-9588-D6AC0C5B5DA9}"/>
    <hyperlink ref="AB146" r:id="rId406" xr:uid="{3E711545-FF75-4B9C-90A7-B1F30DEC604A}"/>
    <hyperlink ref="AB144" r:id="rId407" xr:uid="{F69B3AFA-7097-489E-8170-560C8604AA67}"/>
    <hyperlink ref="AB143" r:id="rId408" xr:uid="{3DC88F59-478A-414F-A3C9-BE1D40C0B56D}"/>
    <hyperlink ref="AB142" r:id="rId409" xr:uid="{B30819D3-2DDB-4241-A761-E559A382A622}"/>
    <hyperlink ref="AB141" r:id="rId410" xr:uid="{DEDBCD59-9F88-4632-A7DE-9BA295BB57ED}"/>
    <hyperlink ref="AB140" r:id="rId411" xr:uid="{F0999091-D4B1-422D-BDB9-1B9FDF93A526}"/>
    <hyperlink ref="AB139" r:id="rId412" xr:uid="{566F78A9-DEA0-45B1-9197-199D093E6161}"/>
    <hyperlink ref="AB138" r:id="rId413" xr:uid="{D16215EA-2135-4854-8F14-FF2CFF34C40A}"/>
    <hyperlink ref="I138" r:id="rId414" xr:uid="{2F7237F7-E196-4EFB-A871-326E0528A894}"/>
    <hyperlink ref="AB137" r:id="rId415" xr:uid="{F9E043A7-9847-4F0A-BA76-8271B3C4F0FA}"/>
    <hyperlink ref="AB136" r:id="rId416" xr:uid="{6B747C6C-A3D5-4875-8222-6908E4D773AF}"/>
    <hyperlink ref="AB135" r:id="rId417" xr:uid="{F992A2B1-74D0-4F24-A66C-74D857466D0D}"/>
    <hyperlink ref="AB134" r:id="rId418" xr:uid="{B6EDB924-6138-43B3-A6A7-22E11F9116D1}"/>
    <hyperlink ref="I134" r:id="rId419" xr:uid="{A736AA9C-4B2B-47ED-99CC-7CF5A41441A7}"/>
    <hyperlink ref="AB133" r:id="rId420" xr:uid="{87F5F445-A2E9-4689-8140-B86C9D0DA288}"/>
    <hyperlink ref="AB132" r:id="rId421" xr:uid="{196F7E28-EB54-4CCA-8EE4-2D3009008DFD}"/>
    <hyperlink ref="I132" r:id="rId422" xr:uid="{AAFF6DB7-C876-4BB2-9C57-CCBC7E902A4D}"/>
    <hyperlink ref="AB131" r:id="rId423" xr:uid="{9036A415-D492-4731-9EA7-85FF3BA0C23C}"/>
    <hyperlink ref="I131" r:id="rId424" xr:uid="{931B7E8E-EF2A-47F1-ABBF-054C243F9F26}"/>
    <hyperlink ref="AB130" r:id="rId425" xr:uid="{A32467A4-C521-4774-95FA-7EB485DD907F}"/>
    <hyperlink ref="AB129" r:id="rId426" xr:uid="{6D342C4A-7C8D-4AE8-A40D-CD8C82DC87E9}"/>
    <hyperlink ref="I129" r:id="rId427" xr:uid="{D5B29944-8504-430A-AA66-BFB39C2629F6}"/>
    <hyperlink ref="AB128" r:id="rId428" xr:uid="{DB66F91D-68AF-4B03-A0AF-25EC5027AC3F}"/>
    <hyperlink ref="I128" r:id="rId429" xr:uid="{D636D117-E061-4C82-96FA-FA7468E58914}"/>
    <hyperlink ref="AB127" r:id="rId430" xr:uid="{DA25B6A0-89DA-4532-BBE3-4CB72C0EA87B}"/>
    <hyperlink ref="I127" r:id="rId431" xr:uid="{E392D4E3-F933-4785-912B-54A231B4F3B4}"/>
    <hyperlink ref="AB126" r:id="rId432" xr:uid="{DED06E34-DE0E-4B4E-8BF7-8DA23A54BAC5}"/>
    <hyperlink ref="AB125" r:id="rId433" xr:uid="{D93B6A3B-74E6-4672-8123-216B25C014A2}"/>
    <hyperlink ref="I125" r:id="rId434" xr:uid="{3116D9CF-33F1-4708-96F3-C6F0E326DBF0}"/>
    <hyperlink ref="AB124" r:id="rId435" xr:uid="{F59A8400-707A-4F15-98EF-5812F72F8226}"/>
    <hyperlink ref="AB123" r:id="rId436" xr:uid="{363609C3-09B7-4655-A336-6B3DF5B9CEE6}"/>
    <hyperlink ref="AB122" r:id="rId437" xr:uid="{EED477AE-F916-4B23-8B91-5E13E6CB1AEC}"/>
    <hyperlink ref="I122" r:id="rId438" xr:uid="{8D321370-F9F6-41DE-A6FA-327D3FEC7F40}"/>
    <hyperlink ref="AB121" r:id="rId439" xr:uid="{184CA574-587E-4A21-822A-D01F8CF90AC7}"/>
    <hyperlink ref="AB120" r:id="rId440" xr:uid="{0DE8102A-204E-421D-9B54-75822C55401E}"/>
    <hyperlink ref="AB119" r:id="rId441" xr:uid="{D2AC70EE-C388-4134-94FA-822AB39D76B2}"/>
    <hyperlink ref="AB118" r:id="rId442" xr:uid="{AA1FA9B1-8FCF-42A3-98ED-49D08392F2A6}"/>
    <hyperlink ref="I118" r:id="rId443" xr:uid="{7C3CCBF5-5258-48A4-A515-6C52DCADF8D7}"/>
    <hyperlink ref="AB117" r:id="rId444" xr:uid="{4A168C21-14EC-4992-A67F-21BCC01495E7}"/>
    <hyperlink ref="AB116" r:id="rId445" xr:uid="{08B8E5DA-242A-487B-8495-58517E9EEBF1}"/>
    <hyperlink ref="AB115" r:id="rId446" xr:uid="{DFE2751E-E065-4C9D-BB30-12696507E714}"/>
    <hyperlink ref="AB114" r:id="rId447" xr:uid="{9521EFD1-8F9F-4916-882B-5F230AD4D795}"/>
    <hyperlink ref="AB113" r:id="rId448" xr:uid="{719449B1-7726-40E0-A520-C712D051C77F}"/>
    <hyperlink ref="AB112" r:id="rId449" xr:uid="{2C3C05B0-5E9D-4F31-BFE0-3D74DF9CE502}"/>
    <hyperlink ref="I112" r:id="rId450" xr:uid="{C35B40E7-7720-4592-AF5E-DACEECB183DF}"/>
    <hyperlink ref="AB111" r:id="rId451" xr:uid="{F8563ED7-41DD-4830-AB77-E190F27CD168}"/>
    <hyperlink ref="AB109" r:id="rId452" xr:uid="{8C6C9D78-407E-4367-9B22-0E522F996952}"/>
    <hyperlink ref="AB108" r:id="rId453" xr:uid="{0E901A51-F007-497A-B59B-CA230405E470}"/>
    <hyperlink ref="AB107" r:id="rId454" xr:uid="{68DAE1FB-4865-4238-A18C-2000203F1A8A}"/>
    <hyperlink ref="AB106" r:id="rId455" xr:uid="{8D6A9568-A6EA-4B0F-8CF2-DD8A8E8AF266}"/>
    <hyperlink ref="AB105" r:id="rId456" xr:uid="{52750787-9808-45D7-811D-EADC8CC70F09}"/>
    <hyperlink ref="AB104" r:id="rId457" xr:uid="{C54788A7-6F7F-4F79-B62E-1086EE3A2EDC}"/>
    <hyperlink ref="AB103" r:id="rId458" xr:uid="{137FB410-5B72-4172-AD9E-500223603AEE}"/>
    <hyperlink ref="AB102" r:id="rId459" xr:uid="{D159C487-6FCB-4418-B0CC-93AA6DC7D9E1}"/>
    <hyperlink ref="AB101" r:id="rId460" xr:uid="{20241D05-C237-4818-936C-0CF3A1667E05}"/>
    <hyperlink ref="AB100" r:id="rId461" xr:uid="{6976693C-B35A-44A5-BAC4-7B2CB4D9A832}"/>
    <hyperlink ref="AB99" r:id="rId462" xr:uid="{FC361CD8-67B5-4D7A-A0B4-FA812936CB03}"/>
    <hyperlink ref="AB98" r:id="rId463" xr:uid="{23CD3068-AAD1-4E8E-B927-04D07BF3677C}"/>
    <hyperlink ref="AB97" r:id="rId464" xr:uid="{D9933D2E-3C22-458E-BCCC-811E75D4F00B}"/>
    <hyperlink ref="AB96" r:id="rId465" xr:uid="{4760BF6D-9288-4752-B8A9-BA22BF192404}"/>
    <hyperlink ref="I96" r:id="rId466" xr:uid="{8FBA8129-0213-4655-8E79-7B4D0DBA8C77}"/>
    <hyperlink ref="AB95" r:id="rId467" xr:uid="{C1D069E9-DC12-4E29-993B-F2934B7248B7}"/>
    <hyperlink ref="I95" r:id="rId468" xr:uid="{1E17F3C9-65A9-4FD6-832C-90AF2C8814D0}"/>
    <hyperlink ref="AB94" r:id="rId469" xr:uid="{B18BF930-09C5-40B1-8A14-00F58D51E188}"/>
    <hyperlink ref="AB93" r:id="rId470" xr:uid="{807D98EC-EF35-4E74-8E9A-DCA027313C1D}"/>
    <hyperlink ref="AB92" r:id="rId471" xr:uid="{BAA4226A-A65D-4828-BC44-92EAA3378DE8}"/>
    <hyperlink ref="AB91" r:id="rId472" xr:uid="{2EB25610-8B9B-4719-BF5C-7442D71CE058}"/>
    <hyperlink ref="AB90" r:id="rId473" xr:uid="{E53E447F-1F14-4C9E-86FA-346231957992}"/>
    <hyperlink ref="I90" r:id="rId474" xr:uid="{77C34A93-1978-406F-8362-6BAA9AA9C9A2}"/>
    <hyperlink ref="AB89" r:id="rId475" xr:uid="{B66EFD23-B190-4679-A7ED-9D814C0CCF89}"/>
    <hyperlink ref="AB88" r:id="rId476" xr:uid="{4C8F9414-1173-4410-90F9-8D277C9F3F1F}"/>
    <hyperlink ref="AB87" r:id="rId477" xr:uid="{FF441AE5-61FC-4A6F-93C3-00300CF3E2C0}"/>
    <hyperlink ref="AB86" r:id="rId478" xr:uid="{2CFEEF85-2ADA-4B92-BEB1-8490E6B02ADF}"/>
    <hyperlink ref="I86" r:id="rId479" xr:uid="{04F46B06-99AB-486D-AD45-855152DAC948}"/>
    <hyperlink ref="AB85" r:id="rId480" xr:uid="{02B999A3-9F0B-46AC-AF74-02B2F63DB1C8}"/>
    <hyperlink ref="I85" r:id="rId481" xr:uid="{8879865F-11D2-4801-B9B1-20395B9931E6}"/>
    <hyperlink ref="AB84" r:id="rId482" xr:uid="{92341D83-5F34-465B-9212-5941F4B815C6}"/>
    <hyperlink ref="I84" r:id="rId483" xr:uid="{B6F0DBC3-BB62-45E7-B9A6-985F89D1B780}"/>
    <hyperlink ref="AB83" r:id="rId484" xr:uid="{48B5FF7C-E304-46B6-8931-DCB46C419DAD}"/>
    <hyperlink ref="I83" r:id="rId485" xr:uid="{9CCDB938-B4CE-4846-BCA5-9E82F6E7E42A}"/>
    <hyperlink ref="AB82" r:id="rId486" xr:uid="{38F7D7B6-7CD0-4012-BFF5-B4C738B055BE}"/>
    <hyperlink ref="AB81" r:id="rId487" xr:uid="{84FF7C5C-8D36-47EA-AABB-B611CC85A0F1}"/>
    <hyperlink ref="I81" r:id="rId488" xr:uid="{DA4029E9-77C0-4776-9732-270F6F020A5B}"/>
    <hyperlink ref="AB80" r:id="rId489" xr:uid="{6B012497-EFC0-482B-AD27-B7A51128EF4E}"/>
    <hyperlink ref="AB79" r:id="rId490" xr:uid="{C212DEC0-9ED5-48EB-A966-2DC6FAEE4A4F}"/>
    <hyperlink ref="I79" r:id="rId491" xr:uid="{C2B55289-65A7-4231-BCE5-B29E5DD9BA1E}"/>
    <hyperlink ref="AB78" r:id="rId492" xr:uid="{C646366F-3EC0-4A86-8253-06BD85C7DFE6}"/>
    <hyperlink ref="I78" r:id="rId493" xr:uid="{01D905A0-0C9A-4100-B5B9-EB67370FC661}"/>
    <hyperlink ref="AB77" r:id="rId494" xr:uid="{07E609D3-1FDF-4BEC-AFB7-F8025BB3BF96}"/>
    <hyperlink ref="I77" r:id="rId495" xr:uid="{1D978404-5F10-4D93-8A99-6B9C198AF35A}"/>
    <hyperlink ref="AB76" r:id="rId496" xr:uid="{BA8D8BB3-7828-4247-931B-88953AD6A071}"/>
    <hyperlink ref="I76" r:id="rId497" xr:uid="{B06DF16A-999B-47F1-9B3D-A5A6692573B7}"/>
    <hyperlink ref="AB75" r:id="rId498" xr:uid="{A6F9E736-BF29-48EB-B3FC-50FDD52186A0}"/>
    <hyperlink ref="I75" r:id="rId499" xr:uid="{FA699D28-AD94-4A2C-B912-5ED05D133BFC}"/>
    <hyperlink ref="AB74" r:id="rId500" xr:uid="{54DB1B44-07DB-4643-BC9F-762B7DB2DB05}"/>
    <hyperlink ref="I74" r:id="rId501" xr:uid="{71C40B69-263E-40D6-993D-DA30DA86EFFB}"/>
    <hyperlink ref="AB73" r:id="rId502" xr:uid="{C1861E51-FE4E-4213-847D-9F37F9CE76FB}"/>
    <hyperlink ref="I73" r:id="rId503" xr:uid="{388C9EFB-43E3-4CE3-8AC6-1BC7F7674CE5}"/>
    <hyperlink ref="AB72" r:id="rId504" xr:uid="{427F5BB2-072A-46AA-BC2E-1B711811C62E}"/>
    <hyperlink ref="I72" r:id="rId505" xr:uid="{EE142434-BEBA-43F1-9530-32FC909277CD}"/>
    <hyperlink ref="AB71" r:id="rId506" xr:uid="{59CDE9DD-D349-4B94-9071-1328F4B39AC1}"/>
    <hyperlink ref="I71" r:id="rId507" xr:uid="{8C1140EB-417F-42FD-AA7A-11B6606925C7}"/>
    <hyperlink ref="AB70" r:id="rId508" xr:uid="{48858483-9DFE-44C6-A5C0-F8C98BAF887F}"/>
    <hyperlink ref="I70" r:id="rId509" xr:uid="{F62373ED-0F13-4562-A67E-F8C13E62F171}"/>
    <hyperlink ref="AB69" r:id="rId510" xr:uid="{FDCC4C71-1CB1-4BD1-93A1-A0B756C2775C}"/>
    <hyperlink ref="AB68" r:id="rId511" xr:uid="{C2D81AA0-E442-440D-80A5-20B7C204F6D2}"/>
    <hyperlink ref="AB67" r:id="rId512" xr:uid="{8BCB9E0D-1EAC-4291-AA1A-84148266DEA9}"/>
    <hyperlink ref="AB66" r:id="rId513" xr:uid="{16C9724D-90BB-4BCA-99E9-E4CC6002F75D}"/>
    <hyperlink ref="AB65" r:id="rId514" xr:uid="{8A650770-FA4B-47D1-90F4-20C04E1DC983}"/>
    <hyperlink ref="AB64" r:id="rId515" xr:uid="{01C2E1DC-0972-4FA7-ABD2-1CDDC9850D70}"/>
    <hyperlink ref="I64" r:id="rId516" xr:uid="{1E196030-92FA-419A-8351-FD2EA0F6379D}"/>
    <hyperlink ref="AB63" r:id="rId517" xr:uid="{5C7F9B23-00B1-49BE-AFFC-0AB0BED94772}"/>
    <hyperlink ref="I63" r:id="rId518" xr:uid="{307D165D-9EB3-4CD3-BEA8-84089DFA2F3D}"/>
    <hyperlink ref="AB62" r:id="rId519" xr:uid="{33E2DFAD-E195-4B31-ACB3-396AAC3E4427}"/>
    <hyperlink ref="I62" r:id="rId520" xr:uid="{B3CF4438-94E6-4ACA-B9E8-C5E5627E6512}"/>
    <hyperlink ref="AB61" r:id="rId521" xr:uid="{93584FE5-6034-4AF3-B084-E6E8D587B234}"/>
    <hyperlink ref="I61" r:id="rId522" xr:uid="{7646829C-3EF9-44A3-ACF5-3CBF8BF31211}"/>
    <hyperlink ref="AB60" r:id="rId523" xr:uid="{D5043FC3-B3EE-41A4-B439-C33BB82F1A31}"/>
    <hyperlink ref="I60" r:id="rId524" xr:uid="{D31CA4F8-8BA2-42F4-B5BB-73F98BCC8C78}"/>
    <hyperlink ref="AB59" r:id="rId525" xr:uid="{AA59C0EF-E864-4F5A-B8A2-2A274FEAE914}"/>
    <hyperlink ref="I59" r:id="rId526" xr:uid="{4C2AB264-D562-4E39-87BF-2483CC863E47}"/>
    <hyperlink ref="AB58" r:id="rId527" xr:uid="{319F2532-8607-46B1-9DBE-A5D091125242}"/>
    <hyperlink ref="I58" r:id="rId528" xr:uid="{7B5C51A2-4BAA-44F6-B063-D9B9482962FA}"/>
    <hyperlink ref="AB57" r:id="rId529" xr:uid="{AB758BC7-9987-40FF-827C-AC6E55EE0C12}"/>
    <hyperlink ref="I57" r:id="rId530" xr:uid="{694ADBCB-262B-44F2-8458-9E7C67215442}"/>
    <hyperlink ref="AB56" r:id="rId531" xr:uid="{5290E5BE-65DF-4AB7-A5AF-4684057BC795}"/>
    <hyperlink ref="I56" r:id="rId532" xr:uid="{3D7F9C32-ABCF-46DE-AAC5-DFDF2A484933}"/>
    <hyperlink ref="AB55" r:id="rId533" xr:uid="{171F8687-C78B-4C4A-8C13-358709527F0F}"/>
    <hyperlink ref="I55" r:id="rId534" xr:uid="{8500AB47-1871-4AFB-90F2-A5D4CF2C9BF9}"/>
    <hyperlink ref="AB54" r:id="rId535" xr:uid="{5C17F1D0-4BAC-4899-9487-496BA9C32CD4}"/>
    <hyperlink ref="AB53" r:id="rId536" xr:uid="{1C7A97C9-4950-4ECF-90E0-56123ECB462A}"/>
    <hyperlink ref="AB52" r:id="rId537" xr:uid="{DB265628-4E65-4CF6-B4B6-D1DF26E0FA9C}"/>
    <hyperlink ref="I52" r:id="rId538" xr:uid="{4121FC7F-B921-4066-AA5E-65CDB4522BDB}"/>
    <hyperlink ref="AB51" r:id="rId539" xr:uid="{39CB7D75-2FB7-4387-8FF0-371786C978E7}"/>
    <hyperlink ref="I51" r:id="rId540" xr:uid="{8D9D29AA-749D-479B-B991-E29C7B0AEA1A}"/>
    <hyperlink ref="AB50" r:id="rId541" xr:uid="{6A925A9D-DE22-4388-AF08-529F9312E846}"/>
    <hyperlink ref="I50" r:id="rId542" xr:uid="{7BAF1739-25F5-4298-BDEA-3573996651E5}"/>
    <hyperlink ref="AB49" r:id="rId543" xr:uid="{8E4A7962-98E6-4527-B559-1CDC9B581465}"/>
    <hyperlink ref="I49" r:id="rId544" xr:uid="{0915DDDD-60B1-45CF-AA8F-98D5FF0C1821}"/>
    <hyperlink ref="AB48" r:id="rId545" xr:uid="{42504BFA-A18A-48F2-AE7B-98F3117F4D54}"/>
    <hyperlink ref="AB47" r:id="rId546" xr:uid="{7AA5817E-CAEE-4F87-9E67-91C17A790F40}"/>
    <hyperlink ref="I47" r:id="rId547" xr:uid="{A6E221FB-A833-4C02-A436-5FD4261B7E33}"/>
    <hyperlink ref="AB46" r:id="rId548" xr:uid="{8680FD16-16AA-482E-A886-4E01CBCB27FA}"/>
    <hyperlink ref="I46" r:id="rId549" xr:uid="{83CAEAD2-EC50-4127-B05F-BE3CB2ED5611}"/>
    <hyperlink ref="AB45" r:id="rId550" xr:uid="{35326119-A4F9-4DB3-AD2E-ED5C40AFF76E}"/>
    <hyperlink ref="AB44" r:id="rId551" xr:uid="{EC7A5B0B-1DB3-414E-98CB-1049EC9C7895}"/>
    <hyperlink ref="AB43" r:id="rId552" xr:uid="{C1427A2F-8439-404A-AC83-8E8E5C638041}"/>
    <hyperlink ref="AB42" r:id="rId553" xr:uid="{4F8B6097-B422-4FB9-9A2E-F88B85C14CDC}"/>
    <hyperlink ref="AB41" r:id="rId554" xr:uid="{642200F0-C911-40FA-81EB-C5B059A372CA}"/>
    <hyperlink ref="I41" r:id="rId555" xr:uid="{8DFC3807-FC16-477E-B36E-56771BEBCCDC}"/>
    <hyperlink ref="AB40" r:id="rId556" xr:uid="{DE0531E0-4C8E-45AB-9A9C-B429215463F1}"/>
    <hyperlink ref="I40" r:id="rId557" xr:uid="{8BDF8407-7477-4193-A743-DF7D0E209882}"/>
    <hyperlink ref="AB39" r:id="rId558" xr:uid="{1BAC50AA-3742-4A1E-943B-921FA1CFD0D5}"/>
    <hyperlink ref="I39" r:id="rId559" xr:uid="{6A6D89A4-00F8-40A8-AC21-BA027F6F3AD6}"/>
    <hyperlink ref="AB35" r:id="rId560" xr:uid="{5798A6F6-56DE-482A-AC6C-86DB3A2BC07C}"/>
    <hyperlink ref="I35" r:id="rId561" xr:uid="{329C7DCF-D169-4AB4-A2D6-4FEAD0E77494}"/>
    <hyperlink ref="AB38" r:id="rId562" xr:uid="{BAA3E953-6F41-41FB-80CB-0AAC7BFCA9C0}"/>
    <hyperlink ref="AB37" r:id="rId563" xr:uid="{BBC89F6A-C33F-48D2-9A5C-FD8866241856}"/>
    <hyperlink ref="I37" r:id="rId564" xr:uid="{70F04BF9-D81D-4AD9-98E9-C55217ECF4B3}"/>
    <hyperlink ref="AB36" r:id="rId565" xr:uid="{B879DE2C-1596-4425-9060-BE1A0ED0233D}"/>
    <hyperlink ref="I36" r:id="rId566" xr:uid="{3A82B198-234A-4D49-9D03-2E13F561E23F}"/>
    <hyperlink ref="AB33" r:id="rId567" xr:uid="{C743E6BD-F798-4661-B373-2D5D3B5EB6C7}"/>
    <hyperlink ref="I33" r:id="rId568" xr:uid="{F2A4BDE1-9466-44B8-88E1-DEE226631A67}"/>
    <hyperlink ref="AB32" r:id="rId569" xr:uid="{39E665D2-F8A3-4ED0-8365-23208B654935}"/>
    <hyperlink ref="I32" r:id="rId570" xr:uid="{83659FD5-985C-4FE2-9C0A-3043B1E0070D}"/>
    <hyperlink ref="AB31" r:id="rId571" xr:uid="{243C34A2-E661-46CB-B93E-003D8E680EBD}"/>
    <hyperlink ref="I31" r:id="rId572" xr:uid="{4231B58D-4A96-481A-B554-DBA6B5EFB8C2}"/>
    <hyperlink ref="AB30" r:id="rId573" xr:uid="{8DEF4DB1-CED5-408E-B224-3E114FA8FE2D}"/>
    <hyperlink ref="I30" r:id="rId574" xr:uid="{B67E2668-A567-461D-9899-BF5CB5EF7567}"/>
    <hyperlink ref="AB29" r:id="rId575" xr:uid="{56416318-8C79-4176-A21A-2A7BCF40D474}"/>
    <hyperlink ref="I29" r:id="rId576" xr:uid="{74261125-5093-4DC4-9C30-2F20496B1B7A}"/>
    <hyperlink ref="AB28" r:id="rId577" xr:uid="{FFBC0F65-8804-4876-A5D3-8050D87B43A3}"/>
    <hyperlink ref="I28" r:id="rId578" xr:uid="{78CBD844-FDB4-4A6F-AFCA-BEDFDFEA70AE}"/>
    <hyperlink ref="AB27" r:id="rId579" xr:uid="{C7ABC60E-6876-4280-9762-67458359CA72}"/>
    <hyperlink ref="I27" r:id="rId580" xr:uid="{39A916F5-D4BF-4E8A-AE31-549524105948}"/>
    <hyperlink ref="AB26" r:id="rId581" xr:uid="{B0CFEA1E-4CAE-47D8-B306-176901074B64}"/>
    <hyperlink ref="I26" r:id="rId582" xr:uid="{179CAAA4-2C8B-4C2A-8681-C41E42446EDE}"/>
    <hyperlink ref="AB25" r:id="rId583" xr:uid="{D55A0889-49A9-4D2D-B095-24F539CF228A}"/>
    <hyperlink ref="I25" r:id="rId584" xr:uid="{68E1592C-C0B4-4E7C-82E5-B252800FC169}"/>
    <hyperlink ref="AB24" r:id="rId585" xr:uid="{8542369B-07BB-49BE-89B9-1559A2E282AC}"/>
    <hyperlink ref="I24" r:id="rId586" xr:uid="{2D9DD663-6AF8-4B9D-85E0-127D795E719E}"/>
    <hyperlink ref="AB23" r:id="rId587" xr:uid="{CBAE973A-528E-444F-B3CC-E7BCD972834C}"/>
    <hyperlink ref="I23" r:id="rId588" xr:uid="{C1027B34-7A15-4CC6-B454-6F5A97A280B6}"/>
    <hyperlink ref="AB22" r:id="rId589" xr:uid="{FEEDD06D-BE7D-4163-8A6D-1FE9334205A5}"/>
    <hyperlink ref="I22" r:id="rId590" xr:uid="{CFCD0B3C-9AB8-4CFD-A3B5-8F18B7A1B4EC}"/>
    <hyperlink ref="AB21" r:id="rId591" xr:uid="{6D7FF5D4-6F03-48C6-B3D2-28A3FC09559A}"/>
    <hyperlink ref="I21" r:id="rId592" xr:uid="{0E6FE111-BE37-414D-86C6-C55CE3DBFC1C}"/>
    <hyperlink ref="AB20" r:id="rId593" xr:uid="{BC53B820-2EE3-4BF2-97CE-82B41FB14A81}"/>
    <hyperlink ref="I20" r:id="rId594" xr:uid="{3D961058-879A-4F87-84EB-80DFFA6047DB}"/>
    <hyperlink ref="AB19" r:id="rId595" xr:uid="{780552A5-E139-45DD-8E51-BBB8B3B7256F}"/>
    <hyperlink ref="AB18" r:id="rId596" xr:uid="{3500437C-E89C-4771-AD1A-0B41C8909076}"/>
    <hyperlink ref="I18" r:id="rId597" xr:uid="{273114A7-DCB4-4E0E-87FE-E97BB61EB2CB}"/>
    <hyperlink ref="AB17" r:id="rId598" xr:uid="{2309244D-42E1-4BAC-AED2-0BA1B5E5D02D}"/>
    <hyperlink ref="AB16" r:id="rId599" xr:uid="{DAADD418-2D3D-4773-A9CB-DF07FF5C338B}"/>
    <hyperlink ref="AB15" r:id="rId600" xr:uid="{0D960ABB-286A-423B-85F4-0E287BEFC415}"/>
    <hyperlink ref="AB14" r:id="rId601" xr:uid="{C2BC63DB-1E91-43F1-9077-4B566B7501E6}"/>
    <hyperlink ref="AB13" r:id="rId602" xr:uid="{430A4DBB-C9C7-4B23-9762-F5801606C8C4}"/>
    <hyperlink ref="AB12" r:id="rId603" xr:uid="{AC877724-9553-44E2-9296-E821A8539583}"/>
    <hyperlink ref="AB11" r:id="rId604" xr:uid="{EBDAE4B2-F99D-428E-8C40-EEDE5BCBC11C}"/>
    <hyperlink ref="I11" r:id="rId605" xr:uid="{8348D261-B608-4C5C-BC9A-643E738B34FC}"/>
    <hyperlink ref="AB10" r:id="rId606" xr:uid="{2B541DD6-E42B-4BD2-8FF1-CD75AA43E62F}"/>
    <hyperlink ref="I10" r:id="rId607" xr:uid="{144CAD61-1645-41AF-8A8F-647EE84DA7C8}"/>
    <hyperlink ref="AB9" r:id="rId608" xr:uid="{D2FC468D-E65A-4C1B-8866-74215B08DE5C}"/>
    <hyperlink ref="I9" r:id="rId609" xr:uid="{E657E6F7-154B-426B-80FC-75F117DEB517}"/>
    <hyperlink ref="AB8" r:id="rId610" xr:uid="{2878D7FF-B0B4-40EA-85CC-04420812AD3C}"/>
    <hyperlink ref="I8" r:id="rId611" xr:uid="{2EA1AB23-8619-4D65-A2FA-7179DDF37E71}"/>
    <hyperlink ref="AB7" r:id="rId612" xr:uid="{4CF80A2C-ABF0-470E-91F5-C4B6FCEEC6C1}"/>
    <hyperlink ref="I7" r:id="rId613" xr:uid="{ADD5E507-75FC-42E0-B494-F84EC422478A}"/>
    <hyperlink ref="AB6" r:id="rId614" xr:uid="{3006DD7B-107A-4618-92C0-8C928C678D89}"/>
    <hyperlink ref="I6" r:id="rId615" xr:uid="{0E7F25D5-7BFA-459F-9EE7-1B7F7832B821}"/>
    <hyperlink ref="AB5" r:id="rId616" xr:uid="{A0FEEF4A-F960-4937-B9A2-75DD2B5D3249}"/>
    <hyperlink ref="I5" r:id="rId617" xr:uid="{A6BDD18A-53DA-4292-8342-513FC610399B}"/>
    <hyperlink ref="AB4" r:id="rId618" xr:uid="{681333ED-CFF5-4D0E-A920-BD386C2F2C6C}"/>
    <hyperlink ref="I4" r:id="rId619" xr:uid="{7445DCFA-9909-4894-B3A1-A3816B4E9B1B}"/>
    <hyperlink ref="AB3" r:id="rId620" xr:uid="{32643ACE-E134-4B52-AB14-F2D03CBB1DA2}"/>
    <hyperlink ref="I3" r:id="rId621" xr:uid="{6314544C-5E21-4F48-80D4-5395C74BBBD1}"/>
    <hyperlink ref="I2" r:id="rId622" display="https://www.contratos.gov.co/consultas/detalleProceso.do?numConstancia=23-22-64533&amp;g-recaptcha-response=03AL8dmw89S1VviMsjCd1esNBpWWvAW81__pjkiFd36y9KmMw0D7cmVtG7st9O8PQwTXwyqQYtreU22FL3TJ3HfhOZZQynNlb60hnLxqGU7lqlybqSazYUGZkpDiNjK9c-tZUSEo_MhkcLX5r0wQK7jUhCzWj2SHGEZZBOC_7Mw5XAeEMZl_TLnxrKlC-q6eTaJ1Xvb-S_6vmHMXWcu_lkRkI1Rat8but4jMrnXR5B8aIJnRbFbttPgacNCZFg3054-qLAyKkpBVqTZl7v4pV6kR1CZCumo1iwK_pUjmnPO-URlXY4MuZWvf7WJcZyRwEXB90khDY_SzOMvehJlJ95SKaLAi_kEaJK55Fqp5I0haEguL1L5ckjKS3nM1123snux9QWVuaTtv_3MkPQ581D4cKXxDiQ5DADN7A2lzs_jcm7RrVqyocNYXU-peXgAUYvTf3yLLc-1e3BVj6iOEMAF09-6H6G2P55Su1EEA4LTLXj84awGp3bOUBT3Snh0OFxsXsRBWDaOJovL_XBGx_uoD5G8qgEU2Q_2Nhq8LPXmto8GkyK19Dvm64QRFroqbW7mGjn2ql0CBt3" xr:uid="{71A11E8D-97D7-4F89-B11F-4FD0A2DB670D}"/>
    <hyperlink ref="AB145" r:id="rId623" xr:uid="{DF01CF26-9C83-4F37-8053-5003F2B63964}"/>
    <hyperlink ref="I145" r:id="rId624" xr:uid="{461DF98C-A8FE-4733-B34C-4294007C9333}"/>
    <hyperlink ref="I354" r:id="rId625" xr:uid="{6E3EEC73-E0B6-4946-8D28-357C8161F488}"/>
    <hyperlink ref="I437" r:id="rId626" xr:uid="{ED42CC38-6096-4B43-A7F4-61CF9F737708}"/>
    <hyperlink ref="I448" r:id="rId627" xr:uid="{BFEEE348-4ECD-4692-AE10-17C92E26BEE9}"/>
    <hyperlink ref="I511" r:id="rId628" xr:uid="{A46457FF-838C-495B-B317-DC5018B77877}"/>
    <hyperlink ref="AB429" r:id="rId629" xr:uid="{7CEEAAFB-1A95-4ECE-AD91-9DD4DEF14E68}"/>
    <hyperlink ref="AB453" r:id="rId630" xr:uid="{BFDB759B-8176-4812-8A66-61CAE9947BA7}"/>
    <hyperlink ref="AB448" r:id="rId631" xr:uid="{CD8C0194-237F-49E2-B048-1AEC435DB247}"/>
    <hyperlink ref="I429" r:id="rId632" xr:uid="{8AC0CE43-6C92-4CCA-8369-6F38D30D70FD}"/>
    <hyperlink ref="AB447" r:id="rId633" xr:uid="{CEBDBA3D-9F09-43BC-8BD2-41B2E67CC718}"/>
    <hyperlink ref="AB446" r:id="rId634" xr:uid="{BC9AAB3E-130F-4069-9452-E503BDF8768E}"/>
    <hyperlink ref="AB477" r:id="rId635" xr:uid="{32431E28-E744-4739-B25D-D004DCF8B7A8}"/>
  </hyperlinks>
  <pageMargins left="0.7" right="0.7" top="0.75" bottom="0.75" header="0.3" footer="0.3"/>
  <pageSetup orientation="portrait" r:id="rId636"/>
  <tableParts count="1">
    <tablePart r:id="rId63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Gissella Paola</dc:creator>
  <cp:keywords/>
  <dc:description/>
  <cp:lastModifiedBy>John Mauricio Linares Basto</cp:lastModifiedBy>
  <cp:revision/>
  <dcterms:created xsi:type="dcterms:W3CDTF">2024-02-13T00:34:33Z</dcterms:created>
  <dcterms:modified xsi:type="dcterms:W3CDTF">2024-03-08T23:45:29Z</dcterms:modified>
  <cp:category/>
  <cp:contentStatus/>
</cp:coreProperties>
</file>