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docs.live.net/7df5ec087d19a0f6/Escritorio/SDP/SDP2023/Rendición_Cuentas_2022/Puente Aranda/"/>
    </mc:Choice>
  </mc:AlternateContent>
  <xr:revisionPtr revIDLastSave="0" documentId="8_{BA59BE4D-3578-4652-ADA7-FDAB12167674}" xr6:coauthVersionLast="47" xr6:coauthVersionMax="47" xr10:uidLastSave="{00000000-0000-0000-0000-000000000000}"/>
  <bookViews>
    <workbookView xWindow="-120" yWindow="-120" windowWidth="29040" windowHeight="15720" xr2:uid="{00000000-000D-0000-FFFF-FFFF00000000}"/>
  </bookViews>
  <sheets>
    <sheet name="BASE 2022" sheetId="1" r:id="rId1"/>
    <sheet name="Listas" sheetId="2" r:id="rId2"/>
  </sheets>
  <externalReferences>
    <externalReference r:id="rId3"/>
    <externalReference r:id="rId4"/>
  </externalReferences>
  <definedNames>
    <definedName name="_xlnm._FilterDatabase" localSheetId="0" hidden="1">'BASE 2022'!$A$2:$FP$391</definedName>
    <definedName name="lnkContractInExecutionLink" localSheetId="0">'BASE 2022'!$AI$327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D390" i="1" l="1"/>
  <c r="FD389" i="1"/>
  <c r="FD388" i="1"/>
  <c r="FD387" i="1"/>
  <c r="FD384" i="1"/>
  <c r="FD383" i="1"/>
  <c r="FD382" i="1"/>
  <c r="FD381" i="1"/>
  <c r="FD379" i="1"/>
  <c r="FD377" i="1"/>
  <c r="FD373" i="1"/>
  <c r="FD372" i="1"/>
  <c r="FD370" i="1"/>
  <c r="FD369" i="1"/>
  <c r="FD368" i="1"/>
  <c r="FD367" i="1"/>
  <c r="FD366" i="1"/>
  <c r="FD365" i="1"/>
  <c r="FD364" i="1"/>
  <c r="FD363" i="1"/>
  <c r="FD361" i="1"/>
  <c r="FD360" i="1"/>
  <c r="FD359" i="1"/>
  <c r="FD353" i="1"/>
  <c r="FD349" i="1"/>
  <c r="FD342" i="1"/>
  <c r="FD307" i="1"/>
  <c r="FD305" i="1"/>
  <c r="FD301" i="1"/>
  <c r="AP342" i="1"/>
  <c r="FD261" i="1"/>
  <c r="BD390" i="1"/>
  <c r="BD389" i="1"/>
  <c r="BD388" i="1"/>
  <c r="BD387" i="1"/>
  <c r="BD384" i="1"/>
  <c r="BD382" i="1"/>
  <c r="BC373" i="1"/>
  <c r="FD391" i="1"/>
  <c r="FD386" i="1"/>
  <c r="AP380" i="1"/>
  <c r="AP378" i="1"/>
  <c r="AP374" i="1"/>
  <c r="FE382" i="1"/>
  <c r="FF382" i="1" s="1"/>
  <c r="FE383" i="1"/>
  <c r="FF383" i="1" s="1"/>
  <c r="FE384" i="1"/>
  <c r="FF384" i="1" s="1"/>
  <c r="FE385" i="1"/>
  <c r="FF385" i="1" s="1"/>
  <c r="FE386" i="1"/>
  <c r="FF386" i="1" s="1"/>
  <c r="FE387" i="1"/>
  <c r="FF387" i="1" s="1"/>
  <c r="FE388" i="1"/>
  <c r="FF388" i="1" s="1"/>
  <c r="FE389" i="1"/>
  <c r="FF389" i="1" s="1"/>
  <c r="FE390" i="1"/>
  <c r="FF390" i="1" s="1"/>
  <c r="FE391" i="1"/>
  <c r="FF391" i="1" s="1"/>
  <c r="AP371" i="1"/>
  <c r="AP348" i="1"/>
  <c r="AP351" i="1"/>
  <c r="AP352" i="1"/>
  <c r="AP355" i="1"/>
  <c r="AP356" i="1"/>
  <c r="AP358" i="1"/>
  <c r="AG303" i="1"/>
  <c r="BD345" i="1"/>
  <c r="AZ345" i="1" s="1"/>
  <c r="BD344" i="1"/>
  <c r="AZ344" i="1" s="1"/>
  <c r="BD343" i="1"/>
  <c r="AZ343" i="1" s="1"/>
  <c r="BD342" i="1"/>
  <c r="AZ342" i="1" s="1"/>
  <c r="BD341" i="1"/>
  <c r="AZ341" i="1" s="1"/>
  <c r="BD340" i="1"/>
  <c r="AZ340" i="1" s="1"/>
  <c r="BD339" i="1"/>
  <c r="AZ339" i="1" s="1"/>
  <c r="BD338" i="1"/>
  <c r="AZ338" i="1" s="1"/>
  <c r="BD336" i="1"/>
  <c r="AZ336" i="1" s="1"/>
  <c r="BD335" i="1"/>
  <c r="AZ335" i="1" s="1"/>
  <c r="BD334" i="1"/>
  <c r="AZ334" i="1" s="1"/>
  <c r="BD333" i="1"/>
  <c r="AZ333" i="1" s="1"/>
  <c r="BD332" i="1"/>
  <c r="AZ332" i="1" s="1"/>
  <c r="BD331" i="1"/>
  <c r="AZ331" i="1" s="1"/>
  <c r="BD330" i="1"/>
  <c r="AZ330" i="1" s="1"/>
  <c r="BD329" i="1"/>
  <c r="AZ329" i="1" s="1"/>
  <c r="BD328" i="1"/>
  <c r="AZ328" i="1" s="1"/>
  <c r="BD327" i="1"/>
  <c r="AZ327" i="1" s="1"/>
  <c r="BD326" i="1"/>
  <c r="AZ326" i="1" s="1"/>
  <c r="BD325" i="1"/>
  <c r="BD324" i="1"/>
  <c r="AZ324" i="1" s="1"/>
  <c r="BD323" i="1"/>
  <c r="BD321" i="1"/>
  <c r="AZ321" i="1" s="1"/>
  <c r="BD320" i="1"/>
  <c r="AZ320" i="1" s="1"/>
  <c r="BD319" i="1"/>
  <c r="AZ319" i="1" s="1"/>
  <c r="BD318" i="1"/>
  <c r="AZ318" i="1" s="1"/>
  <c r="BD317" i="1"/>
  <c r="AZ317" i="1" s="1"/>
  <c r="BD316" i="1"/>
  <c r="AZ316" i="1" s="1"/>
  <c r="BD315" i="1"/>
  <c r="AZ315" i="1" s="1"/>
  <c r="BD313" i="1"/>
  <c r="AZ313" i="1" s="1"/>
  <c r="BD310" i="1"/>
  <c r="AZ310" i="1" s="1"/>
  <c r="BD307" i="1"/>
  <c r="BD306" i="1"/>
  <c r="AZ306" i="1" s="1"/>
  <c r="BD304" i="1"/>
  <c r="AZ304" i="1" s="1"/>
  <c r="AZ311" i="1"/>
  <c r="AZ314" i="1"/>
  <c r="AZ294" i="1"/>
  <c r="BD314" i="1"/>
  <c r="BD311" i="1"/>
  <c r="BD309" i="1"/>
  <c r="AZ309" i="1" s="1"/>
  <c r="BD308" i="1"/>
  <c r="FD335" i="1"/>
  <c r="FD323" i="1"/>
  <c r="FD324" i="1"/>
  <c r="FD325" i="1"/>
  <c r="FD326" i="1"/>
  <c r="FD327" i="1"/>
  <c r="FD328" i="1"/>
  <c r="FD329" i="1"/>
  <c r="FD330" i="1"/>
  <c r="FD331" i="1"/>
  <c r="FD332" i="1"/>
  <c r="FD333" i="1"/>
  <c r="FD334" i="1"/>
  <c r="FD336" i="1"/>
  <c r="FD337" i="1"/>
  <c r="FD338" i="1"/>
  <c r="FD339" i="1"/>
  <c r="FD340" i="1"/>
  <c r="FD341" i="1"/>
  <c r="FD343" i="1"/>
  <c r="FD344" i="1"/>
  <c r="FD345" i="1"/>
  <c r="FD346" i="1"/>
  <c r="FD348" i="1"/>
  <c r="FD350" i="1"/>
  <c r="FD351" i="1"/>
  <c r="FD352" i="1"/>
  <c r="FD355" i="1"/>
  <c r="FD356" i="1"/>
  <c r="FD357" i="1"/>
  <c r="FD358" i="1"/>
  <c r="FD362" i="1"/>
  <c r="FD371" i="1"/>
  <c r="FD374" i="1"/>
  <c r="FD375" i="1"/>
  <c r="FD376" i="1"/>
  <c r="FD378" i="1"/>
  <c r="FD380" i="1"/>
  <c r="FD385" i="1"/>
  <c r="AG361" i="1"/>
  <c r="AG349" i="1"/>
  <c r="AG337" i="1"/>
  <c r="P361" i="1"/>
  <c r="P349" i="1"/>
  <c r="FE5" i="1"/>
  <c r="FF5" i="1" s="1"/>
  <c r="FE6" i="1"/>
  <c r="FF6" i="1" s="1"/>
  <c r="FE7" i="1"/>
  <c r="FF7" i="1" s="1"/>
  <c r="FE8" i="1"/>
  <c r="FF8" i="1" s="1"/>
  <c r="FE9" i="1"/>
  <c r="FF9" i="1" s="1"/>
  <c r="FE10" i="1"/>
  <c r="FF10" i="1" s="1"/>
  <c r="FE11" i="1"/>
  <c r="FF11" i="1" s="1"/>
  <c r="FE12" i="1"/>
  <c r="FF12" i="1" s="1"/>
  <c r="FE13" i="1"/>
  <c r="FF13" i="1" s="1"/>
  <c r="FE14" i="1"/>
  <c r="FF14" i="1" s="1"/>
  <c r="FE15" i="1"/>
  <c r="FF15" i="1" s="1"/>
  <c r="FE16" i="1"/>
  <c r="FF16" i="1" s="1"/>
  <c r="FE17" i="1"/>
  <c r="FF17" i="1" s="1"/>
  <c r="FE18" i="1"/>
  <c r="FF18" i="1" s="1"/>
  <c r="FE19" i="1"/>
  <c r="FF19" i="1" s="1"/>
  <c r="FE20" i="1"/>
  <c r="FF20" i="1" s="1"/>
  <c r="FE21" i="1"/>
  <c r="FF21" i="1" s="1"/>
  <c r="FE22" i="1"/>
  <c r="FF22" i="1" s="1"/>
  <c r="FE23" i="1"/>
  <c r="FF23" i="1" s="1"/>
  <c r="FE24" i="1"/>
  <c r="FF24" i="1" s="1"/>
  <c r="FE25" i="1"/>
  <c r="FF25" i="1" s="1"/>
  <c r="FE26" i="1"/>
  <c r="FF26" i="1" s="1"/>
  <c r="FE27" i="1"/>
  <c r="FF27" i="1" s="1"/>
  <c r="FE28" i="1"/>
  <c r="FF28" i="1" s="1"/>
  <c r="FE29" i="1"/>
  <c r="FF29" i="1" s="1"/>
  <c r="FE30" i="1"/>
  <c r="FF30" i="1" s="1"/>
  <c r="FE31" i="1"/>
  <c r="FF31" i="1" s="1"/>
  <c r="FE32" i="1"/>
  <c r="FF32" i="1" s="1"/>
  <c r="FE33" i="1"/>
  <c r="FF33" i="1" s="1"/>
  <c r="FE34" i="1"/>
  <c r="FF34" i="1" s="1"/>
  <c r="FE35" i="1"/>
  <c r="FF35" i="1" s="1"/>
  <c r="FE36" i="1"/>
  <c r="FF36" i="1" s="1"/>
  <c r="FE37" i="1"/>
  <c r="FF37" i="1" s="1"/>
  <c r="FE38" i="1"/>
  <c r="FF38" i="1" s="1"/>
  <c r="FE39" i="1"/>
  <c r="FF39" i="1" s="1"/>
  <c r="FE40" i="1"/>
  <c r="FF40" i="1" s="1"/>
  <c r="FE41" i="1"/>
  <c r="FF41" i="1" s="1"/>
  <c r="FE42" i="1"/>
  <c r="FF42" i="1" s="1"/>
  <c r="FE43" i="1"/>
  <c r="FF43" i="1" s="1"/>
  <c r="FE44" i="1"/>
  <c r="FF44" i="1" s="1"/>
  <c r="FE45" i="1"/>
  <c r="FF45" i="1" s="1"/>
  <c r="FE46" i="1"/>
  <c r="FF46" i="1" s="1"/>
  <c r="FE47" i="1"/>
  <c r="FF47" i="1" s="1"/>
  <c r="FE48" i="1"/>
  <c r="FF48" i="1" s="1"/>
  <c r="FE49" i="1"/>
  <c r="FF49" i="1" s="1"/>
  <c r="FE50" i="1"/>
  <c r="FF50" i="1" s="1"/>
  <c r="FE51" i="1"/>
  <c r="FF51" i="1" s="1"/>
  <c r="FE52" i="1"/>
  <c r="FF52" i="1" s="1"/>
  <c r="FE53" i="1"/>
  <c r="FF53" i="1" s="1"/>
  <c r="FE54" i="1"/>
  <c r="FF54" i="1" s="1"/>
  <c r="FE55" i="1"/>
  <c r="FF55" i="1" s="1"/>
  <c r="FE56" i="1"/>
  <c r="FF56" i="1" s="1"/>
  <c r="FE57" i="1"/>
  <c r="FF57" i="1" s="1"/>
  <c r="FE58" i="1"/>
  <c r="FF58" i="1" s="1"/>
  <c r="FE59" i="1"/>
  <c r="FF59" i="1" s="1"/>
  <c r="FE60" i="1"/>
  <c r="FF60" i="1" s="1"/>
  <c r="FE61" i="1"/>
  <c r="FF61" i="1" s="1"/>
  <c r="FE62" i="1"/>
  <c r="FF62" i="1" s="1"/>
  <c r="FE63" i="1"/>
  <c r="FF63" i="1" s="1"/>
  <c r="FE64" i="1"/>
  <c r="FF64" i="1" s="1"/>
  <c r="FE65" i="1"/>
  <c r="FF65" i="1" s="1"/>
  <c r="FE66" i="1"/>
  <c r="FF66" i="1" s="1"/>
  <c r="FE67" i="1"/>
  <c r="FF67" i="1" s="1"/>
  <c r="FE68" i="1"/>
  <c r="FF68" i="1" s="1"/>
  <c r="FE69" i="1"/>
  <c r="FF69" i="1" s="1"/>
  <c r="FE70" i="1"/>
  <c r="FF70" i="1" s="1"/>
  <c r="FE71" i="1"/>
  <c r="FF71" i="1" s="1"/>
  <c r="FE72" i="1"/>
  <c r="FF72" i="1" s="1"/>
  <c r="FE73" i="1"/>
  <c r="FF73" i="1" s="1"/>
  <c r="FE74" i="1"/>
  <c r="FF74" i="1" s="1"/>
  <c r="FE75" i="1"/>
  <c r="FF75" i="1" s="1"/>
  <c r="FE76" i="1"/>
  <c r="FF76" i="1" s="1"/>
  <c r="FE77" i="1"/>
  <c r="FF77" i="1" s="1"/>
  <c r="FE78" i="1"/>
  <c r="FF78" i="1" s="1"/>
  <c r="FE79" i="1"/>
  <c r="FF79" i="1" s="1"/>
  <c r="FE80" i="1"/>
  <c r="FF80" i="1" s="1"/>
  <c r="FE81" i="1"/>
  <c r="FF81" i="1" s="1"/>
  <c r="FE82" i="1"/>
  <c r="FF82" i="1" s="1"/>
  <c r="FE83" i="1"/>
  <c r="FF83" i="1" s="1"/>
  <c r="FE84" i="1"/>
  <c r="FF84" i="1" s="1"/>
  <c r="FE85" i="1"/>
  <c r="FF85" i="1" s="1"/>
  <c r="FE86" i="1"/>
  <c r="FF86" i="1" s="1"/>
  <c r="FE87" i="1"/>
  <c r="FF87" i="1" s="1"/>
  <c r="FE88" i="1"/>
  <c r="FF88" i="1" s="1"/>
  <c r="FE89" i="1"/>
  <c r="FF89" i="1" s="1"/>
  <c r="FE90" i="1"/>
  <c r="FF90" i="1" s="1"/>
  <c r="FE91" i="1"/>
  <c r="FF91" i="1" s="1"/>
  <c r="FE92" i="1"/>
  <c r="FF92" i="1" s="1"/>
  <c r="FE93" i="1"/>
  <c r="FF93" i="1" s="1"/>
  <c r="FE94" i="1"/>
  <c r="FF94" i="1" s="1"/>
  <c r="FE95" i="1"/>
  <c r="FF95" i="1" s="1"/>
  <c r="FE96" i="1"/>
  <c r="FF96" i="1" s="1"/>
  <c r="FE97" i="1"/>
  <c r="FF97" i="1" s="1"/>
  <c r="FE98" i="1"/>
  <c r="FF98" i="1" s="1"/>
  <c r="FE99" i="1"/>
  <c r="FF99" i="1" s="1"/>
  <c r="FE100" i="1"/>
  <c r="FF100" i="1" s="1"/>
  <c r="FE101" i="1"/>
  <c r="FF101" i="1" s="1"/>
  <c r="FE102" i="1"/>
  <c r="FF102" i="1" s="1"/>
  <c r="FE103" i="1"/>
  <c r="FF103" i="1" s="1"/>
  <c r="FE104" i="1"/>
  <c r="FF104" i="1" s="1"/>
  <c r="FE105" i="1"/>
  <c r="FF105" i="1" s="1"/>
  <c r="FE106" i="1"/>
  <c r="FF106" i="1" s="1"/>
  <c r="FE107" i="1"/>
  <c r="FF107" i="1" s="1"/>
  <c r="FE108" i="1"/>
  <c r="FF108" i="1" s="1"/>
  <c r="FE109" i="1"/>
  <c r="FF109" i="1" s="1"/>
  <c r="FE110" i="1"/>
  <c r="FF110" i="1" s="1"/>
  <c r="FE111" i="1"/>
  <c r="FF111" i="1" s="1"/>
  <c r="FE112" i="1"/>
  <c r="FF112" i="1" s="1"/>
  <c r="FE113" i="1"/>
  <c r="FF113" i="1" s="1"/>
  <c r="FE114" i="1"/>
  <c r="FF114" i="1" s="1"/>
  <c r="FE115" i="1"/>
  <c r="FF115" i="1" s="1"/>
  <c r="FE116" i="1"/>
  <c r="FF116" i="1" s="1"/>
  <c r="FE117" i="1"/>
  <c r="FF117" i="1" s="1"/>
  <c r="FE118" i="1"/>
  <c r="FF118" i="1" s="1"/>
  <c r="FE119" i="1"/>
  <c r="FF119" i="1" s="1"/>
  <c r="FE120" i="1"/>
  <c r="FF120" i="1" s="1"/>
  <c r="FE121" i="1"/>
  <c r="FF121" i="1" s="1"/>
  <c r="FE122" i="1"/>
  <c r="FF122" i="1" s="1"/>
  <c r="FE123" i="1"/>
  <c r="FF123" i="1" s="1"/>
  <c r="FE124" i="1"/>
  <c r="FF124" i="1" s="1"/>
  <c r="FE125" i="1"/>
  <c r="FF125" i="1" s="1"/>
  <c r="FE126" i="1"/>
  <c r="FF126" i="1" s="1"/>
  <c r="FE127" i="1"/>
  <c r="FF127" i="1" s="1"/>
  <c r="FE128" i="1"/>
  <c r="FF128" i="1" s="1"/>
  <c r="FE129" i="1"/>
  <c r="FF129" i="1" s="1"/>
  <c r="FE130" i="1"/>
  <c r="FF130" i="1" s="1"/>
  <c r="FE131" i="1"/>
  <c r="FF131" i="1" s="1"/>
  <c r="FE132" i="1"/>
  <c r="FF132" i="1" s="1"/>
  <c r="FE133" i="1"/>
  <c r="FF133" i="1" s="1"/>
  <c r="FE134" i="1"/>
  <c r="FF134" i="1" s="1"/>
  <c r="FE135" i="1"/>
  <c r="FF135" i="1" s="1"/>
  <c r="FE136" i="1"/>
  <c r="FF136" i="1" s="1"/>
  <c r="FE137" i="1"/>
  <c r="FF137" i="1" s="1"/>
  <c r="FE138" i="1"/>
  <c r="FF138" i="1" s="1"/>
  <c r="FE139" i="1"/>
  <c r="FF139" i="1" s="1"/>
  <c r="FE140" i="1"/>
  <c r="FF140" i="1" s="1"/>
  <c r="FE141" i="1"/>
  <c r="FF141" i="1" s="1"/>
  <c r="FE142" i="1"/>
  <c r="FF142" i="1" s="1"/>
  <c r="FE143" i="1"/>
  <c r="FF143" i="1" s="1"/>
  <c r="FE144" i="1"/>
  <c r="FF144" i="1" s="1"/>
  <c r="FE145" i="1"/>
  <c r="FF145" i="1" s="1"/>
  <c r="FE146" i="1"/>
  <c r="FF146" i="1" s="1"/>
  <c r="FE147" i="1"/>
  <c r="FF147" i="1" s="1"/>
  <c r="FE148" i="1"/>
  <c r="FF148" i="1" s="1"/>
  <c r="FE149" i="1"/>
  <c r="FF149" i="1" s="1"/>
  <c r="FE150" i="1"/>
  <c r="FF150" i="1" s="1"/>
  <c r="FE151" i="1"/>
  <c r="FF151" i="1" s="1"/>
  <c r="FE153" i="1"/>
  <c r="FF153" i="1" s="1"/>
  <c r="FE154" i="1"/>
  <c r="FF154" i="1" s="1"/>
  <c r="FE155" i="1"/>
  <c r="FF155" i="1" s="1"/>
  <c r="FE156" i="1"/>
  <c r="FF156" i="1" s="1"/>
  <c r="FE157" i="1"/>
  <c r="FF157" i="1" s="1"/>
  <c r="FE158" i="1"/>
  <c r="FF158" i="1" s="1"/>
  <c r="FE159" i="1"/>
  <c r="FF159" i="1" s="1"/>
  <c r="FE160" i="1"/>
  <c r="FF160" i="1" s="1"/>
  <c r="FE161" i="1"/>
  <c r="FF161" i="1" s="1"/>
  <c r="FE162" i="1"/>
  <c r="FF162" i="1" s="1"/>
  <c r="FE163" i="1"/>
  <c r="FF163" i="1" s="1"/>
  <c r="FE164" i="1"/>
  <c r="FF164" i="1" s="1"/>
  <c r="FE165" i="1"/>
  <c r="FF165" i="1" s="1"/>
  <c r="FE166" i="1"/>
  <c r="FF166" i="1" s="1"/>
  <c r="FE167" i="1"/>
  <c r="FF167" i="1" s="1"/>
  <c r="FE168" i="1"/>
  <c r="FF168" i="1" s="1"/>
  <c r="FE169" i="1"/>
  <c r="FF169" i="1" s="1"/>
  <c r="FE170" i="1"/>
  <c r="FF170" i="1" s="1"/>
  <c r="FE171" i="1"/>
  <c r="FF171" i="1" s="1"/>
  <c r="FE172" i="1"/>
  <c r="FF172" i="1" s="1"/>
  <c r="FE173" i="1"/>
  <c r="FF173" i="1" s="1"/>
  <c r="FE174" i="1"/>
  <c r="FF174" i="1" s="1"/>
  <c r="FE175" i="1"/>
  <c r="FF175" i="1" s="1"/>
  <c r="FE176" i="1"/>
  <c r="FF176" i="1" s="1"/>
  <c r="FE177" i="1"/>
  <c r="FF177" i="1" s="1"/>
  <c r="FE178" i="1"/>
  <c r="FF178" i="1" s="1"/>
  <c r="FE179" i="1"/>
  <c r="FF179" i="1" s="1"/>
  <c r="FE180" i="1"/>
  <c r="FF180" i="1" s="1"/>
  <c r="FE181" i="1"/>
  <c r="FF181" i="1" s="1"/>
  <c r="FE182" i="1"/>
  <c r="FF182" i="1" s="1"/>
  <c r="FE183" i="1"/>
  <c r="FF183" i="1" s="1"/>
  <c r="FE184" i="1"/>
  <c r="FF184" i="1" s="1"/>
  <c r="FE185" i="1"/>
  <c r="FF185" i="1" s="1"/>
  <c r="FE186" i="1"/>
  <c r="FF186" i="1" s="1"/>
  <c r="FE187" i="1"/>
  <c r="FF187" i="1" s="1"/>
  <c r="FE188" i="1"/>
  <c r="FF188" i="1" s="1"/>
  <c r="FE189" i="1"/>
  <c r="FF189" i="1" s="1"/>
  <c r="FE190" i="1"/>
  <c r="FF190" i="1" s="1"/>
  <c r="FE191" i="1"/>
  <c r="FF191" i="1" s="1"/>
  <c r="FE192" i="1"/>
  <c r="FF192" i="1" s="1"/>
  <c r="FE193" i="1"/>
  <c r="FF193" i="1" s="1"/>
  <c r="FE194" i="1"/>
  <c r="FF194" i="1" s="1"/>
  <c r="FE195" i="1"/>
  <c r="FF195" i="1" s="1"/>
  <c r="FE196" i="1"/>
  <c r="FF196" i="1" s="1"/>
  <c r="FE197" i="1"/>
  <c r="FF197" i="1" s="1"/>
  <c r="FE198" i="1"/>
  <c r="FF198" i="1" s="1"/>
  <c r="FE199" i="1"/>
  <c r="FF199" i="1" s="1"/>
  <c r="FE200" i="1"/>
  <c r="FF200" i="1" s="1"/>
  <c r="FE201" i="1"/>
  <c r="FF201" i="1" s="1"/>
  <c r="FE202" i="1"/>
  <c r="FF202" i="1" s="1"/>
  <c r="FE203" i="1"/>
  <c r="FF203" i="1" s="1"/>
  <c r="FE204" i="1"/>
  <c r="FF204" i="1" s="1"/>
  <c r="FE205" i="1"/>
  <c r="FF205" i="1" s="1"/>
  <c r="FE206" i="1"/>
  <c r="FF206" i="1" s="1"/>
  <c r="FE207" i="1"/>
  <c r="FF207" i="1" s="1"/>
  <c r="FE208" i="1"/>
  <c r="FF208" i="1" s="1"/>
  <c r="FE209" i="1"/>
  <c r="FF209" i="1" s="1"/>
  <c r="FE210" i="1"/>
  <c r="FF210" i="1" s="1"/>
  <c r="FE211" i="1"/>
  <c r="FF211" i="1" s="1"/>
  <c r="FE212" i="1"/>
  <c r="FF212" i="1" s="1"/>
  <c r="FE213" i="1"/>
  <c r="FF213" i="1" s="1"/>
  <c r="FE214" i="1"/>
  <c r="FF214" i="1" s="1"/>
  <c r="FE215" i="1"/>
  <c r="FF215" i="1" s="1"/>
  <c r="FE216" i="1"/>
  <c r="FF216" i="1" s="1"/>
  <c r="FE217" i="1"/>
  <c r="FF217" i="1" s="1"/>
  <c r="FE218" i="1"/>
  <c r="FF218" i="1" s="1"/>
  <c r="FE219" i="1"/>
  <c r="FF219" i="1" s="1"/>
  <c r="FE220" i="1"/>
  <c r="FF220" i="1" s="1"/>
  <c r="FE221" i="1"/>
  <c r="FF221" i="1" s="1"/>
  <c r="FE222" i="1"/>
  <c r="FF222" i="1" s="1"/>
  <c r="FE223" i="1"/>
  <c r="FF223" i="1" s="1"/>
  <c r="FE224" i="1"/>
  <c r="FF224" i="1" s="1"/>
  <c r="FE225" i="1"/>
  <c r="FF225" i="1" s="1"/>
  <c r="FE226" i="1"/>
  <c r="FF226" i="1" s="1"/>
  <c r="FE227" i="1"/>
  <c r="FF227" i="1" s="1"/>
  <c r="FE228" i="1"/>
  <c r="FF228" i="1" s="1"/>
  <c r="FE229" i="1"/>
  <c r="FF229" i="1" s="1"/>
  <c r="FE230" i="1"/>
  <c r="FF230" i="1" s="1"/>
  <c r="FE231" i="1"/>
  <c r="FF231" i="1" s="1"/>
  <c r="FE233" i="1"/>
  <c r="FF233" i="1" s="1"/>
  <c r="FE234" i="1"/>
  <c r="FF234" i="1" s="1"/>
  <c r="FE235" i="1"/>
  <c r="FF235" i="1" s="1"/>
  <c r="FE236" i="1"/>
  <c r="FF236" i="1" s="1"/>
  <c r="FE237" i="1"/>
  <c r="FF237" i="1" s="1"/>
  <c r="FE238" i="1"/>
  <c r="FF238" i="1" s="1"/>
  <c r="FE239" i="1"/>
  <c r="FF239" i="1" s="1"/>
  <c r="FE240" i="1"/>
  <c r="FF240" i="1" s="1"/>
  <c r="FE241" i="1"/>
  <c r="FF241" i="1" s="1"/>
  <c r="FE242" i="1"/>
  <c r="FF242" i="1" s="1"/>
  <c r="FE243" i="1"/>
  <c r="FF243" i="1" s="1"/>
  <c r="FE244" i="1"/>
  <c r="FF244" i="1" s="1"/>
  <c r="FE245" i="1"/>
  <c r="FF245" i="1" s="1"/>
  <c r="FE247" i="1"/>
  <c r="FF247" i="1" s="1"/>
  <c r="FE248" i="1"/>
  <c r="FF248" i="1" s="1"/>
  <c r="FE249" i="1"/>
  <c r="FF249" i="1" s="1"/>
  <c r="FE250" i="1"/>
  <c r="FF250" i="1" s="1"/>
  <c r="FE251" i="1"/>
  <c r="FF251" i="1" s="1"/>
  <c r="FE252" i="1"/>
  <c r="FF252" i="1" s="1"/>
  <c r="FE253" i="1"/>
  <c r="FF253" i="1" s="1"/>
  <c r="FE254" i="1"/>
  <c r="FF254" i="1" s="1"/>
  <c r="FE255" i="1"/>
  <c r="FF255" i="1" s="1"/>
  <c r="FE256" i="1"/>
  <c r="FF256" i="1" s="1"/>
  <c r="FE257" i="1"/>
  <c r="FF257" i="1" s="1"/>
  <c r="FE258" i="1"/>
  <c r="FF258" i="1" s="1"/>
  <c r="FE259" i="1"/>
  <c r="FF259" i="1" s="1"/>
  <c r="FE260" i="1"/>
  <c r="FF260" i="1" s="1"/>
  <c r="FE261" i="1"/>
  <c r="FF261" i="1" s="1"/>
  <c r="FE262" i="1"/>
  <c r="FF262" i="1" s="1"/>
  <c r="FE263" i="1"/>
  <c r="FF263" i="1" s="1"/>
  <c r="FE264" i="1"/>
  <c r="FF264" i="1" s="1"/>
  <c r="FE265" i="1"/>
  <c r="FF265" i="1" s="1"/>
  <c r="FE266" i="1"/>
  <c r="FF266" i="1" s="1"/>
  <c r="FE267" i="1"/>
  <c r="FF267" i="1" s="1"/>
  <c r="FE268" i="1"/>
  <c r="FF268" i="1" s="1"/>
  <c r="FE269" i="1"/>
  <c r="FF269" i="1" s="1"/>
  <c r="FE270" i="1"/>
  <c r="FF270" i="1" s="1"/>
  <c r="FE271" i="1"/>
  <c r="FF271" i="1" s="1"/>
  <c r="FE272" i="1"/>
  <c r="FF272" i="1" s="1"/>
  <c r="FE273" i="1"/>
  <c r="FF273" i="1" s="1"/>
  <c r="FE274" i="1"/>
  <c r="FF274" i="1" s="1"/>
  <c r="FE275" i="1"/>
  <c r="FF275" i="1" s="1"/>
  <c r="FE276" i="1"/>
  <c r="FF276" i="1" s="1"/>
  <c r="FE277" i="1"/>
  <c r="FF277" i="1" s="1"/>
  <c r="FE278" i="1"/>
  <c r="FF278" i="1" s="1"/>
  <c r="FE279" i="1"/>
  <c r="FF279" i="1" s="1"/>
  <c r="FE280" i="1"/>
  <c r="FF280" i="1" s="1"/>
  <c r="FE281" i="1"/>
  <c r="FF281" i="1" s="1"/>
  <c r="FE282" i="1"/>
  <c r="FF282" i="1" s="1"/>
  <c r="FE283" i="1"/>
  <c r="FF283" i="1" s="1"/>
  <c r="FE284" i="1"/>
  <c r="FF284" i="1" s="1"/>
  <c r="FE285" i="1"/>
  <c r="FF285" i="1" s="1"/>
  <c r="FE286" i="1"/>
  <c r="FF286" i="1" s="1"/>
  <c r="FE287" i="1"/>
  <c r="FF287" i="1" s="1"/>
  <c r="FE288" i="1"/>
  <c r="FF288" i="1" s="1"/>
  <c r="FE289" i="1"/>
  <c r="FF289" i="1" s="1"/>
  <c r="FE290" i="1"/>
  <c r="FF290" i="1" s="1"/>
  <c r="FE291" i="1"/>
  <c r="FF291" i="1" s="1"/>
  <c r="FE292" i="1"/>
  <c r="FF292" i="1" s="1"/>
  <c r="FE293" i="1"/>
  <c r="FF293" i="1" s="1"/>
  <c r="FE294" i="1"/>
  <c r="FF294" i="1" s="1"/>
  <c r="FE295" i="1"/>
  <c r="FF295" i="1" s="1"/>
  <c r="FE296" i="1"/>
  <c r="FF296" i="1" s="1"/>
  <c r="FE297" i="1"/>
  <c r="FF297" i="1" s="1"/>
  <c r="FE298" i="1"/>
  <c r="FF298" i="1" s="1"/>
  <c r="FE299" i="1"/>
  <c r="FF299" i="1" s="1"/>
  <c r="FE300" i="1"/>
  <c r="FF300" i="1" s="1"/>
  <c r="FE301" i="1"/>
  <c r="FF301" i="1" s="1"/>
  <c r="FE302" i="1"/>
  <c r="FF302" i="1" s="1"/>
  <c r="FE303" i="1"/>
  <c r="FF303" i="1" s="1"/>
  <c r="FE304" i="1"/>
  <c r="FF304" i="1" s="1"/>
  <c r="FE305" i="1"/>
  <c r="FF305" i="1" s="1"/>
  <c r="FE306" i="1"/>
  <c r="FF306" i="1" s="1"/>
  <c r="FE307" i="1"/>
  <c r="FF307" i="1" s="1"/>
  <c r="FE308" i="1"/>
  <c r="FF308" i="1" s="1"/>
  <c r="FE309" i="1"/>
  <c r="FF309" i="1" s="1"/>
  <c r="FE310" i="1"/>
  <c r="FF310" i="1" s="1"/>
  <c r="FE311" i="1"/>
  <c r="FF311" i="1" s="1"/>
  <c r="FE313" i="1"/>
  <c r="FF313" i="1" s="1"/>
  <c r="FE314" i="1"/>
  <c r="FF314" i="1" s="1"/>
  <c r="FE315" i="1"/>
  <c r="FF315" i="1" s="1"/>
  <c r="FE316" i="1"/>
  <c r="FF316" i="1" s="1"/>
  <c r="FE317" i="1"/>
  <c r="FF317" i="1" s="1"/>
  <c r="FE318" i="1"/>
  <c r="FF318" i="1" s="1"/>
  <c r="FE319" i="1"/>
  <c r="FF319" i="1" s="1"/>
  <c r="FE320" i="1"/>
  <c r="FF320" i="1" s="1"/>
  <c r="FE321" i="1"/>
  <c r="FF321" i="1" s="1"/>
  <c r="FE322" i="1"/>
  <c r="FF322" i="1" s="1"/>
  <c r="FE323" i="1"/>
  <c r="FF323" i="1" s="1"/>
  <c r="FE324" i="1"/>
  <c r="FF324" i="1" s="1"/>
  <c r="FE325" i="1"/>
  <c r="FF325" i="1" s="1"/>
  <c r="FE326" i="1"/>
  <c r="FF326" i="1" s="1"/>
  <c r="FE327" i="1"/>
  <c r="FF327" i="1" s="1"/>
  <c r="FE328" i="1"/>
  <c r="FF328" i="1" s="1"/>
  <c r="FE329" i="1"/>
  <c r="FF329" i="1" s="1"/>
  <c r="FE330" i="1"/>
  <c r="FF330" i="1" s="1"/>
  <c r="FE331" i="1"/>
  <c r="FF331" i="1" s="1"/>
  <c r="FE332" i="1"/>
  <c r="FF332" i="1" s="1"/>
  <c r="FE333" i="1"/>
  <c r="FF333" i="1" s="1"/>
  <c r="FE334" i="1"/>
  <c r="FF334" i="1" s="1"/>
  <c r="FE335" i="1"/>
  <c r="FF335" i="1" s="1"/>
  <c r="FE336" i="1"/>
  <c r="FF336" i="1" s="1"/>
  <c r="FE337" i="1"/>
  <c r="FF337" i="1" s="1"/>
  <c r="FE338" i="1"/>
  <c r="FF338" i="1" s="1"/>
  <c r="FE339" i="1"/>
  <c r="FF339" i="1" s="1"/>
  <c r="FE340" i="1"/>
  <c r="FF340" i="1" s="1"/>
  <c r="FE341" i="1"/>
  <c r="FF341" i="1" s="1"/>
  <c r="FE342" i="1"/>
  <c r="FF342" i="1" s="1"/>
  <c r="FE343" i="1"/>
  <c r="FF343" i="1" s="1"/>
  <c r="FE344" i="1"/>
  <c r="FF344" i="1" s="1"/>
  <c r="FE345" i="1"/>
  <c r="FF345" i="1" s="1"/>
  <c r="FE346" i="1"/>
  <c r="FF346" i="1" s="1"/>
  <c r="FE348" i="1"/>
  <c r="FF348" i="1" s="1"/>
  <c r="FE349" i="1"/>
  <c r="FF349" i="1" s="1"/>
  <c r="FE350" i="1"/>
  <c r="FF350" i="1" s="1"/>
  <c r="FE351" i="1"/>
  <c r="FF351" i="1" s="1"/>
  <c r="FE352" i="1"/>
  <c r="FF352" i="1" s="1"/>
  <c r="FE353" i="1"/>
  <c r="FF353" i="1" s="1"/>
  <c r="FE355" i="1"/>
  <c r="FF355" i="1" s="1"/>
  <c r="FE356" i="1"/>
  <c r="FF356" i="1" s="1"/>
  <c r="FE357" i="1"/>
  <c r="FF357" i="1" s="1"/>
  <c r="FE358" i="1"/>
  <c r="FF358" i="1" s="1"/>
  <c r="FE359" i="1"/>
  <c r="FF359" i="1" s="1"/>
  <c r="FE360" i="1"/>
  <c r="FF360" i="1" s="1"/>
  <c r="FE361" i="1"/>
  <c r="FF361" i="1" s="1"/>
  <c r="FE362" i="1"/>
  <c r="FF362" i="1" s="1"/>
  <c r="FE363" i="1"/>
  <c r="FF363" i="1" s="1"/>
  <c r="FE364" i="1"/>
  <c r="FF364" i="1" s="1"/>
  <c r="FE365" i="1"/>
  <c r="FF365" i="1" s="1"/>
  <c r="FE366" i="1"/>
  <c r="FF366" i="1" s="1"/>
  <c r="FE367" i="1"/>
  <c r="FF367" i="1" s="1"/>
  <c r="FE368" i="1"/>
  <c r="FF368" i="1" s="1"/>
  <c r="FE369" i="1"/>
  <c r="FF369" i="1" s="1"/>
  <c r="FE370" i="1"/>
  <c r="FF370" i="1" s="1"/>
  <c r="FE371" i="1"/>
  <c r="FF371" i="1" s="1"/>
  <c r="FE372" i="1"/>
  <c r="FF372" i="1" s="1"/>
  <c r="FE373" i="1"/>
  <c r="FF373" i="1" s="1"/>
  <c r="FE374" i="1"/>
  <c r="FF374" i="1" s="1"/>
  <c r="FE375" i="1"/>
  <c r="FF375" i="1" s="1"/>
  <c r="FE376" i="1"/>
  <c r="FF376" i="1" s="1"/>
  <c r="FE377" i="1"/>
  <c r="FF377" i="1" s="1"/>
  <c r="FE378" i="1"/>
  <c r="FF378" i="1" s="1"/>
  <c r="FE379" i="1"/>
  <c r="FF379" i="1" s="1"/>
  <c r="FE380" i="1"/>
  <c r="FF380" i="1" s="1"/>
  <c r="FE381" i="1"/>
  <c r="FF381" i="1" s="1"/>
  <c r="AZ348" i="1"/>
  <c r="FD4" i="1"/>
  <c r="FD5" i="1"/>
  <c r="FD6" i="1"/>
  <c r="FD7" i="1"/>
  <c r="FD8" i="1"/>
  <c r="FD9" i="1"/>
  <c r="FD10" i="1"/>
  <c r="FD11" i="1"/>
  <c r="FD12" i="1"/>
  <c r="FD13" i="1"/>
  <c r="FD14" i="1"/>
  <c r="FD15" i="1"/>
  <c r="FD16" i="1"/>
  <c r="FD17" i="1"/>
  <c r="FD18" i="1"/>
  <c r="FD19" i="1"/>
  <c r="FD20" i="1"/>
  <c r="FD21" i="1"/>
  <c r="FD22" i="1"/>
  <c r="FD23" i="1"/>
  <c r="FD24" i="1"/>
  <c r="FD25" i="1"/>
  <c r="FD26" i="1"/>
  <c r="FD27" i="1"/>
  <c r="FD28" i="1"/>
  <c r="FD29" i="1"/>
  <c r="FD30" i="1"/>
  <c r="FD31" i="1"/>
  <c r="FD32" i="1"/>
  <c r="FD33" i="1"/>
  <c r="FD34" i="1"/>
  <c r="FD35" i="1"/>
  <c r="FD36" i="1"/>
  <c r="FD37" i="1"/>
  <c r="FD38" i="1"/>
  <c r="FD39" i="1"/>
  <c r="FD40" i="1"/>
  <c r="FD41" i="1"/>
  <c r="FD42" i="1"/>
  <c r="FD43" i="1"/>
  <c r="FD44" i="1"/>
  <c r="FD45" i="1"/>
  <c r="FD46" i="1"/>
  <c r="FD47" i="1"/>
  <c r="FD48" i="1"/>
  <c r="FD49" i="1"/>
  <c r="FD50" i="1"/>
  <c r="FD51" i="1"/>
  <c r="FD52" i="1"/>
  <c r="FD53" i="1"/>
  <c r="FD54" i="1"/>
  <c r="FD55" i="1"/>
  <c r="FD56" i="1"/>
  <c r="FD57" i="1"/>
  <c r="FD58" i="1"/>
  <c r="FD59" i="1"/>
  <c r="FD60" i="1"/>
  <c r="FD61" i="1"/>
  <c r="FD62" i="1"/>
  <c r="FD63" i="1"/>
  <c r="FD64" i="1"/>
  <c r="FD65" i="1"/>
  <c r="FD66" i="1"/>
  <c r="FD67" i="1"/>
  <c r="FD68" i="1"/>
  <c r="FD69" i="1"/>
  <c r="FD70" i="1"/>
  <c r="FD71" i="1"/>
  <c r="FD72" i="1"/>
  <c r="FD73" i="1"/>
  <c r="FD74" i="1"/>
  <c r="FD75" i="1"/>
  <c r="FD76" i="1"/>
  <c r="FD77" i="1"/>
  <c r="FD78" i="1"/>
  <c r="FD79" i="1"/>
  <c r="FD80" i="1"/>
  <c r="FD81" i="1"/>
  <c r="FD82" i="1"/>
  <c r="FD83" i="1"/>
  <c r="FD84" i="1"/>
  <c r="FD85" i="1"/>
  <c r="FD86" i="1"/>
  <c r="FD87" i="1"/>
  <c r="FD88" i="1"/>
  <c r="FD89" i="1"/>
  <c r="FD90" i="1"/>
  <c r="FD91" i="1"/>
  <c r="FD92" i="1"/>
  <c r="FD93" i="1"/>
  <c r="FD94" i="1"/>
  <c r="FD95" i="1"/>
  <c r="FD96" i="1"/>
  <c r="FD97" i="1"/>
  <c r="FD98" i="1"/>
  <c r="FD99" i="1"/>
  <c r="FD100" i="1"/>
  <c r="FD101" i="1"/>
  <c r="FD102" i="1"/>
  <c r="FD103" i="1"/>
  <c r="FD104" i="1"/>
  <c r="FD105" i="1"/>
  <c r="FD106" i="1"/>
  <c r="FD107" i="1"/>
  <c r="FD108" i="1"/>
  <c r="FD109" i="1"/>
  <c r="FD110" i="1"/>
  <c r="FD111" i="1"/>
  <c r="FD112" i="1"/>
  <c r="FD113" i="1"/>
  <c r="FD114" i="1"/>
  <c r="FD115" i="1"/>
  <c r="FD116" i="1"/>
  <c r="FD117" i="1"/>
  <c r="FD118" i="1"/>
  <c r="FD119" i="1"/>
  <c r="FD120" i="1"/>
  <c r="FD121" i="1"/>
  <c r="FD122" i="1"/>
  <c r="FD123" i="1"/>
  <c r="FD124" i="1"/>
  <c r="FD125" i="1"/>
  <c r="FD126" i="1"/>
  <c r="FD127" i="1"/>
  <c r="FD128" i="1"/>
  <c r="FD129" i="1"/>
  <c r="FD130" i="1"/>
  <c r="FD131" i="1"/>
  <c r="FD132" i="1"/>
  <c r="FD133" i="1"/>
  <c r="FD134" i="1"/>
  <c r="FD135" i="1"/>
  <c r="FD136" i="1"/>
  <c r="FD137" i="1"/>
  <c r="FD138" i="1"/>
  <c r="FD139" i="1"/>
  <c r="FD140" i="1"/>
  <c r="FD141" i="1"/>
  <c r="FD142" i="1"/>
  <c r="FD143" i="1"/>
  <c r="FD144" i="1"/>
  <c r="FD145" i="1"/>
  <c r="FD146" i="1"/>
  <c r="FD147" i="1"/>
  <c r="FD148" i="1"/>
  <c r="FD149" i="1"/>
  <c r="FD150" i="1"/>
  <c r="FD151" i="1"/>
  <c r="FD153" i="1"/>
  <c r="FD154" i="1"/>
  <c r="FD155" i="1"/>
  <c r="FD156" i="1"/>
  <c r="FD157" i="1"/>
  <c r="FD158" i="1"/>
  <c r="FD159" i="1"/>
  <c r="FD160" i="1"/>
  <c r="FD161" i="1"/>
  <c r="FD162" i="1"/>
  <c r="FD163" i="1"/>
  <c r="FD164" i="1"/>
  <c r="FD165" i="1"/>
  <c r="FD166" i="1"/>
  <c r="FD167" i="1"/>
  <c r="FD168" i="1"/>
  <c r="FD169" i="1"/>
  <c r="FD170" i="1"/>
  <c r="FD171" i="1"/>
  <c r="FD172" i="1"/>
  <c r="FD173" i="1"/>
  <c r="FD174" i="1"/>
  <c r="FD175" i="1"/>
  <c r="FD176" i="1"/>
  <c r="FD177" i="1"/>
  <c r="FD178" i="1"/>
  <c r="FD179" i="1"/>
  <c r="FD180" i="1"/>
  <c r="FD181" i="1"/>
  <c r="FD182" i="1"/>
  <c r="FD183" i="1"/>
  <c r="FD184" i="1"/>
  <c r="FD185" i="1"/>
  <c r="FD186" i="1"/>
  <c r="FD187" i="1"/>
  <c r="FD188" i="1"/>
  <c r="FD189" i="1"/>
  <c r="FD190" i="1"/>
  <c r="FD191" i="1"/>
  <c r="FD192" i="1"/>
  <c r="FD193" i="1"/>
  <c r="FD194" i="1"/>
  <c r="FD195" i="1"/>
  <c r="FD196" i="1"/>
  <c r="FD197" i="1"/>
  <c r="FD198" i="1"/>
  <c r="FD199" i="1"/>
  <c r="FD200" i="1"/>
  <c r="FD201" i="1"/>
  <c r="FD202" i="1"/>
  <c r="FD203" i="1"/>
  <c r="FD204" i="1"/>
  <c r="FD205" i="1"/>
  <c r="FD206" i="1"/>
  <c r="FD207" i="1"/>
  <c r="FD208" i="1"/>
  <c r="FD209" i="1"/>
  <c r="FD210" i="1"/>
  <c r="FD211" i="1"/>
  <c r="FD212" i="1"/>
  <c r="FD213" i="1"/>
  <c r="FD214" i="1"/>
  <c r="FD215" i="1"/>
  <c r="FD216" i="1"/>
  <c r="FD217" i="1"/>
  <c r="FD218" i="1"/>
  <c r="FD219" i="1"/>
  <c r="FD220" i="1"/>
  <c r="FD221" i="1"/>
  <c r="FD222" i="1"/>
  <c r="FD223" i="1"/>
  <c r="FD224" i="1"/>
  <c r="FD225" i="1"/>
  <c r="FD226" i="1"/>
  <c r="FD227" i="1"/>
  <c r="FD228" i="1"/>
  <c r="FD229" i="1"/>
  <c r="FD230" i="1"/>
  <c r="FD231" i="1"/>
  <c r="FD233" i="1"/>
  <c r="FD234" i="1"/>
  <c r="FD235" i="1"/>
  <c r="FD236" i="1"/>
  <c r="FD237" i="1"/>
  <c r="FD238" i="1"/>
  <c r="FD239" i="1"/>
  <c r="FD240" i="1"/>
  <c r="FD241" i="1"/>
  <c r="FD242" i="1"/>
  <c r="FD243" i="1"/>
  <c r="FD244" i="1"/>
  <c r="FD245" i="1"/>
  <c r="FD247" i="1"/>
  <c r="FD248" i="1"/>
  <c r="FD249" i="1"/>
  <c r="FD250" i="1"/>
  <c r="FD251" i="1"/>
  <c r="FD252" i="1"/>
  <c r="FD253" i="1"/>
  <c r="FD254" i="1"/>
  <c r="FD255" i="1"/>
  <c r="FD256" i="1"/>
  <c r="FD257" i="1"/>
  <c r="FD259" i="1"/>
  <c r="FD260" i="1"/>
  <c r="FD263" i="1"/>
  <c r="FD268" i="1"/>
  <c r="FD271" i="1"/>
  <c r="FD274" i="1"/>
  <c r="FD275" i="1"/>
  <c r="FD276" i="1"/>
  <c r="FD277" i="1"/>
  <c r="FD278" i="1"/>
  <c r="FD279" i="1"/>
  <c r="FD281" i="1"/>
  <c r="FD282" i="1"/>
  <c r="FD283" i="1"/>
  <c r="FD284" i="1"/>
  <c r="FD285" i="1"/>
  <c r="FD288" i="1"/>
  <c r="FD289" i="1"/>
  <c r="FD290" i="1"/>
  <c r="FD291" i="1"/>
  <c r="FD294" i="1"/>
  <c r="FD296" i="1"/>
  <c r="FD298" i="1"/>
  <c r="FD299" i="1"/>
  <c r="FD302" i="1"/>
  <c r="FD303" i="1"/>
  <c r="FD304" i="1"/>
  <c r="FD308" i="1"/>
  <c r="FD309" i="1"/>
  <c r="FD310" i="1"/>
  <c r="FD311" i="1"/>
  <c r="FD313" i="1"/>
  <c r="FD314" i="1"/>
  <c r="FD315" i="1"/>
  <c r="FD316" i="1"/>
  <c r="FD317" i="1"/>
  <c r="FD318" i="1"/>
  <c r="FD319" i="1"/>
  <c r="FD320" i="1"/>
  <c r="FD321" i="1"/>
  <c r="FD322" i="1"/>
  <c r="FD300" i="1"/>
  <c r="FD297" i="1"/>
  <c r="FD295" i="1"/>
  <c r="FD287" i="1"/>
  <c r="FD280" i="1"/>
  <c r="FD273" i="1"/>
  <c r="FE4" i="1"/>
  <c r="FF4" i="1" s="1"/>
  <c r="AP268" i="1"/>
  <c r="AP274" i="1"/>
  <c r="AP275" i="1"/>
  <c r="AP276" i="1"/>
  <c r="AP277" i="1"/>
  <c r="AP278" i="1"/>
  <c r="AP279" i="1"/>
  <c r="AP281" i="1"/>
  <c r="AP282" i="1"/>
  <c r="AP283" i="1"/>
  <c r="AP284" i="1"/>
  <c r="AP285" i="1"/>
  <c r="AP288" i="1"/>
  <c r="AP289" i="1"/>
  <c r="AP291" i="1"/>
  <c r="AP294" i="1"/>
  <c r="AP296" i="1"/>
  <c r="AP298" i="1"/>
  <c r="AP299" i="1"/>
  <c r="AP302" i="1"/>
  <c r="AP303" i="1"/>
  <c r="AP308" i="1"/>
  <c r="AP309" i="1"/>
  <c r="AP310" i="1"/>
  <c r="AP311" i="1"/>
  <c r="AP313" i="1"/>
  <c r="AP314" i="1"/>
  <c r="AP315" i="1"/>
  <c r="AP316" i="1"/>
  <c r="AP317" i="1"/>
  <c r="AP318" i="1"/>
  <c r="AP319" i="1"/>
  <c r="AP320" i="1"/>
  <c r="AP321" i="1"/>
  <c r="AP322" i="1"/>
  <c r="AP324" i="1"/>
  <c r="AP326" i="1"/>
  <c r="AP327" i="1"/>
  <c r="AP328" i="1"/>
  <c r="AP329" i="1"/>
  <c r="AP332" i="1"/>
  <c r="AP333" i="1"/>
  <c r="AP334" i="1"/>
  <c r="AP335" i="1"/>
  <c r="AP336" i="1"/>
  <c r="AP338" i="1"/>
  <c r="AP339" i="1"/>
  <c r="AP340" i="1"/>
  <c r="AP341" i="1"/>
  <c r="AP343" i="1"/>
  <c r="AP344" i="1"/>
  <c r="AP345" i="1"/>
  <c r="AP346" i="1"/>
  <c r="AT298" i="1"/>
  <c r="AT302" i="1"/>
  <c r="AT308" i="1"/>
  <c r="AT309" i="1"/>
  <c r="AT311" i="1"/>
  <c r="AT313" i="1"/>
  <c r="AT314" i="1"/>
  <c r="AT315" i="1"/>
  <c r="AT316" i="1"/>
  <c r="AT317" i="1"/>
  <c r="AT318" i="1"/>
  <c r="AT319" i="1"/>
  <c r="AT321" i="1"/>
  <c r="AT322" i="1"/>
  <c r="AT324" i="1"/>
  <c r="AT326" i="1"/>
  <c r="AT327" i="1"/>
  <c r="AT329" i="1"/>
  <c r="AT332" i="1"/>
  <c r="AT333" i="1"/>
  <c r="AT334" i="1"/>
  <c r="AT335" i="1"/>
  <c r="AT336" i="1"/>
  <c r="AT338" i="1"/>
  <c r="AT339" i="1"/>
  <c r="AT340" i="1"/>
  <c r="AT341" i="1"/>
  <c r="AT343" i="1"/>
  <c r="AT344" i="1"/>
  <c r="AT345" i="1"/>
  <c r="AT346" i="1"/>
  <c r="AT296" i="1"/>
  <c r="AT294" i="1"/>
  <c r="FD3" i="1" l="1"/>
  <c r="BD262" i="1"/>
  <c r="AG261" i="1" l="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4" i="1"/>
  <c r="BD268" i="1"/>
  <c r="BD269" i="1"/>
  <c r="BD270" i="1"/>
  <c r="BD271" i="1"/>
  <c r="BD272" i="1"/>
  <c r="BD273"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AZ303" i="1" s="1"/>
  <c r="FD262" i="1"/>
  <c r="FD264" i="1"/>
  <c r="FD265" i="1"/>
  <c r="FD266" i="1"/>
  <c r="FD267" i="1"/>
  <c r="FD269" i="1"/>
  <c r="FD270" i="1"/>
  <c r="FD272" i="1"/>
  <c r="FD286" i="1"/>
  <c r="FD292" i="1"/>
  <c r="FD293" i="1"/>
  <c r="AZ282" i="1"/>
  <c r="AZ281" i="1"/>
  <c r="AZ279" i="1"/>
  <c r="AZ277" i="1"/>
  <c r="AZ276" i="1"/>
  <c r="AZ275" i="1"/>
  <c r="AZ274" i="1"/>
  <c r="AE262" i="1"/>
  <c r="AE292" i="1"/>
  <c r="AE293" i="1"/>
  <c r="AE301" i="1"/>
  <c r="AE257" i="1"/>
  <c r="BD261" i="1" l="1"/>
  <c r="BD263" i="1"/>
  <c r="BD264" i="1"/>
  <c r="BD265" i="1"/>
  <c r="BD266" i="1"/>
  <c r="BD267" i="1"/>
  <c r="BD260" i="1"/>
  <c r="BD259" i="1"/>
  <c r="AG258" i="1"/>
  <c r="AG259" i="1"/>
  <c r="AG260" i="1"/>
  <c r="BD258" i="1"/>
  <c r="FD258" i="1"/>
  <c r="FE3" i="1"/>
  <c r="FF3" i="1" s="1"/>
  <c r="AG3"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208" i="1"/>
  <c r="BD209" i="1"/>
  <c r="BD210" i="1"/>
  <c r="BD211" i="1"/>
  <c r="BD212" i="1"/>
  <c r="BD213" i="1"/>
  <c r="BD214" i="1"/>
  <c r="BD215" i="1"/>
  <c r="BD216" i="1"/>
  <c r="BD217" i="1"/>
  <c r="BD218" i="1"/>
  <c r="BD219" i="1"/>
  <c r="BD220" i="1"/>
  <c r="BD221" i="1"/>
  <c r="BD222" i="1"/>
  <c r="BD223" i="1"/>
  <c r="BD224" i="1"/>
  <c r="BD225" i="1"/>
  <c r="BD226" i="1"/>
  <c r="BD227" i="1"/>
  <c r="BD228" i="1"/>
  <c r="BD229" i="1"/>
  <c r="BD230" i="1"/>
  <c r="BD231" i="1"/>
  <c r="BD233" i="1"/>
  <c r="BD234" i="1"/>
  <c r="BD235" i="1"/>
  <c r="BD236" i="1"/>
  <c r="BD237" i="1"/>
  <c r="BD238" i="1"/>
  <c r="BD239" i="1"/>
  <c r="BD240" i="1"/>
  <c r="BD241" i="1"/>
  <c r="BD242" i="1"/>
  <c r="BD243" i="1"/>
  <c r="BD244" i="1"/>
  <c r="BD245" i="1"/>
  <c r="BD247" i="1"/>
  <c r="BD248" i="1"/>
  <c r="BD249" i="1"/>
  <c r="BD250" i="1"/>
  <c r="BD251" i="1"/>
  <c r="BD252" i="1"/>
  <c r="BD253" i="1"/>
  <c r="BD254" i="1"/>
  <c r="BD255" i="1"/>
  <c r="BD256" i="1"/>
  <c r="BD257"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3" i="1"/>
  <c r="AP234" i="1"/>
  <c r="AP235" i="1"/>
  <c r="AP236" i="1"/>
  <c r="AP237" i="1"/>
  <c r="AP238" i="1"/>
  <c r="AP239" i="1"/>
  <c r="AP240" i="1"/>
  <c r="AP241" i="1"/>
  <c r="AP242" i="1"/>
  <c r="AP243" i="1"/>
  <c r="AP244" i="1"/>
  <c r="AP245" i="1"/>
  <c r="AP247" i="1"/>
  <c r="AP248" i="1"/>
  <c r="AP249" i="1"/>
  <c r="AP250" i="1"/>
  <c r="AP251" i="1"/>
  <c r="AP252" i="1"/>
  <c r="AP253" i="1"/>
  <c r="AP254" i="1"/>
  <c r="AP255" i="1"/>
  <c r="AP256" i="1"/>
  <c r="AP12" i="1"/>
  <c r="AP5" i="1"/>
  <c r="AP6" i="1"/>
  <c r="AP7" i="1"/>
  <c r="AP8" i="1"/>
  <c r="AP9" i="1"/>
  <c r="AP10" i="1"/>
  <c r="AP11" i="1"/>
  <c r="AP4" i="1"/>
  <c r="AP3"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3" i="1"/>
  <c r="AG234" i="1"/>
  <c r="AG235" i="1"/>
  <c r="AG236" i="1"/>
  <c r="AG237" i="1"/>
  <c r="AG238" i="1"/>
  <c r="AG239" i="1"/>
  <c r="AG240" i="1"/>
  <c r="AG241" i="1"/>
  <c r="AG242" i="1"/>
  <c r="AG243" i="1"/>
  <c r="AG244" i="1"/>
  <c r="AG245" i="1"/>
  <c r="AG247" i="1"/>
  <c r="AG248" i="1"/>
  <c r="AG249" i="1"/>
  <c r="AG250" i="1"/>
  <c r="AG251" i="1"/>
  <c r="AG252" i="1"/>
  <c r="AG253" i="1"/>
  <c r="AG254" i="1"/>
  <c r="AG255" i="1"/>
  <c r="AG256" i="1"/>
  <c r="AG257" i="1"/>
  <c r="AG4" i="1"/>
  <c r="AG5" i="1"/>
  <c r="AG6" i="1"/>
  <c r="AG7" i="1"/>
  <c r="AG8" i="1"/>
  <c r="AG9" i="1"/>
  <c r="AG10" i="1"/>
  <c r="AG11" i="1"/>
  <c r="AG12" i="1"/>
  <c r="AG13" i="1"/>
  <c r="AG14" i="1"/>
  <c r="AG15" i="1"/>
  <c r="AG16" i="1"/>
  <c r="AG17" i="1"/>
  <c r="AG18" i="1"/>
  <c r="AG19" i="1"/>
  <c r="AG20" i="1"/>
  <c r="AG21" i="1"/>
  <c r="AG22" i="1"/>
</calcChain>
</file>

<file path=xl/sharedStrings.xml><?xml version="1.0" encoding="utf-8"?>
<sst xmlns="http://schemas.openxmlformats.org/spreadsheetml/2006/main" count="12030" uniqueCount="3953">
  <si>
    <t xml:space="preserve">Nº CTO </t>
  </si>
  <si>
    <t xml:space="preserve">Meta Entidad </t>
  </si>
  <si>
    <t>Objeto del proceso o contrato</t>
  </si>
  <si>
    <t>Área Solicitante
(lista)</t>
  </si>
  <si>
    <t>Modalidad de Selecciòn</t>
  </si>
  <si>
    <t>Tipo de Contrato</t>
  </si>
  <si>
    <t>Cod. Proyecto</t>
  </si>
  <si>
    <t>Presupuesto Oficial Total</t>
  </si>
  <si>
    <t>Encargado del Proceso</t>
  </si>
  <si>
    <t>CONTRATISTA</t>
  </si>
  <si>
    <t>Tipo de ID Contratista</t>
  </si>
  <si>
    <t>Dígito de Verificación Contratista</t>
  </si>
  <si>
    <t>SEXO</t>
  </si>
  <si>
    <t>Fecha de Nacimiento</t>
  </si>
  <si>
    <t>Nombre Representante Legal</t>
  </si>
  <si>
    <t>Tipo de ID Representante Legal</t>
  </si>
  <si>
    <t>No. ID Representante Legal</t>
  </si>
  <si>
    <t xml:space="preserve">Dirección </t>
  </si>
  <si>
    <t>Correo electrónico</t>
  </si>
  <si>
    <t>Fecha de Suscripción del Contrato
(dd/mm/aa)</t>
  </si>
  <si>
    <t xml:space="preserve"> $ 
Valor Inicial del Contrato</t>
  </si>
  <si>
    <t>Vr. Mensual de honorarios</t>
  </si>
  <si>
    <t>Plazo de ejecución</t>
  </si>
  <si>
    <t>No. Meses</t>
  </si>
  <si>
    <t>No. Días</t>
  </si>
  <si>
    <t>SUPERVISOR O INTERVENTOR</t>
  </si>
  <si>
    <t>No. CRP 2 Contratista</t>
  </si>
  <si>
    <t xml:space="preserve">Número de poliza
</t>
  </si>
  <si>
    <t>Aprobación de poliza
(dd/mm/aa)</t>
  </si>
  <si>
    <t>Fecha de Incio del Contrato
(dd/mm/aa)</t>
  </si>
  <si>
    <t>Fecha de terminación inicial
(dd/mm/aa)</t>
  </si>
  <si>
    <t>Fecha de suscripción Adición 1
(dd/mm/aa)</t>
  </si>
  <si>
    <t>Vr. Adición 1</t>
  </si>
  <si>
    <t>No. CDP</t>
  </si>
  <si>
    <t>No. CRP Contratista</t>
  </si>
  <si>
    <t>Vr. CRP Contratista</t>
  </si>
  <si>
    <t>Fecha de CRP Contratista
(dd/mm/aa)</t>
  </si>
  <si>
    <t>Fecha de suscripción Adición 2
(dd/mm/aa)</t>
  </si>
  <si>
    <t>Vr. Adición 2</t>
  </si>
  <si>
    <t>Fecha de suscripción Adición 3
(dd/mm/aa)</t>
  </si>
  <si>
    <t>Vr. Adición 3</t>
  </si>
  <si>
    <t>Fecha de terminación de la prórroga 1
(dd/mm/aa)</t>
  </si>
  <si>
    <t>Fecha de suscripción de la prórroga 2
(dd/mm/aa)</t>
  </si>
  <si>
    <t>Fecha de terminación de la prórroga 2
(dd/mm/aa)</t>
  </si>
  <si>
    <t>Fecha de suscripción de la prórroga 3
(dd/mm/aa)</t>
  </si>
  <si>
    <t>Cálculo No. Meses</t>
  </si>
  <si>
    <t>Fecha de terminación de la prórroga
(dd/mm/aa)</t>
  </si>
  <si>
    <t>Fecha de suscripción de la Suspensión 1
(dd/mm/aa)</t>
  </si>
  <si>
    <t>Fecha de inicio de la suspensión 1 
(dd/mm/aa)</t>
  </si>
  <si>
    <t>No. De días de suspensión</t>
  </si>
  <si>
    <t>Fecha de terminación de la Suspensión 1
(dd/mm/aa)</t>
  </si>
  <si>
    <t>Fecha de terminación del Contrato despues de la suspensión 1 
(dd/mm/aa)</t>
  </si>
  <si>
    <t>Fecha de suscripción de la Suspensión 2
(dd/mm/aa)</t>
  </si>
  <si>
    <t>Fecha de inicio de la suspensión 2 
(dd/mm/aa)</t>
  </si>
  <si>
    <t xml:space="preserve">No. De dIas de suspensión 2 </t>
  </si>
  <si>
    <t>Fecha de terminación de la Suspensión 2 
(dd/mm/aa)</t>
  </si>
  <si>
    <t>Fecha de terminación del Contrato despues de la suspensión 2 
(dd/mm/aa)</t>
  </si>
  <si>
    <t>Fecha de suscripción de la cesión 1 
(dd/mm/aa)</t>
  </si>
  <si>
    <t>Fecha de inicio de Cesión (dd/mm/aa)</t>
  </si>
  <si>
    <t>Nombre del Cesionario</t>
  </si>
  <si>
    <t>Fecha de nacimiento</t>
  </si>
  <si>
    <t>Tipo de ID</t>
  </si>
  <si>
    <t>No. ID</t>
  </si>
  <si>
    <t>Fecha de suscripción de la cesión 2
(dd/mm/aa)</t>
  </si>
  <si>
    <t>Fecha de suscripción de la cesión 3
(dd/mm/aa)</t>
  </si>
  <si>
    <t>Fecha de suscripción de la Modificación
(dd/mm/aa)</t>
  </si>
  <si>
    <t>Observaciones</t>
  </si>
  <si>
    <t>Fecha de suscripciOn de la ModificaciOn
(dd/mm/aa)</t>
  </si>
  <si>
    <t>Fecha de Suscripcion Term.
(dd/mm/aa)</t>
  </si>
  <si>
    <t>Fecha de terminación
(dd/mm/aa)</t>
  </si>
  <si>
    <t>Vr. Total del Contrato</t>
  </si>
  <si>
    <t>Fecha de terminación definitiva del contrato
(dd/mm/aa)</t>
  </si>
  <si>
    <t>Estado</t>
  </si>
  <si>
    <t>Fecha de liquidación del contrato
(dd/mm/aa)</t>
  </si>
  <si>
    <t>COMPOSICIÓN DEL CONSORCIO</t>
  </si>
  <si>
    <t>OBSERVACIONES</t>
  </si>
  <si>
    <t>AREA SOLICITANTE</t>
  </si>
  <si>
    <t>Causales de Contratación SECOP para Contratación Directa</t>
  </si>
  <si>
    <t>PROGRAMA</t>
  </si>
  <si>
    <t>CÓDIGO 
PROYECTO</t>
  </si>
  <si>
    <t>Estado del Contrato</t>
  </si>
  <si>
    <t>Tipo de Diligencia</t>
  </si>
  <si>
    <t>Novedades</t>
  </si>
  <si>
    <t>Estado de las Novedades</t>
  </si>
  <si>
    <t>Se presentan Novedades?</t>
  </si>
  <si>
    <t>Tipo de discapacidad</t>
  </si>
  <si>
    <t>Subdirección de Gestión Corporativa</t>
  </si>
  <si>
    <t>Urgencia Manifiesta (Literal A)</t>
  </si>
  <si>
    <t>3-3-1-15-01-11-1024. Formación en patrimonio cultural</t>
  </si>
  <si>
    <t xml:space="preserve">David Wilches </t>
  </si>
  <si>
    <t>Por Iniciar</t>
  </si>
  <si>
    <t>C.C.</t>
  </si>
  <si>
    <t>NOVEDAD</t>
  </si>
  <si>
    <t>SUSPENSIÓN</t>
  </si>
  <si>
    <t>En elaboración</t>
  </si>
  <si>
    <t>SI</t>
  </si>
  <si>
    <t xml:space="preserve">MASCULINO </t>
  </si>
  <si>
    <t>Subdirección Gestion Territorial del Patrimonio</t>
  </si>
  <si>
    <t>Contratación de Emprésitos (Literal B)</t>
  </si>
  <si>
    <t>3-3-1-15-02-17-1112. Instrumentos de planeación y gestión para la preservación y sostenibilidad del patrimonio cultural</t>
  </si>
  <si>
    <t>Monica Palacios</t>
  </si>
  <si>
    <t>En ejecución</t>
  </si>
  <si>
    <t>C.E.</t>
  </si>
  <si>
    <t>PQR</t>
  </si>
  <si>
    <t>ADICION</t>
  </si>
  <si>
    <t>En revisón y firmas</t>
  </si>
  <si>
    <t>NO</t>
  </si>
  <si>
    <t>FEMENINO</t>
  </si>
  <si>
    <t>Dirección</t>
  </si>
  <si>
    <t>Contratos o Convenios Interadministrativos (Literal C)</t>
  </si>
  <si>
    <t>3-3-1-15-02-17-1114. Intervención y conservación de los bienes muebles e inmuebles en sectores de interés cultural del Distrito Capital</t>
  </si>
  <si>
    <t xml:space="preserve">Daniel Granados </t>
  </si>
  <si>
    <t>Terminado</t>
  </si>
  <si>
    <t>NIT P. Jurídica</t>
  </si>
  <si>
    <t>DERECHO DE PETICION</t>
  </si>
  <si>
    <t>PRORROGA</t>
  </si>
  <si>
    <t>Elaborado</t>
  </si>
  <si>
    <t>N/A</t>
  </si>
  <si>
    <t>Subdirección de Protección e Intervención del Patrimonio</t>
  </si>
  <si>
    <t>Contratos para el Desarrollo de Actividades Científicas y Tecnológicas (Literal E)</t>
  </si>
  <si>
    <t>3-3-1-15-03-25-1107. Divulgación y apropiación del patrimonio cultural del Distrito Capital</t>
  </si>
  <si>
    <t>Andrés Cardenas</t>
  </si>
  <si>
    <t>Liquidado</t>
  </si>
  <si>
    <t>NIT P. Natural</t>
  </si>
  <si>
    <t>CERTIFICACION</t>
  </si>
  <si>
    <t>ADICION Y PRORROGA</t>
  </si>
  <si>
    <t>Anulado o cancelado</t>
  </si>
  <si>
    <t>Oficina Asesora Juridica</t>
  </si>
  <si>
    <t>Contratos de Encargo Fiduciario que Celebren Entidades Territoriales (Literal F)</t>
  </si>
  <si>
    <t>3-3-1-15-07-42-1110. Fortalecimiento y desarrollo de la gestión institucional</t>
  </si>
  <si>
    <t>Juliana Torres</t>
  </si>
  <si>
    <t>suspendido</t>
  </si>
  <si>
    <t>Pasaporte</t>
  </si>
  <si>
    <t>TERMINACION ANTICIPADA</t>
  </si>
  <si>
    <t>En proceso de asignación</t>
  </si>
  <si>
    <t>Subdirección de Divulgación y Apropiación del Patrimonio</t>
  </si>
  <si>
    <t>Cuando no Exista Pluralidad de Oferentes en el Mercado o Titular de Derechos Exclusivos (Literal G)</t>
  </si>
  <si>
    <t>3-1-2-01-02-00-0000-00 gastos de Computador</t>
  </si>
  <si>
    <t>Anderson Martinez</t>
  </si>
  <si>
    <t>N.A.</t>
  </si>
  <si>
    <t>INCUMPLIMIENTO</t>
  </si>
  <si>
    <t>Asignado</t>
  </si>
  <si>
    <t>Prestación de Servicios (Literal H)</t>
  </si>
  <si>
    <t>3-1-2-02-12-08-0000-00 Salud Ocupacional</t>
  </si>
  <si>
    <t xml:space="preserve">Yuly Morales </t>
  </si>
  <si>
    <t>LIQUIDACION</t>
  </si>
  <si>
    <t>Arrendamiento o Adquisición de Inmuebles (Literal I)</t>
  </si>
  <si>
    <t>3-3-4-00-00-0000-00. Pasivos Exigibles</t>
  </si>
  <si>
    <t xml:space="preserve">Giovanna Morales </t>
  </si>
  <si>
    <t>Contratación de Bienes y Servicios en el Sector Defensa y en el DAS (Literal D)</t>
  </si>
  <si>
    <t>3-1-02-05-01-0000-00. Mantenimiento entidad</t>
  </si>
  <si>
    <t>Karin Torres</t>
  </si>
  <si>
    <t>PQR'S</t>
  </si>
  <si>
    <t>3-1-1-02-04-00-0000-00 Remuneración Servicios Técnicos</t>
  </si>
  <si>
    <t>Bernardo García</t>
  </si>
  <si>
    <t>CAMBIO DE SUPERVISIÓN</t>
  </si>
  <si>
    <t>Régimen Especial</t>
  </si>
  <si>
    <t>3-1-1-02-03-01-0000-00 Honorarios Entidad</t>
  </si>
  <si>
    <t>Victor Guerrero</t>
  </si>
  <si>
    <t>CESIÓN</t>
  </si>
  <si>
    <t>3-1-2-02-01-00-0000-00 Arrendamientos</t>
  </si>
  <si>
    <t>Guillermo</t>
  </si>
  <si>
    <t>3-1-2-02-03-00-0000-00 Gastos de Transporte y Comunicación</t>
  </si>
  <si>
    <t>Mauricio Guzman</t>
  </si>
  <si>
    <t>3-1-2-01-03-00-0000-00 Combustibles, Lubricantes y Llantas</t>
  </si>
  <si>
    <t xml:space="preserve">Gladys Sierra </t>
  </si>
  <si>
    <t>3-1-2-02-10-00-0000-00 Bienestar e Incentivos</t>
  </si>
  <si>
    <t>3-1-2-01-05-00-0000-00 Compra de Equipo</t>
  </si>
  <si>
    <t>3-1-2-02-11-00-0000-00 Promoción institucional</t>
  </si>
  <si>
    <t>3-1-2-02-06-01-0000-00 Seguros Entidad</t>
  </si>
  <si>
    <t>3-1-2-01-04-00-0000-00 Materiales y Suministros</t>
  </si>
  <si>
    <t>3-1-2-02-02-03-0003-013. Otros servicios profesionales y técnicos n.c.p.</t>
  </si>
  <si>
    <t>3-1-2-02-02-03-0003-005. Derechos de uso de productos de propiedad intelectual y otros productos similares.</t>
  </si>
  <si>
    <t>3-1-2-02-02-01-0004-000. Servicios de alquiler de vehículos de transporte con operario.</t>
  </si>
  <si>
    <t>3-1-2-02-02-03-0003-003. Servicios de diseño y desarrollo de la tecnología de la información (TI)</t>
  </si>
  <si>
    <t>3-1-2-02-02-02-0003-005. Derechos de uso de productos de propiedad intelectual y otros productos similares</t>
  </si>
  <si>
    <t>3-1-2-02-02-03-0002-001. Servicios de documentación y certificación jurídica</t>
  </si>
  <si>
    <t>3-1-2-02-02-01-0001-000. Alojamiento; servicios de suministros de comidas y bebidas</t>
  </si>
  <si>
    <t>3-1-2-02-02-03-0006-003. Servicios de mantenimiento y reparación de computadores y equipo periférico.</t>
  </si>
  <si>
    <t>3-1-2-02-02-03-0006-004. Servicios de mantenimiento y reparación de maquinaria y equipo de transporte.</t>
  </si>
  <si>
    <t>3-1-2-02-02-02-0003-003. Servicios de arrendamiento sin opción de compra de computadores sin operario.</t>
  </si>
  <si>
    <t>3-1-2-02-02-03-0006-011. Servicios de mantenimiento y reparación de ascensonres y escaleras mecánicas</t>
  </si>
  <si>
    <t>3-1-2-02-02-03-0003-004. Servicios de suministro de infraestructura de hosting y de tecnología de la información.</t>
  </si>
  <si>
    <t>3-1-2-02-01-02-0002-000. Pasta o pulpa, papel y productos de papel; impresos y articulos relacionados</t>
  </si>
  <si>
    <t>3-1-2-02-02-01-0006-001. Servicios de mensajería</t>
  </si>
  <si>
    <t>3-1-2-02-02-02-0003-002. Servicios de arrendamiento sin opción de compra de maquinaria y equipo sin operarios.</t>
  </si>
  <si>
    <t xml:space="preserve">Plazo de ejecución </t>
  </si>
  <si>
    <t>Plazo total en días</t>
  </si>
  <si>
    <t>10 10-Contrato de Obra</t>
  </si>
  <si>
    <t xml:space="preserve">21 21-Consultoría (Interventoría) </t>
  </si>
  <si>
    <t xml:space="preserve">22 22-Consultoría (Gerencia de Obra) </t>
  </si>
  <si>
    <t xml:space="preserve">23 23-Consultoría (Gerencia de Proyecto) </t>
  </si>
  <si>
    <t xml:space="preserve">24 24-Consultoría (Estudios y Diseños Tecnicos) </t>
  </si>
  <si>
    <t xml:space="preserve">25 25-Consultoría (Estudios de Prefactibilidad y Factibilidad) </t>
  </si>
  <si>
    <t xml:space="preserve">26 26-Consultoría (Asesoría Técnica) </t>
  </si>
  <si>
    <t xml:space="preserve">29 29-Consultoría (Otros) </t>
  </si>
  <si>
    <t>30 30-Servicios de Mantenimiento y/o Reparación</t>
  </si>
  <si>
    <t xml:space="preserve">31 31-Servicios Profesionales </t>
  </si>
  <si>
    <t xml:space="preserve">32 32-Servicios Artísticos </t>
  </si>
  <si>
    <t xml:space="preserve">33 33-Servicios Apoyo a la Gestion de la Entidad (servicios administrativos) </t>
  </si>
  <si>
    <t xml:space="preserve">34 34-Servicios Asistenciales de Salud </t>
  </si>
  <si>
    <t xml:space="preserve">35 35-Servicios de Comunicaciones </t>
  </si>
  <si>
    <t xml:space="preserve">36 36-Servicios de Edición </t>
  </si>
  <si>
    <t xml:space="preserve">37 37-Servicios de Impresión </t>
  </si>
  <si>
    <t xml:space="preserve">38 38-Servicios de Publicación </t>
  </si>
  <si>
    <t xml:space="preserve">39 39-Servicios de Capacitación </t>
  </si>
  <si>
    <t xml:space="preserve">40 40-Servicios de Outsourcing </t>
  </si>
  <si>
    <t>41 41-Desarrollo de Proyectos Culturales</t>
  </si>
  <si>
    <t xml:space="preserve">42 42-Suministro de Bienes en general </t>
  </si>
  <si>
    <t xml:space="preserve">43 43-Suministro de Servicio de Vigilancia </t>
  </si>
  <si>
    <t xml:space="preserve">44 44-Suministro de Servicio de Aseo </t>
  </si>
  <si>
    <t xml:space="preserve">45 45-Sumunistro de Alimentos </t>
  </si>
  <si>
    <t xml:space="preserve">46 46-Sumunistro de Medicamentos </t>
  </si>
  <si>
    <t xml:space="preserve">48 48-Otros Suministros </t>
  </si>
  <si>
    <t xml:space="preserve">49 49-Otros Servicios </t>
  </si>
  <si>
    <t>50 50-Servicios de Transporte</t>
  </si>
  <si>
    <t xml:space="preserve">51 51-Concesión (Administración de Bienes) </t>
  </si>
  <si>
    <t xml:space="preserve">52 52-Concesión (Servicios Públicos Domiciliarios) </t>
  </si>
  <si>
    <t xml:space="preserve">54 54-Concesión (Servicios de Salud) </t>
  </si>
  <si>
    <t xml:space="preserve">55 55-Concesión (Obra Pública) </t>
  </si>
  <si>
    <t xml:space="preserve">59 59-Concesión (Otros) </t>
  </si>
  <si>
    <t xml:space="preserve">61 61-Contrato de Fiducia o Encargo Fiduciario </t>
  </si>
  <si>
    <t xml:space="preserve">62 62-Contrato de Administración Profesional de Acciones </t>
  </si>
  <si>
    <t xml:space="preserve">63 63-Leasing </t>
  </si>
  <si>
    <t>65 65-Depósitos</t>
  </si>
  <si>
    <t xml:space="preserve">69 69-Otro tipo de contrato financiero </t>
  </si>
  <si>
    <t xml:space="preserve">71 71-Corretaje o intermediación de seguros </t>
  </si>
  <si>
    <t xml:space="preserve">72 72-Contrato de Seguros </t>
  </si>
  <si>
    <t xml:space="preserve">79 79-Otro tipo de contrato de seguros </t>
  </si>
  <si>
    <t xml:space="preserve">81 81-Administración y Custodia de Bonos del Programa </t>
  </si>
  <si>
    <t xml:space="preserve">84 84-Administración y Custodia de Valores </t>
  </si>
  <si>
    <t xml:space="preserve">86 86-Representación de tenedores de bonos </t>
  </si>
  <si>
    <t xml:space="preserve">99 99-Otros contratos de títulos valores </t>
  </si>
  <si>
    <t xml:space="preserve">119 119-Otros contratos de asociación </t>
  </si>
  <si>
    <t xml:space="preserve">121 121-Compraventa (Bienes Muebles) </t>
  </si>
  <si>
    <t xml:space="preserve">122 122-Compraventa (Bienes Inmuebles) </t>
  </si>
  <si>
    <t xml:space="preserve">131 131-Arrendamiento de bienes muebles </t>
  </si>
  <si>
    <t xml:space="preserve">132 132-Arrendamiento de bienes inmuebles </t>
  </si>
  <si>
    <t xml:space="preserve">133 133-Administración y enajenación de inmuebles </t>
  </si>
  <si>
    <t xml:space="preserve">161 161-Derechos de Autor o propiedad intelectual </t>
  </si>
  <si>
    <t xml:space="preserve">162 162-Derechos de propiedad industrial </t>
  </si>
  <si>
    <t xml:space="preserve">164 164-Transferencia de Tecnología </t>
  </si>
  <si>
    <t xml:space="preserve">169 169-Otro tipo de contrato de derechos de propiedad </t>
  </si>
  <si>
    <t xml:space="preserve">201 201-Convenio de Cooperación y Asistencia Técnica </t>
  </si>
  <si>
    <t xml:space="preserve">209 209-Otros contratos con organismos multilaterales </t>
  </si>
  <si>
    <t xml:space="preserve">211 211-Convenio Interadministrativo </t>
  </si>
  <si>
    <t xml:space="preserve">212 212-Convenio Interadministrativo de Cofinanciación </t>
  </si>
  <si>
    <t xml:space="preserve">213 213-Convenio Administrativo </t>
  </si>
  <si>
    <t xml:space="preserve">219 219-Otros tipo de convenios </t>
  </si>
  <si>
    <t>901 901-Permuta de bienes muebles</t>
  </si>
  <si>
    <t xml:space="preserve">903 903-Mandato </t>
  </si>
  <si>
    <t xml:space="preserve">904 904-Comodato </t>
  </si>
  <si>
    <t xml:space="preserve">906 906-Donación </t>
  </si>
  <si>
    <t xml:space="preserve">907 907-Cesión </t>
  </si>
  <si>
    <t xml:space="preserve">908 908-Aprovechamiento Economico (Deportes) </t>
  </si>
  <si>
    <t xml:space="preserve">909 909-Suscripciones, afiliaciones </t>
  </si>
  <si>
    <t>910 910-Contrato de adm/on. mantenim. y aprovech. económico del espacio público</t>
  </si>
  <si>
    <t>911 911-Contrato Interadministrativo</t>
  </si>
  <si>
    <t>912 912-Administracion de Recursos del Regimen Subsidiado</t>
  </si>
  <si>
    <t xml:space="preserve">999 999-Otro tipo de naturaleza de contratos </t>
  </si>
  <si>
    <t>1 1. Licitación pública</t>
  </si>
  <si>
    <t>2 2. Selección abreviada</t>
  </si>
  <si>
    <t>3 3. Concurso de méritos</t>
  </si>
  <si>
    <t>4 4. Mínima cuantía</t>
  </si>
  <si>
    <t>5 5. Contratación directa</t>
  </si>
  <si>
    <t>6 6. Contratación directa por Urgencia Manifiesta</t>
  </si>
  <si>
    <t>7 7. Convocatoria pública</t>
  </si>
  <si>
    <t>8 8. Otra</t>
  </si>
  <si>
    <t>Link Secop</t>
  </si>
  <si>
    <t>Identificación</t>
  </si>
  <si>
    <t>SIPSE</t>
  </si>
  <si>
    <t>71387 </t>
  </si>
  <si>
    <t xml:space="preserve">PRESTAR SUS SERVICIOS PROFESIONALES PARA APOYAR LA ESTRUCTURACIÓN, FORMULACIÓN, EVALUACIÓN Y SEGUIMIENTO DE LA PLANEACIÓN ESTRATÉGICA Y PROYECTOS DE INVERSIÓN DEL FONDO DE DESARROLLO LOCAL DE PUENTE ARANDA.
</t>
  </si>
  <si>
    <t xml:space="preserve">PRESTAR SUS SERVICIOS PROFESIONALES BRINDANDO APOYO JURÍDICO A LA JUNTA ADMINISTRADORA LOCAL DE PUENTE ARANDA
</t>
  </si>
  <si>
    <t>PRESTAR LOS SERVICIOS PROFESIONALES ESPECIALIZADOS AL DESPACHO DE LA ALCALDÍA LOCAL DE PUENTE ARANDA PARA APOYAR LA EJECUCION INTEGRAL DE LOS ASUNTOS ADMINISTRATIVOS DE SU COMPETENCIA</t>
  </si>
  <si>
    <t>PRESTAR LOS SERVICIOS PROFESIONALES
ESPECIALIZADOS BRINDANDO APOYO JURÍDICO AL DESPACHO Y AL ÁREA DE GESTIÓN PARA EL DESARROLLO LOCAL, EN LOS ASPECTOS PRECONTRACTUALES, CONTRACTUALES Y POS CONTRACTUALES DE LOS PROCESOS DE CONTRATACION DEL FDL DE PUENTE ARANDA</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</si>
  <si>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t>
  </si>
  <si>
    <t xml:space="preserve"> PRESTAR SUS SERVICIOS PROFESIONALES ESPECIALIZADOS BRINDADO APOYO JURÍDICO PARA EL ÁREA DE GESTIÓN PARA EL DESARROLLO LOCAL Y EL DESPACHO DE LA ALCALDÍA LOCAL DE PUENTE ARANDA</t>
  </si>
  <si>
    <t>PRESTAR LOS SERVICIOS PROFESIONALES AL DESPACHO DE LA ALCALDIA LOCAL DE PUENTE ARANDA PARA APOYAR LA EJECUCIÓN INTEGRAL DE LOS ASUNTOS ADMINISTRATIVOS DE SU COMPETENCIA</t>
  </si>
  <si>
    <t>PRESTAR LOS SERVICIOS PROFESIONALES PARA APOYAR JURÍDICAMENTE  EN LOS PROCESOS PRECONTRACTUALES Y CONTRACTUALES DEL FONDO DE DESARROLLO LOCAL DE PUENTE ARANDA.</t>
  </si>
  <si>
    <t>PRESTAR LOS SERVICIOS PROFESIONALES AL DESPACHO DEL ALCALDE LOCAL DE PUENTE ARANDA, EN LA REVISIÓN Y CONTROL DE LAS ACTIVIDADES, DOCUMENTOS Y TRÁMITES Y LA EJECUCIÓN INTEGRAL DE LOS ASUNTOS ADMINISTRATIVOS DE SU COMPETENCIA.</t>
  </si>
  <si>
    <t>PRESTACIÓN DE SERVICIOS PROFESIONALES PARA APOYAR AL AREA DE GESTION PARA EL DESARROLLO LOCAL EN TEMAS DE CONTRATACION Y MANEJO DE LA PLATAFORMA SIPSE DE CONFORMIDAD CON LOS ESTUDIOS PREVIOS.</t>
  </si>
  <si>
    <t>PRESTAR SUS SERVICIOS PROFESIONALES APOYANDO JURÍDICAMENTE LAS ETAPAS DE LOS PROCESOS DE CONTRATACIÓN Y TEMAS RELACIONADOS CON CONTROL POLITICO QUE  CURSAN EN EL FONDO DE DESARROLLO LOCAL DE PUENTE ARANDA.</t>
  </si>
  <si>
    <t>PRESTAR SUS SERVICIOS PROFESIONALES PARA APOYAR LA FORMULACION,  PROCESO DE CONTRATACIÓN, EVALUACIÓN, SEGUIMIENTO Y LIQUIDACIÓN RELACIONADOS CON EL PROYECTO DE INVERSION 1899 PARA ASEGURAR LA ADECUADA INVERSIÓN DE RECURSOS LOCALES Y EL CUMPLIMIENTO DE LAS METAS DEL MISMO</t>
  </si>
  <si>
    <t>PRESTAR LOS SERVICIOS PROFESIONALES REQUERIDOS PARA APOYAR LA FORMULACIÓN, PROCESO DE CONTRATACIÓN, EVALUACIÓN Y SEGUIMIENTO DE PROYECTOS INCLUIDOS EN EL PLAN DE DESARROLLO LOCAL VIGENTE ASÍ COMO LIQUIDACIÓN DE LOS CONTRATOS SUSCRITOS PARA SU EJECUCIÓN, EN ESPECIAL EL PROYECTO 1902 "SEGURIDAD Y CONVIVENCIA PARA PUENTE ARANDA"</t>
  </si>
  <si>
    <t>PRESTAR SUS SERVICIOS PROFESIONALES PARA APOYAR JURÍDICAMENTE LA EJECUCIÓN DE LAS ACCIONES REQUERIDAS PARA LA DEPURACIÓN DE LAS ACTUACIONES ADMINISTRATIVAS QUE CURSAN EN LA ALCALDÍA LOCAL.</t>
  </si>
  <si>
    <t xml:space="preserve">PRESTAR SUS SERVICIOS DE APOYO EN TEMAS ADMINISTRATIVOS Y LOGISTICOS QUE PROMUEVAN  EL FORTALECIMIENTO DE LA PARTICIPACIÓN DE LAS ORGANIZACIONES NO FORMALES DE LA LOCALIDAD DE PUENTE ARANDA. </t>
  </si>
  <si>
    <t>APOYAR ADMINISTRATIVA Y ASISTENCIALMENTE A LAS INSPECCIONES DE POLICÍA DE LA LOCALIDAD.</t>
  </si>
  <si>
    <t xml:space="preserve">
PRESTAR SERVICIOS PROFESIONALES PARA REALIZAR LAS GESTIONES INHERENTES EN LA LIQUIDACIÓN, PAGO Y DEPURACIÓN DE OBLIGACIONES POR PAGAR DE LOS CONTRATOS SUSCRITOS POR EL FDL PUENTE ARANDA.</t>
  </si>
  <si>
    <t>PRESTAR SUS SERVICIOS PROFESIONALES PARA REALIZAR LAS LABORES DE ADMINISTRACIÓN DE LA RED SOPORTE TÉCNICO Y ADMINISTRATIVO EN EL MANEJO DE LOS PROGRAMAS INSTALADOS EN TODAS LAS ÁREAS DE LA ALCALDÍA Y JUNTA ADMINISTRADORA LOCAL</t>
  </si>
  <si>
    <t>PRESTAR SERVICIOS PROFESIONALES COMO APOYO AL ÁREA DE GESTIÓN DEL DESARROLLO LOCAL, SOBRE TEMAS DEL PRESUPUESTO DEL FDL DE PUENTE ARANDA</t>
  </si>
  <si>
    <t>PRESTAR SUS SERVICIOS DE APOYO TÉCNICO A LAS DIFERENTES LABORES OPERATIVAS Y ADMINISTRATIVAS QUE SURJAN DE LA GESTIÓN DE LA JUNTA ADMINISTRADORA LOCAL, DE ACUERDO CON LOS ESTUDIOS PREVIOS</t>
  </si>
  <si>
    <t>PRESTAR LOS SERVICIOS PROFESIONALES PARA APOYAR LA FORMULACIÓN, EVALUACIÓN Y SEGUIMIENTO DE PROYECTOS  DE INFRAESTRUCTURA  DEL  PLAN DE DESARROLLO LOCAL PUENTE ARANDA</t>
  </si>
  <si>
    <t>PRESTACIÓN DE SERVICIOS TÉCNICOS PARA APOYAR LAS ETAPAS PRECONTRACTUAL, CONTRACTUAL Y POST-CONTRACTUAL DE LOS PROCESOS DE ADQUISICIÓN DE BIENES Y SERVICIOS QUE REALICE EL FONDO DE DESARROLLO LOCAL DE PUENTE ARANDA</t>
  </si>
  <si>
    <t>PRESTAR LOS SERVICIOS PROFESIONALES REQUERIDOS PARA APOYAR LA FORMULACIÓN, PROCESO DE CONTRATACIÓN, EVALUACIÓN Y SEGUIMIENTO DE LOS PROYECTOS RELACIONADOS CON EL SECTOR SALUD QUE SE ENCUENTRAN INCLUIDOS EN EL PLAN OPERATIVO ANUAL DE INVERSIONES, ASÍ COMO ADELANTAR EL PROCESO DE LIQUIDACIÓN DE LOS CONTRATOS EJECUTADOS QUE LE SEAN ASIGNADOS."</t>
  </si>
  <si>
    <t>APOYO A LA COORDINAR, LIDERAR Y ASESORAR LOS PLANES Y ESTRATEGIAS DE COMUNICACIÓN INTERNA Y EXTERNA PARA LA DIVULGACIÓN DE LOS PROGRAMAS, PROYECTOS Y ACTIVIDADES DE LA ALCALDÍA LOCAL, DE ACUERDO CON LOS ESTUDIOS PREVIOS</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</si>
  <si>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</si>
  <si>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PRESTAR SUS SERVICIOS PROFESIONALES PARA APOYAR LA ESTRUCTURACIÓN, FORMULACIÓN, EVALUACIÓN Y SEGUIMIENTO DE LA PLANEACIÓN ESTRATÉGICA Y PROYECTOS DE INVERSIÓN DEL FONDO DE DESARROLLO LOCAL DE PUENTE ARANDA.</t>
  </si>
  <si>
    <t>PRESTAR SUS SERVICIOS COMO APOYO TÉCNICO EN EL DESARROLLO DE LAS AC-TIVIDADES Y PROCESOS RELACIONADOS CON LOS PROYECTOS DE EDUCACIÓN QUE ADELANTA EL FONDO DE DESARROLLO LOCAL DE PUENTE ARANDA.</t>
  </si>
  <si>
    <t>PRESTAR LOS SERVICIOS DE APOYO A LA GESTIÓN PARA REALIZAR EL PROCESO DE RADICACIÓN, NOTIFICACIÓN Y ENTREGA DE LA CORRESPONDENCIA INTERNA Y EXTERNA DE LA ALCALDÍA LOCAL PUENTE ARANDA.</t>
  </si>
  <si>
    <t>APOYAR AL ALCALDE LOCAL EN LA FORMULACIÓN, SEGUIMIENTO E IMPLEMENTACIÓN DE LA ESTRATEGIA LOCAL PARA LA TERMINACIÓN JURÍDICA O INACTIVACIÓN DE LAS ACTUACIONES ADMINISTRATIVAS QUE CURSAN EN LA ALCALDÍA LOCAL.</t>
  </si>
  <si>
    <t>PRESTAR LOS SERVICIOS PROFESIONALES PARA APOYAR AL ALCALDE LOCAL EN LA GESTIÓN DE LOS ASUNTOS RELACIONADOS CON SEGURIDAD CIUDADANA, CONVIVENCIA Y PREVENCIÓN DE CONFLICTOS, VIOLENCIAS Y DELITOS EN LA LOCALIDAD, DE CONFORMIDAD CON EL MARCO NORMATIVO APLICABLE EN LA MATERIA DE ACUERDO CON LOS ESTUDIOS PREVIOS.</t>
  </si>
  <si>
    <t>PRESTAR SUS SERVICIOS DE APOYO TECNICO EN LA EJECUCIÓN DE ACTIVIDADES ADMINISTRATIVAS EN EL ÁREA DE GESTIÓN DE DESARROLLO LOCAL DE PUENTE ARANDA</t>
  </si>
  <si>
    <t>PRESTAR LOS SERVICIOS PROFESIONALES EN EL ÁREA DE GESTIÓN DEL DESARROLLO LOCAL EN TEMAS ADMINISTRATIVOS, APOYANDO EL SEGUIMIENTO DE LOS PROYECTOS DE FUNCIONAMIENTO Y ADELANTANDO LO RELACIONADO CON LA SOLICITUD DE COTIZACIONES, UNIFICACIÓN DE CANASTA DE PRECIOS Y ANÁLISIS DE PRECIOS DE MERCADO, DE TODOS LOS PROYECTOS QUE SE FORMULEN EN LA ALCALDÍA LOCAL</t>
  </si>
  <si>
    <t>PRESTAR SUS SERVICIOS PARA APOYAR EL PROCESO DE RADICACIÓN Y DISTRIBUCION DE LA CORRESPONDENCIA, ASI COMO LA ATENCION EN LA VENTANILLA CDI DE LA ALCALDÍA LOCAL DE PUENTE ARANDA</t>
  </si>
  <si>
    <t xml:space="preserve">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</si>
  <si>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PRESTAR LOS SERVICIOS PROFESIONALES REQUERIDOS PARA APOYAR LA FORMULACIÓN, PROCESO DE CONTRATACIÓN, EVALUACIÓN Y SEGUIMIENTO DE LOS PROYECTOS RELACIONADOS CON EL SECTOR CULTURA QUE SE ENCUENTRAN INCLUIDOS EN EL PLAN OPERATIVO ANUAL DE INVERSIONES, ASÍ COMO ADELANTAR EL PROCESO DE LIQUIDACIÓN DE LOS CONTRATOS EJECUTADOS QUE LE SEAN ASIGNADOS</t>
  </si>
  <si>
    <t>PRESTAR SUS SERVICIOS PROFESIONALES EN EL ÁREA DE GESTIÓN DEL DESARROLLO LOCAL NECESARIOS PARA ADELANTAR LOS PROCESOS CONTRACTUALES DE LOS RECURSOS DE FUNCIONAMIENTO, ASÍ COMO SEGUIMIENTO AL PAA PARA VERIFICAR LA OPORTUNA Y ADECUADA ATENCIÓN DE LAS NECESIDADES DE LA ENTIDAD</t>
  </si>
  <si>
    <t>PRESTAR LOS SERVICIOS PROFESIONALES ESPECIALIZADOS PARA APOYAR LA COORDINACION Y REALIZACION DE LA ASISTENCIA TÉCNICA SOBRE LA INFRAESTRUCTURA DE PROYECTOS, PROCESOS CONTRACTUALES, QUE LLEVE EL FONDO DE DESARROLLO LOCAL DE PUENTE ARANDA</t>
  </si>
  <si>
    <t xml:space="preserve"> 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RECREACION"</t>
  </si>
  <si>
    <t>APOYAR AL ALCALDE LOCAL EN LA PROMOCIÓN, ACOMPAÑAMIENTO, COORDINACIÓN Y ATENCIÓN DE LAS INSTANCIAS DE COORDINACIÓN INTERINSTITUCIONALES Y LAS INSTANCIAS DE PARTICIPACIÓN LOCALES, ASÍ COMO LOS PROCESOS COMUNITARIOS EN LA LOCALIDAD.</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</si>
  <si>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</si>
  <si>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SUS SERVICIOS TÉCNICOS PARA APOYAR EL LEVANTAMIENTO, IDENTIFICACIÓN, VERIFICACIÓN Y ENTREGA DEL INVENTARIO FÍSICO EN EL AREA DE GESTION DEL DESARROLLO LOCAL DE LA ALCALDÍA LOCAL DE PUENTE ARANDA</t>
  </si>
  <si>
    <t>PRESTAR LOS SERVICIOS TÉCNICOS PARA LA OPERACIÓN, SEGUIMIENTO Y CUMPLIMIENTO DE LOS PROCEDIMIENTOS DEL SERVICIO APOYOS PARA LA SEGURIDAD ECONÓMICA TIPO C E INGRESO MINIMO.</t>
  </si>
  <si>
    <t xml:space="preserve">
APOYA EL CUBRIMIENTO DE LAS ACTIVIDADES, CRONOGRAMAS Y AGENDA DE LA ALCALDÍA LOCAL A NIVEL INTERNO Y EXTERNO, ASÍ COMO LA GENERACIÓN DE CONTENIDOS PERIODÍSTICOS.</t>
  </si>
  <si>
    <t>PRESTAR SUS SERVICIOS PROFESIONALES PARA LA IMPLEMENTACIÓN DE LAS ACCIONES Y LINEAMIENTOS TÉCNICOS SURTIDOS DEL PROGRAMA DE GESTIÓN DOCUMENTAL Y DEMÁS INSTRUMENTOS TÉCNICOS ARCHIVÍSTICOS.</t>
  </si>
  <si>
    <t>APOYAR Y DAR SOPORTE TÉCNICO AL ADMINISTRADOR Y USUARIO FINAL DE LA RED DE SISTEMAS Y TECNOLOGÍA E INFORMACIÓN DE LA ALCALDÍA LOCAL.</t>
  </si>
  <si>
    <t>PRESTAR SUS SERVICIOS DE APOYO A LA GESTIÓN EN LOS PUNTOS VIVE DIGITAL DE LA LOCALIDAD DE PUENTE ARANDA</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</si>
  <si>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</si>
  <si>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APOYAR EN LAS TAREAS OPERATIVAS DE CARÁCTER ARCHIVÍSTICO DESARROLLADAS EN LA ALCALDÍA LOCAL PARA GARANTIZAR LA APLICACIÓN CORRECTA DE LOS PROCEDIMIENTOS TÉCNICOS.</t>
  </si>
  <si>
    <t>PRESTAR LOS SERVICIOS TECNICOS A LA GESTIÓN AL FONDO DE DESARROLLO LOCAL DE PUENTE ARANDA, PARA ACOMPAÑAR LOS PROCESOS QUE SE ADELANTEN PARA PROTECCIÓN Y USO ADECUADO DEL ESPACIO PUBLICO EN LA LOCALIDAD.</t>
  </si>
  <si>
    <t>PRESTAR SUS SERVICIOS TECNICOS COMO APOYO A LA GESTION DEL ALCALDE LOCAL PARA EL DESARROLLO DE LAS ACTIVIDADES DE SENSIBILIZACION, PROMOCIÓN, ARTICULACIÓN Y ACOMPAÑAMIENTO RELACIONADAS CON LA PROTECCIÓN Y EL BIENESTAR ANIMAL EN PUENTE ARANDA</t>
  </si>
  <si>
    <t>PRESTAR SUS SERVICIOS PROFESIONALES EN EL ÁREA DE GESTIÓN DEL DESARROLLO LOCAL, APOYANDO LA ELABORACIÓN, SEGUIMIENTO, ANÁLISIS Y ADMINISTRACIÓN DEL PRESUPUESTO DEL FONDO DE DESARROLLO LOCAL DE PUENTE ARANDA</t>
  </si>
  <si>
    <t>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t>
  </si>
  <si>
    <t>PRESTACION DE SERVICIOS PROFESIONALES PARA APOYAR Y  BRINDAR ASISTENCIA TECNICA, ADMINISTRATIVA EN TEMA DE RIESGO  Y ATENCION DE EMERGENCIAS EN LA LOCALIDAD.</t>
  </si>
  <si>
    <t>PRESTAR EL SERVICIO DE CONDUCCIÓN PARA LOS VEHÍCULOS PROPIEDAD DEL FONDO DE DESARROLLO LOCAL Y LOS QUE SE LE ASIGNEN, DE CONFORMIDAD CON LOS ESTUDIOS PREVIOS.</t>
  </si>
  <si>
    <t>APOYAR AL EQUIPO DE PRENSA Y COMUNICACIONES DE LA ALCALDÍA LOCAL EN LA REALIZACIÓN Y PUBLICACIÓN DE CONTENIDOS DE REDES SOCIALES Y CANALES DE DIVULGACIÓN DIGITAL (SITIO WEB) DE LA ALCALDÍA LOCAL.</t>
  </si>
  <si>
    <t>PRESTAR SERVICIOS PROFESIONALES EN EL ÁREA DE GESTIÓN DEL DESARROLLO LOCAL PARA REALIZAR EL SEGUIMIENTO Y APOYAR LOS PROCESOS TENDIENTES A LOGRAR EL CUMPLIMIENTO DE LAS METAS DEL PLAN DE DESARROLLO LOCAL Y LA EJECUCIÓN DE LOS PROYECTOS DE INVERSIÓN PREVISTOS PARA LA VIGENCIA.</t>
  </si>
  <si>
    <t>PRESTAR LOS SERVICIOS DE APOYO A LA GESTIÓN AL FONDO DE DESARROLLO LOCAL DE PUENTE ARANDA, PARA ACOMPAÑAR LOS PROCESOS QUE SE ADELANTEN PARA PROTECCIÓN Y USO ADECUADO DEL ESPACIO PUBLICO EN LA LOCALIDAD.</t>
  </si>
  <si>
    <t>PRESTAR LOS SERVICIOS PROFESIONALES PARA FORMULAR E IMPLEMENTAR ESTRATEGIAS DE EMPRENDIMIENTO EN COORDINACIÓN CON LAS DIFERENTES ENTIDADES DE LA LOCALIDAD, EMPRESARIOS E INDUSTRIALES QUE MEJOREN LAS CONDICIONES DE LOS CIUDADANOS DE LA LOCALIDAD.</t>
  </si>
  <si>
    <t xml:space="preserve">PRESTAR SERVICIOS TECNICOS AL ÁREA DE GESTIÓN DEL DESAROLLO LOCAL DE PUENTE ARANDA EN ASUNTOS RELACIONADOS A CONTABILIDAD Y PRESUPUESTO. </t>
  </si>
  <si>
    <t>PRESTAR SUS SERVICIOS PROFESIONALES PARA APOYAR LAS ACTIVIDADES Y PROGRAMAS QUE PROMUEVAN EL EJERCICIO DEL DERECHO A LA PARTICIPACIÓN, ASÍ COMO LOS PROCESOS COMUNITARIOS EN LA LOCALIDAD,</t>
  </si>
  <si>
    <t>APOYAR AL EQUIPO DE PRENSA Y COMUNICACIONES DE LA ALCALDÍA LOCAL EN LA REALIZACIÓN DE PRODUCTOS Y PIEZAS DIGITALES, IMPRESAS Y PUBLICITARIAS DE GRAN FORMATO Y DE ANIMACIÓN GRÁFICA, ASÍ COMO APOYAR LA PRODUCCIÓN Y MONTAJE DE EVENTOS.</t>
  </si>
  <si>
    <t>PRESTAR LOS SERVICIOS PROFESIONALES COMO ENLACE EN LOS TEMAS DE GESTIÓN DE RIESGOS Y CAMBIO CLIMÁTICO DSGR-CC, EN LA LOCALIDAD DE PUENTE ARANDA</t>
  </si>
  <si>
    <t>PRESTAR EL SERVICIO COMO CONDUCTOR DE LOS VEHÍCULOS QUE INTEGRAN EL PARQUE AUTOMOTOR DEL FDL PUENTE ARANDA</t>
  </si>
  <si>
    <t>PRESTAR LOS SERVICIOS DE APOYO A LA GESTIÓN EN LA IMPLEMENTACIÓN DE LAS ESTRATEGIAS DE SENSIBILIZACIÓN, FORMACIÓN Y EDUCACIÓN DE LOS PROYECTOS DE BIENESTAR ANIMAL EN LA LOCALIDAD DE PUENTE ARANDA</t>
  </si>
  <si>
    <t>PRESTAR SERVICIOS PROFESIONALES PARA REALIZAR LAS GESTIONES INHERENTES EN LA LIQUIDACIÓN, PAGO Y DEPURACIÓN DE OBLIGACIONES POR PAGAR DE LOS CONTRATOS SUSCRITOS POR EL FDL PUENTE ARANDA.</t>
  </si>
  <si>
    <t>PRESTAR SERVICIOS DE APOYO AL ÁREA DE GESTIÓN DEL DESARROLLO EN LAS LABORES  ADMINISTRATIVAS  QUE REQUIERA LA JUNTA ADMINISTRADORA LOCAL DE   PUENTE ARANDA</t>
  </si>
  <si>
    <t>PRESTAR LOS SERVICIOS PROFESIONALES AL ÁREA DE GESTIÓN POLICIVA Y JURÍDICA EN EL REPARTO Y SEGUIMIENTO  DE LOS COMPARENDOS IMPUESTOS POR LA POLICÍA NACIONAL</t>
  </si>
  <si>
    <t>PRESTAR LOS SERVICIOS PROFESIONALES
ESPECIALIZADOS BRINDANDO APOYO JURÍDICO AL DESPACHO Y AL ÁREA DE GESTIÓN PARA EL DESARROLLO LOCAL, EN LOS ASPECTOS DE GESTION POLICIVA .</t>
  </si>
  <si>
    <t>PRESTAR SUS SERVICIOS COMO INSTRUCTOR DE FORMACIÓN DEPORTIVA EN LA EJECUCIÓN DE LAS ACTIVIDADES PREVISTAS PARA LA IMPLEMENTACIÓN DE LOS PROGRAMAS, PROCESOS DE FORMACIÓN DEPORTIVA Y LA ESTRATEGIA DE CUIDADO EN EL TERRITORIO EN LA LOCALIDAD DE PUENTE ARANDA.</t>
  </si>
  <si>
    <t>PRESTAR SERVICIOS PROFESIONALES PARA APOYAR LA FORMULACION,  PROCESO DE CONTRATACIÓN, EVALUACIÓN, SEGUIMIENTO Y LIQUIDACIÓN RELACIONADOS CON LOS PROYECTOS AMBIENTALES DE INVERSION  PARA ASEGURAR LA ADECUADA INVERSIÓN DE RECURSOS LOCALES Y EL CUMPLIMIENTO DE LAS METAS DEL MISMO</t>
  </si>
  <si>
    <t>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t>
  </si>
  <si>
    <t>PRESTAR SUS SERVICIOS TÉCNICOS EN EL DESPACHO DE LA ALCALDÍA LOCAL CON EL FIN DE CONTRIBUIR EN LAS ACTIVIDADES ASISTENCIALES Y DE GESTIÓN, DE CONFORMIDAD CON LOS ESTUDIOS PREVIOS</t>
  </si>
  <si>
    <t>PRESTAR LOS SERVICIOS PROFESIONALES
PARA APOYAR AL ALCALDE LOCAL EN LA PROMOCIÓN, ARTICULACIÓN, ACOMPAÑAMIENTO Y SEGUIMIENTO  PARA  LA  ATENCIÓN  Y  PROTECCIÓN  DE  LOS  ANIMALES  DOMÉSTICOS  Y SILVESTRES  DE  LA  LOCALIDAD</t>
  </si>
  <si>
    <t xml:space="preserve">APOYAR JURÍDICAMENTE AL ALCALDE LOCAL EN EL SEGUIMIENTO, IMPLEMENTACIÓN Y SUSTANCIACION E IMPULSO DE LAS ACTUACIONES ADMINISTRATIVAS QUE CURSAN EN LA ALCALDÍA LOCAL REALCIONADO CON LOS TEMAS DE ACTIVIDAD COMERCIAL, ESPACIO PUBLICO Y PROPIEDAD HORIZONTAL. </t>
  </si>
  <si>
    <t>APOYAR TÉCNICAMENTE LAS DISTINTAS ETAPAS DE LOS PROCESOS DE COMPETENCIA DE LA ALCALDÍA LOCAL PARA LA DEPURACIÓN DE ACTUACIONES ADMINISTRATIVAS.</t>
  </si>
  <si>
    <t xml:space="preserve">PRESTAR SUS SERVICIOS PROFESIONALES EN LA DEPURACION DE OBLIGACIONES POR PAGAR, TRAMITE DE PAGOS Y LIQUIDACIÓN DE CONTRATOS. </t>
  </si>
  <si>
    <t xml:space="preserve"> PRESTAR SUS SERVICIOS COMO INSTRUCTOR DEPORTIVO EN LA EJECUCIÓN DE LAS ACTIVIDADES PREVISTAS PARA LA IMPLEMENTACIÓN DE LOS PROGRAMAS Y ESTRATEGIAS DE ACTIVIDAD FÍSICA Y CUIDADO EN EL TERRITORIO EN LA LOCALIDAD DE PUENTE ARANDA.</t>
  </si>
  <si>
    <t>PRESTAR LOS SERVICIOS DE APOYO EN TEMAS DE GESTIÓN AMBIENTAL RELACIONADOS CON ACCIONES DE ARBOLADO URBANO, RIESGOS Y CAMBIO CLIMÁTICO EN LA LOCALIDAD DE PUENTE ARANDA.</t>
  </si>
  <si>
    <t>PRESTAR LOS SERVICIOS PROFESIONALES PARA LA OPERACIÓN, PRESTACIÓN, SEGUIMIENTO Y CUMPLIMIENTO DE LOS PROCEDIMIENTOS ADMINISTRATIVOS, OPERATIVOS Y PROGRAMÁTICOS DEL PROGRAMA DEL SERVICO DE APOYO ECONOMICO TIPO C Y EL PROGRAMA DE  INGRESO MÍNIMO GARANTIZADO.</t>
  </si>
  <si>
    <t>PRESTAR LOS SERVICIOS PROFESIONALES PARA DESARROLLAR ACCIONES Y ESTRATEGIAS ORIENTADAS A LA PREVENCIÓN DE VIOLENCIA INFANTIL, VIOLENCIA INTRAFAMILIAR Y/O VIOLENCIA SEXUAL Y LA PROMOCIÓN DEL BUEN TRATO</t>
  </si>
  <si>
    <t>APOYAR LA FORMULACIÓN, EJECUCIÓN, SEGUIMIENTO Y MEJORA CONTINUA DE LAS HERRAMIENTAS QUE CONFORMAN LA GESTIÓN AMBIENTAL INSTITUCIONAL DE LA ALCALDÍA LOCAL.</t>
  </si>
  <si>
    <t>PRESTAR LOS SERVICIOS PROFESIONALES REQUERIDOS PARA APOYAR LA FORMULACIÓN, PROCESO DE CONTRATACIÓN, EVALUACIÓN Y SEGUIMIENTO DE PROYECTOS INCLUIDOS EN EL PLAN DE DESARROLLO LOCAL VIGENTE, ASÍ COMO LA LIQUIDACIÓN DE LOS CONTRATOS SUSCRITOS PARA SU EJECUCIÓN EN ESPECIAL PARA EL PROYECTO 1885 "PUENTE ARANDA COMPROMETIDA CON LA EDUCACION SUPERIOR DE LOS JOVENES"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</si>
  <si>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</si>
  <si>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 xml:space="preserve"> PRESTAR SUS SERVICIOS PROFESIONALES AL DESPACHO DE LA ALCALDÍA LOCAL PARA APOYAR EL TRÁMITE DE LOS DESPACHOS COMISORIOS, DESCONGESTIONAR Y TRAMITAR LOS DERECHOS DE PETICIÓN,  CONSOLIDAR LAS PROPOSICIONES Y SOLICITUDES DE LOS ENTES DE CONTROL, ASÍ COMO EL APOYO AL ÁREA DE CONTRATACIÓN, DE ACUERDO A LOS ESTUDIOS PREVIOS</t>
  </si>
  <si>
    <t xml:space="preserve">PRESTAR SERVICIOS DE APOYO A LAS ACTIVIDADES RELACIONADAS CON LA PROMOCIÓN, ACOMPAÑAMIENTO Y ATENCIÓN A LAS INSTANCIAS DE PARTICIPACIÓN Y ORGANIZACIONES SOCIALES DE LOS SECTORES LGBTI DE LA LOCALIDAD. </t>
  </si>
  <si>
    <t>PRESTAR SUS SERVICIOS TECNICOS EN PROCESOS ADMINISTRATIVOS Y LOGISTICOS EN LA EJECUCIÓN DE ACTIVIDADES PREVISTAS PARA EL CUMPLIMIENTO DE LO DISPUESTO A LA ESTRATEGIA TERRITORIAL DE SALUD.</t>
  </si>
  <si>
    <t>PRESTAR SUS SERVICIOS PROFESIONALES PARA APOYAR JURÍDICAMENTE LA EJECUCIÓN DE LAS ACCIONES REQUERIDAS Y NECESIDADES QUE SE DERIVEN DE LA APLICACIÓN DE LAS PREVISIONES DE LA LEY 675 DE 2001 O LA QUE HAGA SUS VECES</t>
  </si>
  <si>
    <t>PRESTAR SUS SERVICIOS DE APOYO ADMINISTRATIVO Y LOGÍSTICO EN LA EJECUCIÓN DE LAS ACTIVIDADES PREVISTAS Y ACCIONES COMPLEMENTARIAS AL MODELO Y PLAN TERRITORIAL DE SALUD, ACCIONES COMPLEMENTARIAS NO INCLUIDAS EN EL PLAN DE BENEFICIOS EN SALUD VIGENTE, NI EN LOS DEMÁS CONCEPTOS DE GASTO DEL SECTOR SALUD RELACIONADOS EN LA CIRCULAR CONFIS 03 DE 2020, EN CUMPLIMIENTO DE LA ESTRATEGIA DE CO INVERSIÓN.</t>
  </si>
  <si>
    <t>PRESTAR SUS SERVICIOS PROFESIONALES PARA APOYAR LA FORMULACION,  PROCESO DE CONTRATACIÓN, EVALUACIÓN, SEGUIMIENTO Y LIQUIDACIÓN RELACIONADOS CON EL PROYECTO DE INVERSION 1897 PARA ASEGURAR LA ADECUADA INVERSIÓN DE RECURSOS LOCALES Y EL CUMPLIMIENTO DE LAS METAS DEL MISMO</t>
  </si>
  <si>
    <t>PRESTAR SUS SERVICIOS PROFESIONALES PARA DESARROLLAR LA PLATAFORMA WEB O APP RESPECTO DE LA VITRINA LOCAL EMPRESARIAL A LA LOCALIDAD DE PUENTE ARANDA.</t>
  </si>
  <si>
    <t>APOYAR TÉCNICAMENTE LAS DISTINTAS ETAPAS DE LOS PROCESOS DE COMPETENCIA DE LAS INSPECCIONES DE POLICÍA DE LA LOCALIDAD, SEGÚN REPARTO.</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</si>
  <si>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</si>
  <si>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</si>
  <si>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SUS SERVICIOS PROFESIONALES COMO PROGRAMADOR PARA CREAR APLICACIONES Y SOFTWARE ESPECIALIZADO PARA LOS EMPRESARIOS DE LA LOCALIDAD.</t>
  </si>
  <si>
    <t>PRESTAR SERVICIOS PROFESIONALES PARA CONTRIBUIR EN LA GESTIÓN, SEGUIMIENTO Y CONTROL DE LOS PROCESOS Y PROCEDIMIENTOS QUE MANEJA EL FONDO DE DESARROLLO LOCAL DE PUENTE ARANDA</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</si>
  <si>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</si>
  <si>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LOS SERVICIOS DE APOYO AL FONDO DE DESARROLLO LOCAL DE PUENTE ARANDA EN LA GESTIÓN DE LOS TRÁMITES ADMINISTRATIVOS RELACIONADOS CON SEGURIDAD CIUDADANA Y CONVIVENCIA DE LA LOCALIDAD</t>
  </si>
  <si>
    <t>PRESTAR SUS SERVICIOS PROFESIONALES PARA APOYAR LA GESTIÓN DE LA CASA DEL CONSUMIDOR EN LA ALCALDÍA LOCAL</t>
  </si>
  <si>
    <t>PRESTAR SERVICIOS PROFESIONALES DE APOYO  EN LOS TEMAS RELACIONADOS CON LA RED, GESTIÓN TIC Y TODO LOS RECURSOS TECNOLÓGICO DE LA ALCALDÍA LOCAL PUENTE ARANDA.</t>
  </si>
  <si>
    <t>PRESTAR LOS SERVICIOS PROFESIONALES PARA APOYAR LA EJECUCIÓN Y LIQUIDACIÓN DE LOS CONTRATOS DE INFRAESTRUCTURA DEL FONDO DE DESARROLLO LOCAL DE PUENTE ARANDA</t>
  </si>
  <si>
    <t>PRESTAR SUS SERVICIOS PROFESIONALES APOYANDO TÉCNICAMENTE LAS DISTINTAS ETAPAS DE LOS PROCESOS DE COMPETENCIAS DE LA ALCALDÍA LOCAL PARA LA DEPURACIÓN DE ACTUACIONES ADMINISTRATIVAS, DE ACUERDO CON LOS ESTUDIOS PREVIOS</t>
  </si>
  <si>
    <t>APOYAR LA FORMULACIÓN, GESTIÓN Y SEGUIMIENTO DE ACTIVIDADES ENFOCADAS A LA GESTIÓN AMBIENTAL EXTERNA, ENCAMINADAS A LA MITIGACIÓN DE LOS DIFERENTES IMPACTOS AMBIENTALES Y LA
CONSERVACIÓN DE LOS RECURSOS NATURALES DE LA LOCALIDAD.</t>
  </si>
  <si>
    <t>PRESTAR LOS SERVICIOS PROFESIONALES PARA APOYAR LA FORMULACIÓN, EJECUCIÓN, SEGUIMIENTO Y MEJORA CONTINUA DE LAS HERRAMIENTAS QUE CONFORMAN LA GESTIÓN AMBIENTAL INSTITUCIONAL DE LA ALCALDÍA LOCAL.</t>
  </si>
  <si>
    <t>PRESTAR SERVICIOS PROFESIONALES EN TEMAS  AMBIENTAL, RIESGO Y CAMBIO CLIMÁTICO,  APOYANDO LOS PLANES, ESTRATEGIAS Y PROYECTOS QUE SE EJECUTAN EN LA LOCALIDAD DE PUENTE ARANDA</t>
  </si>
  <si>
    <t>PRESTAR SERVICIOS PROFESIONALES PARA APOYAR LA GESTIÓN DE LOS ASUNTOS RELACIONADOS CON SEGURIDAD CIUDADANA, CONVIVENCIA Y ESPACIO PÚBLICO EN LA LOCALIDAD DE PUENTE ARANDA.</t>
  </si>
  <si>
    <t xml:space="preserve"> PRESTAR SUS SERVICIOS PROFESIONALES APOYANDO TÉCNICAMENTE LAS DISTINTAS ETAPAS DE LOS PROCESOS DE COMPETENCIAS DE LA ALCALDÍA LOCAL PARA LA DEPURACIÓN DE ACTUACIONES ADMINISTRATIVAS, DE ACUERDO CON LOS ESTUDIOS PREVIOS</t>
  </si>
  <si>
    <t>PRESTAR SERVICIOS DE APOYO A LA GESTIÓN EN LA EJECUCIÓN DE LAS ACTIVIDADES ADMINISTRATIVAS, OPERATIVOS DE IVC Y ATENCIÓN DE PQRS RELACIONADAS CON LA GESTIÓN POLICIVA Y JURÍDICA EN LA ALCALDÍA LOCAL DE PUENTE ARANDA.</t>
  </si>
  <si>
    <t>PRESTAR SUS SERVICIOS PROFESIONALES PARA APOYAR LOS ASUNTOS RELACIONADOS CON SEGURIDAD CIUDADANA, CONVIVENCIA Y PREVENCIÓN DE CONFLICTOS, VIOLENCIAS Y DELITOS EN LA LOCALIDAD.</t>
  </si>
  <si>
    <t>PRESTAR SUS SERVICIOS ASISTENCIALES EN TEMAS ADMINISTRATIVOS Y LOGISTICOS QUE PROMUEVAN EL FORTALECIMIENTO DE LA PARTICIPACIÓN DE LAS ORGANIZACIONES NO FORMALES DE LA LOCALIDAD DE PUENTE ARANDA.</t>
  </si>
  <si>
    <t>PRESTAR SUS SERVICIOS DE APOYO TÉCNICO AL DESPACHO DE LA ALCALDÍA LOCAL EN LOS TRÁMITES DE SU COMPETENCIA, PRINCIPALMENTE EN LO RELACIONADO CON EL TRÁMITE DE LOS DESPACHOS COMISORIOS.</t>
  </si>
  <si>
    <t>PRESTAR SERVICIOS PROFESIONALES PARA REALIZAR LAS GESTIONES INHERENTES EN LA LIQUIDACIÓN, PAGO Y DEPURACIÓN DE OBLIGACIONES POR PAGAR DE LOS CONTRATOS SUSCRITOS POR EL FDL PUENTE ARANDA</t>
  </si>
  <si>
    <t xml:space="preserve">
EL CONTRATISTA SE OBLIGA CON EL FONDO DE DESARROLLO LOCAL DE PUENTE ARANDA A PRESTAR EL SERVICIO INTEGRAL DE ASEO Y CAFETERÍA PARA LA SEDE  PRINCIPAL DE LA ENTIDAD, LOS ESPACIOS OCUPADOS POR LA JUNTA ADMINISTRADORA LOCAL Y LOS PUNTOS VIVE DIGITAL DE LA LOCALIDAD CON BASE AL ACUERDO MARCO DE PRECIOS CCE-972-AMP-2019
</t>
  </si>
  <si>
    <t>Cargo</t>
  </si>
  <si>
    <t>FORMULADOR
(Profesional universitario I)</t>
  </si>
  <si>
    <t>ABOGADO JAL
(Profesional Universitario I)</t>
  </si>
  <si>
    <t>PROFESIONAL DESPACHO
(Profesional especializado I)</t>
  </si>
  <si>
    <t>PROFESIONAL DESPACHO
(Profesional especializado II)</t>
  </si>
  <si>
    <t>GESTORES DE SEGURIDAD Y CONVIVENCIA
(Asistencial II)</t>
  </si>
  <si>
    <t>ABOGADO CONTRATACION  ESPECIALISTA
líder de Contratación
(Profesional especializado II)</t>
  </si>
  <si>
    <t>PROFESIONAL DESPACHO
(Profesional Universitario I)</t>
  </si>
  <si>
    <t>ABOGADO CONTRATACION
(Profesional universitario II)</t>
  </si>
  <si>
    <t>PROFESIONAL DESPACHO
(Profesional Universitario II)</t>
  </si>
  <si>
    <t>PROFESIONAL SIPSE
(Profesional universitario I)</t>
  </si>
  <si>
    <t>ABOGADO CONTRATACION SENIOR
(Profesional universitario II)</t>
  </si>
  <si>
    <t>PROFESONAL PLANEACIÓN
SALUD - ESTRATEGIA PREVENCION EMBARAZO
(Profesional I sin)</t>
  </si>
  <si>
    <t>ABOGADOS INSPECCIONES
(Profesional Universitario I)</t>
  </si>
  <si>
    <t>PROFESIONAL PLANEACIÓN SEGURIDAD Y CONVIVENCIA - INTEGRACIÓN SOCIAL
(Profesional Universitario I)</t>
  </si>
  <si>
    <t>ABOGADO SUSTANCIADORES OBRAS
(Profesional Universitario I)</t>
  </si>
  <si>
    <t>TECNICO PARTICIPACIÓN
(Técnico I sin)</t>
  </si>
  <si>
    <t>AUXILIARES INSPECCIONES
(Asistencia II)</t>
  </si>
  <si>
    <t>LIQUIDADOR
(Profesional universitario II)</t>
  </si>
  <si>
    <t>ADMINISTRADOR DE RED
(Profesional universitario II)</t>
  </si>
  <si>
    <t>PROFESIONAL PRESUPUESTO
(Profesional Universitario I)</t>
  </si>
  <si>
    <t>TÉCNICO JAL
(Técnico II)</t>
  </si>
  <si>
    <t>TECNICO JURIDICO CONTRATACION
(Técnico II)</t>
  </si>
  <si>
    <t>PROFESONAL PLANEACIÓN
SALUD
(Profesional Universitario I)</t>
  </si>
  <si>
    <t>LÍDER PRENSA
(Profesional Especializado II)</t>
  </si>
  <si>
    <t>REFERENTE CALIDAD
(Profesional universitario II)</t>
  </si>
  <si>
    <t>FORMULADOR
(Profesional universitario II)</t>
  </si>
  <si>
    <t>TECNICO PLANEACION
EDUCACION
(Técnico II)</t>
  </si>
  <si>
    <t>NOTIFICADOR
(Asistencial II)</t>
  </si>
  <si>
    <t xml:space="preserve">LIDER COORDINADOR SUSTANCIADOR OBRAS
(Profesional Especializado I) </t>
  </si>
  <si>
    <t>GESTOR LÍDER DE SEGURIDAD
(Profesional universitario II)</t>
  </si>
  <si>
    <t>TECNICO AGDL
(Técnico II)</t>
  </si>
  <si>
    <t>PROFESIONAL APOYO  ADMINISTRATIVO Y FUNCIONAMIENTO PLANEACION
(Profesional Universitario I)</t>
  </si>
  <si>
    <t>AUXILIAR CDI
(Asistencial II)</t>
  </si>
  <si>
    <t>AUXILIAR OBRAS
(Técnico I sin)</t>
  </si>
  <si>
    <t>ABOGADOS SUSTANCIADOR LEY 232
(Profesional Universitario I)</t>
  </si>
  <si>
    <t>PROFESIONAL PLANEACIÓN CULTURA
(Profesional Universitario I)</t>
  </si>
  <si>
    <t>AUXILIAR INSPECCIONES
(Asistencia II)</t>
  </si>
  <si>
    <t>ABOGADO ESPACIO PÚBLICO
(Profesional Universitario I)</t>
  </si>
  <si>
    <t>PROFESIONAL APOYO   FUNCIONAMIENTO PLANEACION
(Profesional I sin)</t>
  </si>
  <si>
    <t>PROFESIONAL PLANEACIÓN DEPORTES
(Profesional Universitario I)</t>
  </si>
  <si>
    <t>LÍDER DE PARTICIPACIÓN
(Profesional universitario II)</t>
  </si>
  <si>
    <t>AUXILIAR  ARCHIVO
(Asistencia II)</t>
  </si>
  <si>
    <t>TECNICO ALMACEN
(Técnico I)</t>
  </si>
  <si>
    <t>TECNICO SUBSIDIO C
(Técnico I)</t>
  </si>
  <si>
    <t>ROL DE CUBRIMIENTO
(Profesional I sin)</t>
  </si>
  <si>
    <t>PROFESIONAL ARCHIVO
(Profesional universitario II)</t>
  </si>
  <si>
    <t>TECNICO SISTEMAS
(Técnico II)</t>
  </si>
  <si>
    <t>TECNICO PUNTO VIVE DIGITAL
(Técnico II)</t>
  </si>
  <si>
    <t>FOTÓGRAFO
(Profesional universitario II)</t>
  </si>
  <si>
    <t>TECNICO ARCHIVO
(Técnico II)</t>
  </si>
  <si>
    <t>TECNICO ESPACIO PÚBLICO
(Técnico I sin)</t>
  </si>
  <si>
    <t>TECNICO PROYECTO ANIMALISTA
(Técnico I)</t>
  </si>
  <si>
    <t>PROFESIONAL CONTABILIDAD
(Profesional Universitario I)</t>
  </si>
  <si>
    <t>PROFESIONAL INGRESO MINIMO
(Profesional Universitario I)</t>
  </si>
  <si>
    <t>APOYO PROFESIONAL GESTIÓN DEL RIESGO
(Profesional I sin)</t>
  </si>
  <si>
    <t>CONDUCTORES
(Asistencial II)</t>
  </si>
  <si>
    <t>COMMUNITY MANAGER
(Profesional universitario II)</t>
  </si>
  <si>
    <t>LIDER PLANEACION
(Profesional especializado I)</t>
  </si>
  <si>
    <t>GESTORES DE ESPACIO PUBLICO
(Asistencial II)</t>
  </si>
  <si>
    <t>PROFESONAL PLANEACIÓN
EMPRENDIMIENTO - DESARROLLO ECONÓMICO
(Profesional Universitario I)</t>
  </si>
  <si>
    <t>TECNICO PRESUPUESTO
(Tecnico I)</t>
  </si>
  <si>
    <t>PROFESIONAL PARTICIPACION FORMULACIÓN
(Profesional Universitario I)</t>
  </si>
  <si>
    <t>DISEÑADOR GRÁFICO
(Profesional Universitario I)</t>
  </si>
  <si>
    <t>GESTOR DEL RIESGO
(Profesional I)</t>
  </si>
  <si>
    <t>CONDUCTOR DESPACHO
(Técnico I)</t>
  </si>
  <si>
    <t>AUXILIAR PROYECTO ANIMALISTA
(Asistencial II)</t>
  </si>
  <si>
    <t>ASISTENCIAL JAL
(Asistencial II)</t>
  </si>
  <si>
    <t>PROFESIONAL  POLICIVO Y JURIDICO
(Profesional Universitario I )</t>
  </si>
  <si>
    <t>INSTRUCTORES DE ESCUELAS DE FORMACIÓN DERPOTIVA
(Tecnico I)</t>
  </si>
  <si>
    <t>PROFESIONAL APOYO AMBIENTAL
(Profesional I sin)</t>
  </si>
  <si>
    <t>ABOGADO SUSTANCIADOR PERSUASIVO
(Profesional Universitario II)</t>
  </si>
  <si>
    <t>TECNICO DESPACHO
(Técnico I)</t>
  </si>
  <si>
    <t>PROFESIONAL BIENESTAR ANIMAL
(Profesional I sin)</t>
  </si>
  <si>
    <t xml:space="preserve">LIDER COORDINADOR SUSTANCIADOR
(Profesional II) </t>
  </si>
  <si>
    <t>LÍIDER DE OBLIGACIONES POR PAGAR
(Profesional universitario II)</t>
  </si>
  <si>
    <t>INSTRUCTORES DE ACTIVIDAD FÍSICA
(Tecnico I)</t>
  </si>
  <si>
    <t>GESTORES AMBIENTALES (Asistencial II)</t>
  </si>
  <si>
    <t>PROFESIONAL SUBSIDIO C -  INGRESO MÍNIMO
(Profesional II)</t>
  </si>
  <si>
    <t xml:space="preserve"> PROFESIONAL VIOLENCIA
(Profesional Universitario I) </t>
  </si>
  <si>
    <t xml:space="preserve">REFERENTE AMBIENTAL INSTITUCIONAL PIGA
(Profesional I) </t>
  </si>
  <si>
    <t>PROFESIONAL PLANEACION EDUCACION
(Profesional Universitario I)</t>
  </si>
  <si>
    <t>PROFESIONAL PARTICIPACION
(Profesional universitario II)</t>
  </si>
  <si>
    <t>PROFESIONAL PARTICIPACION
(Profesional Universitario I)</t>
  </si>
  <si>
    <t>PROFESIONAL SUBSIDIO C
(Profesional Universitario I)</t>
  </si>
  <si>
    <t>DESPACHOS COMISORIOS
(Profesional I sin)</t>
  </si>
  <si>
    <t>APOYO LGTBI
(Asistencial II)</t>
  </si>
  <si>
    <t>TECNICO PLANEACION SALUD - ESTRATEGIA PREVENCION EMBARAZO
(Técnico I)</t>
  </si>
  <si>
    <t>ABOGADO PROPIEDAD HORIZONTAL
(Profesional I sin)</t>
  </si>
  <si>
    <t>TECNICO PLANEACION SALUD - ESTRATEGIA TERRITORIAL DE SALUD
(Técnico I sin)</t>
  </si>
  <si>
    <t>CONDUCTOR
(Asistencial II)</t>
  </si>
  <si>
    <t>PROFESIONAL PLANEACIÓN
SALUD - ESTRATEGIA TERRITORIAL DE SALUD
(Profesional I sin)</t>
  </si>
  <si>
    <t>DESPACHOS COMISORIOS
(Profesional universitario I)</t>
  </si>
  <si>
    <t xml:space="preserve"> PROGRAMADOR
(Profesional universitario I) </t>
  </si>
  <si>
    <t>ABOGADO SUSTANCIADORES PERSUASIVO
(Profesional Universitario II)</t>
  </si>
  <si>
    <t>AUXILIAR POLICIVO Y JURIDICO
(Técnico I sin)</t>
  </si>
  <si>
    <t>INSTRUCTORES DE ESCUELAS DE FORMACION DERPOTIVA
(Tecnico I)</t>
  </si>
  <si>
    <t>PROFESIONAL APOYO CALIDAD
(Profesional universitario II)</t>
  </si>
  <si>
    <t>AUXILIAR ADMINISTRATIVO SEGURIDAD
(Asistencial II)</t>
  </si>
  <si>
    <t>PROFESIONAL CASA DEL CONSUMIDOR
(Profesional Universitario I)</t>
  </si>
  <si>
    <t>PROFESIONAL SISTEMAS
(Profesional I sin)</t>
  </si>
  <si>
    <t>PROFESIONALES APOYO INFRAESTRUCTURA ADMINISTRATIVO
(Profesional I sin)</t>
  </si>
  <si>
    <t>PROFESIONAL AMBIENTAL TERRITORIAL
(Profesional Universitario I)</t>
  </si>
  <si>
    <t>ABOGADO ESPACIO PUBLICO
(Profesional Universitario I)</t>
  </si>
  <si>
    <t>PROFESIONAL AMBIENTAL
(Profesional Universitario II)</t>
  </si>
  <si>
    <t>PROFESONAL PLANEACIÓN
SALUD - ESTRATEGIA TERRITORIAL DE SALUD
(Profesional I sin)</t>
  </si>
  <si>
    <t>LIDER GESTION AMBIENTAL Y DE RIESGOS
(Profesional universitario II)</t>
  </si>
  <si>
    <t>LIDER ESPACIO PUBLICO
(Profesional I sin)</t>
  </si>
  <si>
    <t>TECNICO IVC-PQRS</t>
  </si>
  <si>
    <t>PROPFESIONAL APOYO GESTOR DE SEGURIDAD
(Profesional universitario II)</t>
  </si>
  <si>
    <t>PROFESONAL PLANEACIÓN
SALUD -ESTRATEGIA TERRITORIAL DE SALUD
(Profesional I sin)</t>
  </si>
  <si>
    <t>TECNICO PLANEACION SALUD - ESTRATEGIA PREVENCION EMBARAZO
(Técnico I sin)</t>
  </si>
  <si>
    <t>ASISTENCIAL PARTICIPACION
(Asistencial I)</t>
  </si>
  <si>
    <t>TECNICO DESPACHOS COMISORIOS
(Técnico I sin)</t>
  </si>
  <si>
    <t>LIQUIDADOR
(Profesional universitario I)</t>
  </si>
  <si>
    <t xml:space="preserve">Cod. Proyecto </t>
  </si>
  <si>
    <t xml:space="preserve">Nombre del Proyecto </t>
  </si>
  <si>
    <t xml:space="preserve">Fuente </t>
  </si>
  <si>
    <t>ANDREA ROCHA</t>
  </si>
  <si>
    <t>ALFONSO NIÑO</t>
  </si>
  <si>
    <t>ADRIANA JOJOA</t>
  </si>
  <si>
    <t>MARIA ANGELICA NARANJO</t>
  </si>
  <si>
    <t>DANIELA SANCHEZ</t>
  </si>
  <si>
    <t>ANA MILENA RINCON</t>
  </si>
  <si>
    <t>JOSE TORRES</t>
  </si>
  <si>
    <t>ALONSO NIÑO</t>
  </si>
  <si>
    <t>Fortalecimiento al desarrollo local de Puente Aranda</t>
  </si>
  <si>
    <t>Seguridad y Convivencia para Puente Aranda</t>
  </si>
  <si>
    <t xml:space="preserve">Puente Aranda educada en prevencion de embarazo </t>
  </si>
  <si>
    <t>Movilidad segura, sostenible y accesible para Puente Aranda</t>
  </si>
  <si>
    <t>Puente Aranda comprometida con la educacion superior de los jovenes.</t>
  </si>
  <si>
    <t>Puente Aranda con salud</t>
  </si>
  <si>
    <t>Empleo y productividad, una apuesta del contrato social para Puente Aranda</t>
  </si>
  <si>
    <t xml:space="preserve">Inspeccion, vigilancia y control </t>
  </si>
  <si>
    <t xml:space="preserve">Puente Aranda referente en cultura, deporte y recreacion </t>
  </si>
  <si>
    <t xml:space="preserve">Puente Aranda cuidadodra y protectora de la poblacion vulnerable </t>
  </si>
  <si>
    <t>Acuerdos para el espacio publico en el marco del contrato social para Puente Aranda</t>
  </si>
  <si>
    <t>Puente Aranda protege y cuida a los animales</t>
  </si>
  <si>
    <t>Puente Aranda alerta ante las emergencias</t>
  </si>
  <si>
    <t>Fortalecimiento de la participacion ciudadana en Puente Aranda</t>
  </si>
  <si>
    <t xml:space="preserve">Educacion ambiental y ecourbanismo en Puente Aranda </t>
  </si>
  <si>
    <t>Puente Aranda sin violencia</t>
  </si>
  <si>
    <t>Arbolado para Puente Aranda</t>
  </si>
  <si>
    <t>O23011601010000001881</t>
  </si>
  <si>
    <t>INVERSION</t>
  </si>
  <si>
    <t>O23011601170000001885</t>
  </si>
  <si>
    <t>O23011601200000001887</t>
  </si>
  <si>
    <t>O23011601210000001890</t>
  </si>
  <si>
    <t xml:space="preserve">Arte, cultura y patrimonio, en un nuevo pacto social </t>
  </si>
  <si>
    <t>O23011601060000001893</t>
  </si>
  <si>
    <t>O23011601060000001894</t>
  </si>
  <si>
    <t>O23011601060000001897</t>
  </si>
  <si>
    <t>O23011601080000001899</t>
  </si>
  <si>
    <t>O23011603430000001902</t>
  </si>
  <si>
    <t>O23011603450000001903</t>
  </si>
  <si>
    <t>O23011604490000001905</t>
  </si>
  <si>
    <t>O23011605550000001906</t>
  </si>
  <si>
    <t>O23011605570000001907</t>
  </si>
  <si>
    <t>O23011605570000001908</t>
  </si>
  <si>
    <t>O23061602270000002001</t>
  </si>
  <si>
    <t>O23061602300000002002</t>
  </si>
  <si>
    <t>O23061602330000002003</t>
  </si>
  <si>
    <t>O23061602340000002004</t>
  </si>
  <si>
    <t>O23061602380000002005</t>
  </si>
  <si>
    <t>Puente Aranda camabia sus habitos de consumo</t>
  </si>
  <si>
    <t>FUNCIONAMIENTO</t>
  </si>
  <si>
    <t>SANTIAGO JIMENEZ LARA</t>
  </si>
  <si>
    <t>JESUS DAVID DIAZ CAMPOS</t>
  </si>
  <si>
    <t>ANA DOLORES CASTRO VASQUEZ</t>
  </si>
  <si>
    <t>EDSON EDIÑO RONCANCIO LADIÑO</t>
  </si>
  <si>
    <t>EDI LILIANA HERNANDEZ GOMEZ</t>
  </si>
  <si>
    <t>ANA MILENA RINCON REY</t>
  </si>
  <si>
    <t>SANDRA JULIETA IBARRA RUIZ</t>
  </si>
  <si>
    <t>ANDREA CATALINA GARCIA FLOREZ</t>
  </si>
  <si>
    <t>GIOVANNI EUDORO PEREZ VELASCO</t>
  </si>
  <si>
    <t>JENNY ANDREA ROCHA GARCIA</t>
  </si>
  <si>
    <t>MARIA FERNANDA MORA RAMIREZ</t>
  </si>
  <si>
    <t>LISSETTE ALEJANDRA CORREDOR PINEDA</t>
  </si>
  <si>
    <t>BRYAN ALFONSO NIÑO VELEZ</t>
  </si>
  <si>
    <t>MARIA ANGELICA NARANJO HERRERA</t>
  </si>
  <si>
    <t>CIELO PIEDAD HERRERA TRIANA</t>
  </si>
  <si>
    <t>CECILIA SOSA GOMEZ</t>
  </si>
  <si>
    <t>WILSON CAPERA RODRIGUEZ</t>
  </si>
  <si>
    <t>INGRID JAZMIN VEGA CASTIBLANCO</t>
  </si>
  <si>
    <t>WILSON FABIO QUINTERO ROJAS</t>
  </si>
  <si>
    <t>KAROL NATALY PULIDO HERRERA</t>
  </si>
  <si>
    <t>JUAN FRANCISCO GALVEZ JUNCA</t>
  </si>
  <si>
    <t>BRAYAN DAVID AVIRAMA RIVERA</t>
  </si>
  <si>
    <t>VICTOR ALFONSO GALINDO OSORIO</t>
  </si>
  <si>
    <t>MARIA ISABEL MONTENEGRO SACHICA</t>
  </si>
  <si>
    <t>OSCAR EDUARDO ROMERO ARTEAGA</t>
  </si>
  <si>
    <t>OSCAR ORLANDO TORRES RODRIGUEZ</t>
  </si>
  <si>
    <t>NURY YAMIRA LUIS ZAPATA</t>
  </si>
  <si>
    <t>JOSE DANILO TRIANA MONTENEGRO</t>
  </si>
  <si>
    <t>LEISY YURANI GIRALDO MEDINA</t>
  </si>
  <si>
    <t>LUISA FERNANDA LEON CEPEDA</t>
  </si>
  <si>
    <t>HECTOR MAURICIO CARRILLO SILVA</t>
  </si>
  <si>
    <t>MARIA XIMENA MESA CARDENAS</t>
  </si>
  <si>
    <t>ELIZABETH PEÑA SALAZAR</t>
  </si>
  <si>
    <t>ALEXANDER GUTIERREZ CHAPARRO</t>
  </si>
  <si>
    <t>ARNULFO ESPITIA PIRAGAUTA</t>
  </si>
  <si>
    <t>DEINIS FILIMON BARBOSA CRISTANCHO</t>
  </si>
  <si>
    <t>LUIS GUILLERMO NEISA LOPEZ</t>
  </si>
  <si>
    <t>VICTOR ALFONSO CRUZ SANCHEZ</t>
  </si>
  <si>
    <t>JOSE JOAQUIN OCAMPO TEJADA</t>
  </si>
  <si>
    <t>WILLIAM MATEO CUEVAS GARZON</t>
  </si>
  <si>
    <t>FRANCISCO JAVIER GOMEZ RODRIGUEZ</t>
  </si>
  <si>
    <t>CARMEN ELENA CASTRO RICO</t>
  </si>
  <si>
    <t>FREDY HUMBERTO SANCHEZ LOPEZ</t>
  </si>
  <si>
    <t>JOSE DAVID QUINTERO PEÑA</t>
  </si>
  <si>
    <t>ADRIANA YINETH JOJOA SOLER</t>
  </si>
  <si>
    <t>HECTOR TOVAR ORDOÑEZ</t>
  </si>
  <si>
    <t>SANDRA ESPERANZA CLAVIJO RAMOS</t>
  </si>
  <si>
    <t>LUIS ESTEBAN APOLINAR MORENO</t>
  </si>
  <si>
    <t>DANIEL ARMANDO SANDOVAL NIETO</t>
  </si>
  <si>
    <t>ALEXANDRA RANGEL AGUILAR</t>
  </si>
  <si>
    <t>ABRAHAM PEREZ ROMERO</t>
  </si>
  <si>
    <t>HUMBERTO HORACIO DEMOYA MORALES</t>
  </si>
  <si>
    <t>JUAN ALFREDO TORRES PRIETO</t>
  </si>
  <si>
    <t>LUISA FERNANDA MALAGON GOMEZ</t>
  </si>
  <si>
    <t xml:space="preserve">CLAUDIA MARCELA LOZANO LEGUIZAMON </t>
  </si>
  <si>
    <t>MAURICIO ANDRES AVELLANEDA TAMAYO</t>
  </si>
  <si>
    <t>JOSE VICENTE RAMIREZ QUEVEDO</t>
  </si>
  <si>
    <t>LUISA FERNANDA QUINTERO LIZARAZO</t>
  </si>
  <si>
    <t xml:space="preserve">LUZ NELLY VILLATE AVENDAÑO </t>
  </si>
  <si>
    <t>HAROLDO KARIN CALAO GONZALEZ</t>
  </si>
  <si>
    <t xml:space="preserve">DORIS JANNETH FORERO DUARTE </t>
  </si>
  <si>
    <t>WILLIAM EDUARDO VILLALOBOS MARTINEZ</t>
  </si>
  <si>
    <t>LEONARDO SIERRA VALDIVIESO</t>
  </si>
  <si>
    <t>ANGIE MARCELA ALVARADO GAONA</t>
  </si>
  <si>
    <t>PABLO ANDRES MONTIEL BELTRAN</t>
  </si>
  <si>
    <t>EDGAR GIOVANNY RUIZ ANGEL</t>
  </si>
  <si>
    <t>CLAUDIA PATRICIA VALLEJO GUTIERREZ</t>
  </si>
  <si>
    <t>OLGA MILENA OSPINA MONSALVE</t>
  </si>
  <si>
    <t>ANDRES FELIPE FERNANDEZ RUBIANO</t>
  </si>
  <si>
    <t>OSCAR IVAN BARRETO GOMEZ</t>
  </si>
  <si>
    <t>EDGAR BUSTOS BARON</t>
  </si>
  <si>
    <t>DIEGO ALEJANDRO ALDANA AREVALO</t>
  </si>
  <si>
    <t>JHORMAN LOHADWER MELO ARENAS</t>
  </si>
  <si>
    <t>JULIAN ANDRES CASTRO</t>
  </si>
  <si>
    <t>NEIDEL FERNEY CASTRO PEREZ</t>
  </si>
  <si>
    <t>BLAS FERNANDO LONDOÑO DIAZ</t>
  </si>
  <si>
    <t>JUAN MANUEL REYES RAMIREZ</t>
  </si>
  <si>
    <t>JUAN FELIPE VERGARA AYALA</t>
  </si>
  <si>
    <t>LUIS EDUARDO CORTES GARAY</t>
  </si>
  <si>
    <t xml:space="preserve"> JOHN MAURICIO MORALES TORRES</t>
  </si>
  <si>
    <t>DARLIN AVIRAMA RAMIREZ</t>
  </si>
  <si>
    <t>ANGIE NATALIA BELTRAN SANCHEZ</t>
  </si>
  <si>
    <t>NAYIB SELENIA CALIFA GARZON</t>
  </si>
  <si>
    <t>JUAN EDUARDO BOHORQUEZ RUIZ</t>
  </si>
  <si>
    <t>DIANA MILENA RAMOS AVILA</t>
  </si>
  <si>
    <t>NELLY JANETH MORA OLIVERO</t>
  </si>
  <si>
    <t>JUAN SEBASTIAN RENTERIA VARGAS</t>
  </si>
  <si>
    <t>JUAN CARLOS GOMEZ MELGAREJO</t>
  </si>
  <si>
    <t>CAMILO ANDRES ROMERO CASTRO</t>
  </si>
  <si>
    <t>MISAEL ALEJANDRO PINEDA SUAREZ</t>
  </si>
  <si>
    <t>DIEGO HERNAN ROMERO GIL</t>
  </si>
  <si>
    <t>OSCAR GIHOVANY MEDINA CARROLL</t>
  </si>
  <si>
    <t>DOUGLAS ALEXANDER JIMENEZ SOSA</t>
  </si>
  <si>
    <t>VICTORIA HELENA DURAN RIVERA</t>
  </si>
  <si>
    <t>ANDRES DAVID MARTINEZ ALVAREZ</t>
  </si>
  <si>
    <t>MIGUEL ANGEL GUARIN ESCOBAR</t>
  </si>
  <si>
    <t>JUAN GABRIEL OLIVELLA RODRIGUEZ</t>
  </si>
  <si>
    <t>LUZ MARIANA BARRAGAN CAMARGO</t>
  </si>
  <si>
    <t>GUSTAVO ADOLFO CORTES MOSQUERA</t>
  </si>
  <si>
    <t>CAMILO ANDRES VARELA BARRETO</t>
  </si>
  <si>
    <t>HENRY GIANCARLO GUEVARA MILA</t>
  </si>
  <si>
    <t>JOHANN STEVEN MEDINA BUSTOS</t>
  </si>
  <si>
    <t>DIEGO NOY LOPEZ</t>
  </si>
  <si>
    <t>JULY KATHERINE PEÑA SARMIENTO</t>
  </si>
  <si>
    <t>JUAN SEBASTIAN RODRIGUEZ LEON</t>
  </si>
  <si>
    <t>DIANA LUCIA SANCHEZ PEREZ</t>
  </si>
  <si>
    <t>ADRIANA MARIA SALAZAR VASQUEZ</t>
  </si>
  <si>
    <t xml:space="preserve">BRYAN DAVID SANCHEZ </t>
  </si>
  <si>
    <t xml:space="preserve">WILFER GIOVANY CONTENTO MELO </t>
  </si>
  <si>
    <t>NELSON DAVID VERA GALLO</t>
  </si>
  <si>
    <t>HERNAN FELIPE SOLANO GARCIA</t>
  </si>
  <si>
    <t>GLADYS MEDINA GARCIA</t>
  </si>
  <si>
    <t>CARLOS EDUARDO PEÑA</t>
  </si>
  <si>
    <t>YULIETH ALEXANDRA RIAÑO ESPITIA</t>
  </si>
  <si>
    <t>DIANA MILENA QUIVANO SANTACRUZ</t>
  </si>
  <si>
    <t>GLORIA ESTEPHANY CASTILLO MARTINEZ</t>
  </si>
  <si>
    <t xml:space="preserve"> JOSE EDUARDO MAYA MEDINA </t>
  </si>
  <si>
    <t>MARTHA CECILIA GOMEZ MANRIQUE</t>
  </si>
  <si>
    <t xml:space="preserve"> NURY ABRIL SANCHEZ </t>
  </si>
  <si>
    <t>JHON SEBASTIAN SOTO CUERVO</t>
  </si>
  <si>
    <t>SANDRA YANNETTE LANCHEROS PORRAS</t>
  </si>
  <si>
    <t>LIZETH NATALIA RUIZ GONZALEZ</t>
  </si>
  <si>
    <t>JEIMY PAOLA RAMIREZ VILLAMIL</t>
  </si>
  <si>
    <t>EDWIN FELIPE HERNANDEZ ALVAREZ</t>
  </si>
  <si>
    <t>JUAN FELIPE IGLESIAS PEREZ</t>
  </si>
  <si>
    <t>NADIA YELENA VEGA RODRIGUEZ</t>
  </si>
  <si>
    <t>HAROLD EDUARDO CASTRO ZARAZO</t>
  </si>
  <si>
    <t xml:space="preserve"> DIANA CAROLINA CEPEDA ROZO </t>
  </si>
  <si>
    <t xml:space="preserve"> EDGAR FELIPE RODRIGUEZ MORENO </t>
  </si>
  <si>
    <t xml:space="preserve"> CATALINA  BEDOYA GONZALEZ </t>
  </si>
  <si>
    <t xml:space="preserve"> DIEGO FERNANDO BETANCOURT RINCON</t>
  </si>
  <si>
    <t xml:space="preserve"> EDWIN ALEJANDRO ALFONSO MARTINEZ </t>
  </si>
  <si>
    <t xml:space="preserve"> CAMILO ANDRES OSPINA HOSTOS   </t>
  </si>
  <si>
    <t xml:space="preserve">GUSTAVO ADOLFO LOPEZ SANCHEZ </t>
  </si>
  <si>
    <t>NATALIA MATILDE ALVARADO OLAYA</t>
  </si>
  <si>
    <t>MARIA MARGARITA RIOS ARIZA</t>
  </si>
  <si>
    <t>JUAN CARLOS RUIZ CELY</t>
  </si>
  <si>
    <t>OSCAR SANTIAGO DUARTE ROA</t>
  </si>
  <si>
    <t>ROSSEMBERTH GUTIERREZ AGUILAR</t>
  </si>
  <si>
    <t>JUAN SEBASTIAN MAYORGA CIFUENTES</t>
  </si>
  <si>
    <t>GABRIEL GIOVANNY GARCIA GARCIA</t>
  </si>
  <si>
    <t>LIDIER FONSECA GUERRERO</t>
  </si>
  <si>
    <t>MARIA CAMILA PINEDA RAMIREZ</t>
  </si>
  <si>
    <t>HUGO ALEXANDER RUBIO HERRERA</t>
  </si>
  <si>
    <t xml:space="preserve">DIEGO ENRIQUE BUENO TRIVIÑO </t>
  </si>
  <si>
    <t>IVON CATALINA AVENDAÑO CARRANZA</t>
  </si>
  <si>
    <t>ALEXANDER PICO GUTIERREZ</t>
  </si>
  <si>
    <t xml:space="preserve">MARLENE TORRES RODRIGUEZ </t>
  </si>
  <si>
    <t xml:space="preserve">DANIELA ORTIZ BARBOSA </t>
  </si>
  <si>
    <t>LAURA VIVIANA BARRAGAN CRUZ</t>
  </si>
  <si>
    <t>MARTHA ISABEL LINARES HENAO</t>
  </si>
  <si>
    <t>ANA BEATRIZ CUERVO RODRIGUEZ</t>
  </si>
  <si>
    <t>PAOLA ANDREA GIRALDO GANTIVA</t>
  </si>
  <si>
    <t>FELIPE ANDRES TRUJILLO MUÑOZ</t>
  </si>
  <si>
    <t xml:space="preserve"> ANA MARIA CUADROS CASTRO </t>
  </si>
  <si>
    <t xml:space="preserve"> JOSE ERNESTO SARMIENTO </t>
  </si>
  <si>
    <t>DIEGO MAURICIO RODRIGUEZ GAMBOA</t>
  </si>
  <si>
    <t xml:space="preserve"> HAROLD ALFONSO GARZON PINEDA </t>
  </si>
  <si>
    <t>YENNY MARCELA LEON JOVEN</t>
  </si>
  <si>
    <t xml:space="preserve"> CARLOS ANDRES MACIAS SANABRIA</t>
  </si>
  <si>
    <t>PEDRO PABLO DUARTE URIZA</t>
  </si>
  <si>
    <t>DIANA CATALINA ROMERO TORRES</t>
  </si>
  <si>
    <t>LUZ YOLANDA VASQUEZ SALAZAR</t>
  </si>
  <si>
    <t>JOSE RICARDO PACHECO RODRIGUEZ</t>
  </si>
  <si>
    <t>ESTID GIOVANNY OVALLE GUERRERO</t>
  </si>
  <si>
    <t xml:space="preserve">ADRIANA MARIA BEJARANO SOTELO </t>
  </si>
  <si>
    <t>BEATRIZ HELENA PEREZ PARRA</t>
  </si>
  <si>
    <t>CARLOS ARLEY NIÑO MEDINA</t>
  </si>
  <si>
    <t>KELLY MAGNOLIA BEJARANO RIVERA</t>
  </si>
  <si>
    <t>ROGER MAURICIO FORERO RIVERA</t>
  </si>
  <si>
    <t>EDGARD SIERRA CARDOZO</t>
  </si>
  <si>
    <t>BLANCA DILIA MORENO TORO</t>
  </si>
  <si>
    <t>OSCAR IVAN BRUGES ORTEGA</t>
  </si>
  <si>
    <t>MARTHA EDITH HERNANDEZ ARIZA</t>
  </si>
  <si>
    <t>GERMAN ANDRÉS BOLIVAR ARBOLEDA</t>
  </si>
  <si>
    <t>LILAURA GUZMAN MARIN</t>
  </si>
  <si>
    <t>LEYDI MARIA MAHECHA SIERRA</t>
  </si>
  <si>
    <t xml:space="preserve">MARIA ISABEL PADILLA ULLOA </t>
  </si>
  <si>
    <t>MARIO ALBERTO DCOSTA SERRANO</t>
  </si>
  <si>
    <t>JUAN CARLOS DELGADO SAENZ</t>
  </si>
  <si>
    <t>OSCAR LEONARDO MARIN BARBOSA</t>
  </si>
  <si>
    <t>NATALIA PINTOR QUINTERO</t>
  </si>
  <si>
    <t>DUAN ARLEY BARRERA RIAÑO</t>
  </si>
  <si>
    <t>PAULA ANGELICA GARZON CORTES</t>
  </si>
  <si>
    <t xml:space="preserve">JULIAN OSORIO ARROYO </t>
  </si>
  <si>
    <t>DIEGO FELIPE JIMENEZ ZAPATA</t>
  </si>
  <si>
    <t>SOL ANGIE IVETH RODRIGUEZ GONZALEZ</t>
  </si>
  <si>
    <t>HERNAN GOMEZ ESPITIA</t>
  </si>
  <si>
    <t>EDITH PILAR CANO BELTRAN</t>
  </si>
  <si>
    <t>ELIZABETH ECHEVERRY JIMENEZ</t>
  </si>
  <si>
    <t>LUIS MARIO SOSA RUEDA</t>
  </si>
  <si>
    <t>GONZALO GUZMAN NARANJO</t>
  </si>
  <si>
    <t>CRISTIAN JAVIER CASTAÑO OSORIO</t>
  </si>
  <si>
    <t>GLORIA LUCIA PINTOR VARGAS</t>
  </si>
  <si>
    <t xml:space="preserve">JEISSON STEVEN VALDES GARCIA </t>
  </si>
  <si>
    <t>JORGE ENRIQUE GAMBA QUIROGA</t>
  </si>
  <si>
    <t>JUAN GABRIEL PARRA AGUDELO</t>
  </si>
  <si>
    <t>LIZETH JULIETH PEREZ VARGAS</t>
  </si>
  <si>
    <t>CLAUDIA LORENA FAJARDO ROMERO</t>
  </si>
  <si>
    <t xml:space="preserve"> MYLTON ORLANDO RIOS OSPINA  </t>
  </si>
  <si>
    <t xml:space="preserve"> JESUS ALEJANDRO FIGUEROA CAICEDO </t>
  </si>
  <si>
    <t>ANDRES ALEJANDRO AYURE FLOREZ</t>
  </si>
  <si>
    <t>LINA FERNANDA OCAMPO GOMEZ</t>
  </si>
  <si>
    <t>FERNANDO LEON CHIPO</t>
  </si>
  <si>
    <t>FABIAN ARTURO CHACON OSPINA</t>
  </si>
  <si>
    <t>GINARY HELENA QUINTERO ZULUAGA</t>
  </si>
  <si>
    <t>LUZ AMANDA ZAMORA BLANCO</t>
  </si>
  <si>
    <t>CLAUDIA ANDREA BOLIVAR CUCHIA</t>
  </si>
  <si>
    <t>NANCY YADIRA ZAPATA ACEVEDO</t>
  </si>
  <si>
    <t>LUIS EDUARDO JIMENEZ LARA</t>
  </si>
  <si>
    <t>JAIRZIÑIHO GUTIERREZ AGUILAR</t>
  </si>
  <si>
    <t>CRISTIAN DAVID MEDINA LEON</t>
  </si>
  <si>
    <t>OSCAR IVAN ESPINEL MOLANO</t>
  </si>
  <si>
    <t xml:space="preserve">JUAN PABLO ORDOÑEZ </t>
  </si>
  <si>
    <t>JAVIER MAURICIO PUENTES GALVIS</t>
  </si>
  <si>
    <t>YOLANDA CHAUX BAUTISTA</t>
  </si>
  <si>
    <t>GABRIEL SANTIAGO AYA MENDIETA</t>
  </si>
  <si>
    <t>JUAN FERNANDO PIÑEROS BAEZ</t>
  </si>
  <si>
    <t>SAMANTA STHEPANY PARDO PENAGOS</t>
  </si>
  <si>
    <t xml:space="preserve">SANDRA LILIANA PLAZAS DUARTE </t>
  </si>
  <si>
    <t>CENTRO ASEO MANTENIMIENTO PROFESIONAL S A S</t>
  </si>
  <si>
    <t>EDAD</t>
  </si>
  <si>
    <t>CALLE 142 12B -79</t>
  </si>
  <si>
    <t>CALLE 138 # 72A - 40</t>
  </si>
  <si>
    <t>CARRERA 6 #57-91</t>
  </si>
  <si>
    <t>CALLE 152B # 73B-51</t>
  </si>
  <si>
    <t>CARRERA 50A SUR # 38B-32 SUR</t>
  </si>
  <si>
    <t>CALLE 2F # 41 - 70</t>
  </si>
  <si>
    <t>CARRERA 71B # 7-02</t>
  </si>
  <si>
    <t>CALLE 7 # 20-10 TORRE 23 APTO 102 ZIPAQUIRA</t>
  </si>
  <si>
    <t>CARRERA 54 # 2 -70 SUR</t>
  </si>
  <si>
    <t>CALLE 97 # 70C-95 TORRE 4 APTO 204</t>
  </si>
  <si>
    <t>CRA 27 # 61F-06</t>
  </si>
  <si>
    <t>CARRERA 14F # 76B - 28 SUR</t>
  </si>
  <si>
    <t>CALLE 128C # 54C-47</t>
  </si>
  <si>
    <t>TV 60 # 59-24 SUR</t>
  </si>
  <si>
    <t>CRA 34 # 17A-41 SUR</t>
  </si>
  <si>
    <t>CALLE 64A # 52-53</t>
  </si>
  <si>
    <t>CARRERA 41 A # 3B-14</t>
  </si>
  <si>
    <t>CALLE 2 # 5-67</t>
  </si>
  <si>
    <t xml:space="preserve">CRA 69B #24-10 </t>
  </si>
  <si>
    <t>CALLE 16I # 96G-60</t>
  </si>
  <si>
    <t>CALLE 44A # 53-67</t>
  </si>
  <si>
    <t>CALLE 24B 42-43</t>
  </si>
  <si>
    <t>CRA 5 2 35</t>
  </si>
  <si>
    <t>CALLE 4 36 55</t>
  </si>
  <si>
    <t xml:space="preserve">CRA 6 12 SUR 85 </t>
  </si>
  <si>
    <t>CALLE 61 SUR 79B 18</t>
  </si>
  <si>
    <t>CALLE 29A SUR 35-10</t>
  </si>
  <si>
    <t>CALLE 52C 85F 36</t>
  </si>
  <si>
    <t>CALLE 22 53A 36</t>
  </si>
  <si>
    <t>CALLE 4D # 58-23</t>
  </si>
  <si>
    <t>CALLE 47 SUR 78B 34</t>
  </si>
  <si>
    <t>CRA 36 3 41</t>
  </si>
  <si>
    <t>CRA 6 ESTE 31-35 SUR</t>
  </si>
  <si>
    <t>CRA 103A BIS 16B 11</t>
  </si>
  <si>
    <t>CRA 72I 42F 83</t>
  </si>
  <si>
    <t>CALLE 19B 34-88</t>
  </si>
  <si>
    <t>CRA 52A 178-03</t>
  </si>
  <si>
    <t>CALLE 169A 55A 60 INT 1 APTO 302</t>
  </si>
  <si>
    <t>CALLE 28 SUR 41 90</t>
  </si>
  <si>
    <t>CALLE 175 85-80</t>
  </si>
  <si>
    <t xml:space="preserve">CALLE 95 75 45 </t>
  </si>
  <si>
    <t>CALLE 4 31D 05</t>
  </si>
  <si>
    <t>CRA 104 16-28</t>
  </si>
  <si>
    <t>CRA 68 1-63</t>
  </si>
  <si>
    <t xml:space="preserve">CRA 79D 40A 51 SUR </t>
  </si>
  <si>
    <t>CRA 80 F 41H 16 SUR</t>
  </si>
  <si>
    <t>CALLE 3 30A 52</t>
  </si>
  <si>
    <t>CALLE 160 15 59</t>
  </si>
  <si>
    <t>CRA 31C 15D 52</t>
  </si>
  <si>
    <t>CALLE 70A BIS A 117A - 04</t>
  </si>
  <si>
    <t xml:space="preserve">CRA 51C 38B 38 </t>
  </si>
  <si>
    <t>CRA 72B 6D 73</t>
  </si>
  <si>
    <t>CRA 72 J 42-35</t>
  </si>
  <si>
    <t>CRA 12 50B 37</t>
  </si>
  <si>
    <t>CALLE 17 SUR 26 56</t>
  </si>
  <si>
    <t>TRANS 73 11B 77</t>
  </si>
  <si>
    <t>CRA 36 4 71</t>
  </si>
  <si>
    <t>CRA 79F 47-19</t>
  </si>
  <si>
    <t>CALLE 62B SUR 96A 47</t>
  </si>
  <si>
    <t>CRA 14 1C - 22</t>
  </si>
  <si>
    <t>CALLE 5B BIS 53F 05</t>
  </si>
  <si>
    <t>CALLE 148 22 45</t>
  </si>
  <si>
    <t>CALLE 14 SUR 56-10</t>
  </si>
  <si>
    <t>CRA 89 19A 50</t>
  </si>
  <si>
    <t>CALLE 4 31D 37</t>
  </si>
  <si>
    <t>CALLE 4 36 70</t>
  </si>
  <si>
    <t>TRANV 52A 2-41</t>
  </si>
  <si>
    <t>CRA 79F 45 17</t>
  </si>
  <si>
    <t>TRANV 57 1 14</t>
  </si>
  <si>
    <t>DIAG 16 SUR 50 35</t>
  </si>
  <si>
    <t>CRA 69D 1 45</t>
  </si>
  <si>
    <t>CALLE 18 86 55</t>
  </si>
  <si>
    <t xml:space="preserve">CRA 37 24 30 </t>
  </si>
  <si>
    <t xml:space="preserve">CALLE 4 1 A 126E </t>
  </si>
  <si>
    <t>CRA 19 4 40</t>
  </si>
  <si>
    <t>CALLE 21 87B 47</t>
  </si>
  <si>
    <t>CRA 58 17 SUR 09</t>
  </si>
  <si>
    <t>CRA 8 46 32</t>
  </si>
  <si>
    <t>DIAG 56BIS SUR 84A 10</t>
  </si>
  <si>
    <t>CALLE 36 SUR 51B 96</t>
  </si>
  <si>
    <t>CRA 31 4 23</t>
  </si>
  <si>
    <t>CALLE 4B 34-15</t>
  </si>
  <si>
    <t>CRA 79 NO 19-20 TORRE 2 APTO 1103</t>
  </si>
  <si>
    <t xml:space="preserve">CALLE 5B 31B 11 </t>
  </si>
  <si>
    <t>CRA 50 B 36 06</t>
  </si>
  <si>
    <t>CRA 56A 5B 93</t>
  </si>
  <si>
    <t>CRA 2 A ESTE 24A 12 SUR</t>
  </si>
  <si>
    <t>CRA 8 A 20 18</t>
  </si>
  <si>
    <t xml:space="preserve">CRA 47A 22 84 </t>
  </si>
  <si>
    <t>CALLE 60A 64 98</t>
  </si>
  <si>
    <t>CRA 58 16 47</t>
  </si>
  <si>
    <t xml:space="preserve">AV CARACAS 58 74 </t>
  </si>
  <si>
    <t>CALLE 74 95 46</t>
  </si>
  <si>
    <t>CRA 69 3A 75</t>
  </si>
  <si>
    <t>CRA 81 17-90</t>
  </si>
  <si>
    <t>DIAG 50 SUR 60F 73</t>
  </si>
  <si>
    <t>CALLE 63 28 66</t>
  </si>
  <si>
    <t>CALLE 33BIS A 4D 17</t>
  </si>
  <si>
    <t>CALLE 60A 68 08</t>
  </si>
  <si>
    <t>CALLE 10A 72 C 53</t>
  </si>
  <si>
    <t>CRA 99 64G 65</t>
  </si>
  <si>
    <t>CALLE 1H BIS 33 34</t>
  </si>
  <si>
    <t>KRA 12B # 161B 84</t>
  </si>
  <si>
    <t>KR 18C BIS B SUR 80A 29 SUR</t>
  </si>
  <si>
    <t>carrera 39b # 4-97</t>
  </si>
  <si>
    <t>CALLE 184 20-51</t>
  </si>
  <si>
    <t>CRA 44 4F 19</t>
  </si>
  <si>
    <t>CALLE 68D BIS 63 35</t>
  </si>
  <si>
    <t xml:space="preserve">CALLE 24 59-59 </t>
  </si>
  <si>
    <t>CALLE 7C 2B 20 ESTE</t>
  </si>
  <si>
    <t>CRA 34A 3 46</t>
  </si>
  <si>
    <t>CRA 82G BIS 59 62 SUR</t>
  </si>
  <si>
    <t>CRA 1 38 40</t>
  </si>
  <si>
    <t>CALLE 166 BIS 54C 36</t>
  </si>
  <si>
    <t>CRA 4 54A 34</t>
  </si>
  <si>
    <t>CRA 86A 38-58</t>
  </si>
  <si>
    <t>CRA 40B 1 G 30</t>
  </si>
  <si>
    <t>CALLE 24 8B 44 SOACHA</t>
  </si>
  <si>
    <t>CALLE 62 35A 25</t>
  </si>
  <si>
    <t>CL 3 A 53F 19</t>
  </si>
  <si>
    <t>CRA 39B 29B 53 SUR</t>
  </si>
  <si>
    <t>TRANSV 42 3 10</t>
  </si>
  <si>
    <t>CALLE 17 SUR 52 19</t>
  </si>
  <si>
    <t>CALLE 131A 53 60</t>
  </si>
  <si>
    <t>CALLE 51A SUR 37 58</t>
  </si>
  <si>
    <t>CRA 53D BIS  4 41</t>
  </si>
  <si>
    <t>CRA 118 86 35</t>
  </si>
  <si>
    <t>CRA 41A SUR 35 27</t>
  </si>
  <si>
    <t>CALLE 9A SUR 40 24</t>
  </si>
  <si>
    <t>CRA 116A 81 84</t>
  </si>
  <si>
    <t>CRA 52B 40B 14 SUR</t>
  </si>
  <si>
    <t>CALLE 70 SUR 49 C 09</t>
  </si>
  <si>
    <t>CALLE 45 SUR 72N 40</t>
  </si>
  <si>
    <t>CRR 80G # 41 62 SUR</t>
  </si>
  <si>
    <t>CALLE 20 SUR 51F 05</t>
  </si>
  <si>
    <t>CRA 73F 35A 42 SUR</t>
  </si>
  <si>
    <t>CALLE 29 SUR 51A 20</t>
  </si>
  <si>
    <t>CRA 32A 4A 46</t>
  </si>
  <si>
    <t>CALLE 1B 51A 34</t>
  </si>
  <si>
    <t>CALLE 30 SUR 50A 63</t>
  </si>
  <si>
    <t xml:space="preserve">CALLE 56 78J 26 SUR </t>
  </si>
  <si>
    <t>CRA 80 8C 85</t>
  </si>
  <si>
    <t>AK 151D 138 83</t>
  </si>
  <si>
    <t>CRA 68B BIS 2 35</t>
  </si>
  <si>
    <t>CALLE 2G 40B 34</t>
  </si>
  <si>
    <t>CALLE 66H 69G 20</t>
  </si>
  <si>
    <t>CL 35 SUR 51F 24</t>
  </si>
  <si>
    <t>CALLE 55BIS 16 69</t>
  </si>
  <si>
    <t>CALLE 169 16C 10</t>
  </si>
  <si>
    <t>TRANV 32 B 129 30</t>
  </si>
  <si>
    <t>CALLE 165B 14A 07</t>
  </si>
  <si>
    <t>CRA 17 52 53 SUR</t>
  </si>
  <si>
    <t>CRA 78A BIS 41G 51 SUR</t>
  </si>
  <si>
    <t>CRA 4A 1H 45</t>
  </si>
  <si>
    <t>CALLE 80 SUR 78B 85</t>
  </si>
  <si>
    <t xml:space="preserve">CRA 56 16 16SUR </t>
  </si>
  <si>
    <t>CRA 66 3 51</t>
  </si>
  <si>
    <t>CRA 19B 56A 04 SUR</t>
  </si>
  <si>
    <t>AV. CALLE 3 # 25 A 26</t>
  </si>
  <si>
    <t>CRA 103 75 55 SUR</t>
  </si>
  <si>
    <t>CRR 31 # 2 20</t>
  </si>
  <si>
    <t>TRANV 53 BIS 2A 19</t>
  </si>
  <si>
    <t>CALLE 95 71 75</t>
  </si>
  <si>
    <t>CRA 53C 4F 12</t>
  </si>
  <si>
    <t>CRA 53F 5A 49</t>
  </si>
  <si>
    <t>CALLE 40A 52C 14 SUR</t>
  </si>
  <si>
    <t>CRA 33 19 C 43</t>
  </si>
  <si>
    <t>TRANV 52A BIS 0 25</t>
  </si>
  <si>
    <t>CRA 40D 2D 11</t>
  </si>
  <si>
    <t>CRA 97 158 46</t>
  </si>
  <si>
    <t>CRR 42 # 1C 16</t>
  </si>
  <si>
    <t>TV 69A SUR 68 20</t>
  </si>
  <si>
    <t>CRA 34 19A 74</t>
  </si>
  <si>
    <t>cra 76 72 35</t>
  </si>
  <si>
    <t>CALLE 12A 71C 20</t>
  </si>
  <si>
    <t>CRA 68B 56 08 SUR</t>
  </si>
  <si>
    <t>CRA 55 18 24</t>
  </si>
  <si>
    <t>CALLE 59 A SUR 65 02</t>
  </si>
  <si>
    <t>DIAG 5F 44A 42</t>
  </si>
  <si>
    <t>CL 8 4 82 ESTE</t>
  </si>
  <si>
    <t>CRA 100A 141 10</t>
  </si>
  <si>
    <t>CRA 55 2A 50</t>
  </si>
  <si>
    <t xml:space="preserve">CALLE 4 33 34 </t>
  </si>
  <si>
    <t>CRA 51D 41 10 SUR</t>
  </si>
  <si>
    <t>CRA 56A 4D 50</t>
  </si>
  <si>
    <t>CRA 44 4F 38</t>
  </si>
  <si>
    <t>CLL 149A 117 25</t>
  </si>
  <si>
    <t>CALLE 80A 104 5</t>
  </si>
  <si>
    <t>CRA 41A 4 86</t>
  </si>
  <si>
    <t>CRA 72G BIS 39C 66</t>
  </si>
  <si>
    <t>CALLE 3 A 53F 54</t>
  </si>
  <si>
    <t>TRV 52B 2A 52</t>
  </si>
  <si>
    <t>CRA 89 0 52</t>
  </si>
  <si>
    <t>CRA 20 125 46</t>
  </si>
  <si>
    <t>17 SUR 52B 41</t>
  </si>
  <si>
    <t>CRA 41A 29C 86 SUR</t>
  </si>
  <si>
    <t>CRA 33 4A - 05</t>
  </si>
  <si>
    <t>CALLE 155 14 80</t>
  </si>
  <si>
    <t>DG 4 BIS 30 26 ZIPAQUIRA</t>
  </si>
  <si>
    <t>CRA 52A 41B 15 SUR</t>
  </si>
  <si>
    <t>CRA 65 2C 38</t>
  </si>
  <si>
    <t xml:space="preserve">CALLE 152A 54-68 </t>
  </si>
  <si>
    <t>CRA 56A 4G 24</t>
  </si>
  <si>
    <t>CRA 39B 29B 40 SUR</t>
  </si>
  <si>
    <t>CRA 43A 5 64</t>
  </si>
  <si>
    <t>CRA 113 82 47</t>
  </si>
  <si>
    <t>CRA 119 80 22</t>
  </si>
  <si>
    <t>CALLE 12 8A 35</t>
  </si>
  <si>
    <t>CRA 1 ESTE 72A 93</t>
  </si>
  <si>
    <t xml:space="preserve">CALLE 51 74A 33 </t>
  </si>
  <si>
    <t>KR 7C BIS</t>
  </si>
  <si>
    <t>CL 1C 40D 30</t>
  </si>
  <si>
    <t>CRR 59 # 22 B 31</t>
  </si>
  <si>
    <t>CRA 91 148 28</t>
  </si>
  <si>
    <t>CRA 58 4D 24</t>
  </si>
  <si>
    <t>CALLE 150 50 67</t>
  </si>
  <si>
    <t>KR 48 73C 54 SUR</t>
  </si>
  <si>
    <t>DG 77B 116 51</t>
  </si>
  <si>
    <t>CRA 37 2 48</t>
  </si>
  <si>
    <t>CALLE 66 59 31</t>
  </si>
  <si>
    <t>KRA 76 # 20-71</t>
  </si>
  <si>
    <t>CRA 39 18 10</t>
  </si>
  <si>
    <t>CALLE 1D 38B 11</t>
  </si>
  <si>
    <t>CRA 55 18 12</t>
  </si>
  <si>
    <t xml:space="preserve">CALLE 51 71B 39 </t>
  </si>
  <si>
    <t>CRA 9 ESTE 36 75</t>
  </si>
  <si>
    <t>CALLE 4B 53 B 05</t>
  </si>
  <si>
    <t>CALLE 63C 20 33</t>
  </si>
  <si>
    <t>CALLE 127C 2B 80</t>
  </si>
  <si>
    <t>CRA 67A 9A 62</t>
  </si>
  <si>
    <t>KM 4 VIA CAJICA ZIPAQUIRA</t>
  </si>
  <si>
    <t>DIAG 5F BIS A 45 51</t>
  </si>
  <si>
    <t>CALLE 94A 68D 26</t>
  </si>
  <si>
    <t>CRR 26 A # 4- 62</t>
  </si>
  <si>
    <t>CRA 29B 26 25 SUR</t>
  </si>
  <si>
    <t xml:space="preserve">CRR 39 C # 3 37 SUR </t>
  </si>
  <si>
    <t>DIAG 46 SUR 50 79</t>
  </si>
  <si>
    <t>TRAV 53D 129 30</t>
  </si>
  <si>
    <t xml:space="preserve">CL 159 54 35 </t>
  </si>
  <si>
    <t>CALLE 4F 53C 11</t>
  </si>
  <si>
    <t>AV CRA 68 1 63</t>
  </si>
  <si>
    <t>CALLE 33 SUR 52D 65</t>
  </si>
  <si>
    <t>CALLE 21 05 31</t>
  </si>
  <si>
    <t>CALLE 20C 106 27</t>
  </si>
  <si>
    <t>CLL 4A 37B 21</t>
  </si>
  <si>
    <t>CALLE 55 77 21</t>
  </si>
  <si>
    <t>KR 32 33 166</t>
  </si>
  <si>
    <t>CRA 114B 145 44</t>
  </si>
  <si>
    <t>CRA 78 38 46 SUR</t>
  </si>
  <si>
    <t>CLL 2 35 20</t>
  </si>
  <si>
    <t xml:space="preserve">KR 28B 77 12 </t>
  </si>
  <si>
    <t>andres.acosta12@hotmail.com</t>
  </si>
  <si>
    <t>vhuertasprada@hotmail.com</t>
  </si>
  <si>
    <t>TIAGO.16@HOTMAIL.COM</t>
  </si>
  <si>
    <t>daviddz708@gmail.com</t>
  </si>
  <si>
    <t>castroana0120@gmail.com</t>
  </si>
  <si>
    <t>edladino93@hotmail.com</t>
  </si>
  <si>
    <t>JFELIPEGALINDO@OUTLOOK.COM</t>
  </si>
  <si>
    <t>LILIANITAHG@HOTMAIL.COM</t>
  </si>
  <si>
    <t>MILORINCON@GMAIL.COM</t>
  </si>
  <si>
    <t>SANDIBAR_2005@HOTMAIL.COM</t>
  </si>
  <si>
    <t>ANDREAGARCIAF_3@HOTMAIL.COM</t>
  </si>
  <si>
    <t>jefraysmith16@gmail.com</t>
  </si>
  <si>
    <t>giovanni_perez007@hotmail.com</t>
  </si>
  <si>
    <t>ANDREAROCHAK16@GMAIL.COM</t>
  </si>
  <si>
    <t>JWILMAN.TORRES@GMAIL.COM</t>
  </si>
  <si>
    <t>jime.diaz22@hotmail.com</t>
  </si>
  <si>
    <t>fernandamariamra@gmail.com</t>
  </si>
  <si>
    <t>lialcopi20@hotmail.com</t>
  </si>
  <si>
    <t>ABOGADA.DANIELA@HOTMAIL.COM</t>
  </si>
  <si>
    <t>ALFONSONINOVELEZ@HOTMAIL.COM</t>
  </si>
  <si>
    <t>MARIA27NH@GMAIL.COM</t>
  </si>
  <si>
    <t>CIPIEPRI@HOTMAIL.COM</t>
  </si>
  <si>
    <t>CECILIASOSAGOMEZ@HOTMAIL.COM</t>
  </si>
  <si>
    <t>WILSON0974@HOTMAIL.COM</t>
  </si>
  <si>
    <t>JVEGA8612@GMAIL.COM</t>
  </si>
  <si>
    <t>WILFAQUI@GMAIL.COM</t>
  </si>
  <si>
    <t>ISALOVYG@GMAIL.COM</t>
  </si>
  <si>
    <t>NATAHERRERA2010@GMAIL.COM</t>
  </si>
  <si>
    <t>ROZOGAVILAN@GMAIL.COM</t>
  </si>
  <si>
    <t>PACHOS15@hotmail.com</t>
  </si>
  <si>
    <t>AVIRAMA99BRAYAN@GMAIL.COM</t>
  </si>
  <si>
    <t>VICTORGALINDO86@HOTMAIL.COM</t>
  </si>
  <si>
    <t>CHAMYSA1402@GMAIL.COM</t>
  </si>
  <si>
    <t>OSCAR.ROMERO19@GMAIL.COM</t>
  </si>
  <si>
    <t>OSCARTORRES1990@HOTMAIL.COM</t>
  </si>
  <si>
    <t>GESTIONNURYZAPATA@GMAIL.COM</t>
  </si>
  <si>
    <t>JDANILOTRIANA@HOTMAIL.ES</t>
  </si>
  <si>
    <t>GIRALDONAN@GMAIL.COM</t>
  </si>
  <si>
    <t>LUISA.LEON1517@GMAIL.COM</t>
  </si>
  <si>
    <t>POLITOLOGO2010@HOTMAIL.COM</t>
  </si>
  <si>
    <t>MARIAXIMENAMESA@HOTMAIL.COM</t>
  </si>
  <si>
    <t>ELIZAPS@GMAIL.COM</t>
  </si>
  <si>
    <t>ALEX.GUTIERREZCH@HOTMAIL.COM</t>
  </si>
  <si>
    <t>ARNULFO4325@HOTMAIL.COM</t>
  </si>
  <si>
    <t>DEINISFILI@GMAIL.COM</t>
  </si>
  <si>
    <t>GUILLERMONEISALOPEZ1@GMAIL.COM</t>
  </si>
  <si>
    <t>VICTORCRUZABOGADO@HOTMAIL.COM</t>
  </si>
  <si>
    <t>JOCAPOTE@YAHOO.COM</t>
  </si>
  <si>
    <t>MATEOCUEVASG30@GMAIL.COM</t>
  </si>
  <si>
    <t>JAVIER.GOM@HOTMAIL.COM</t>
  </si>
  <si>
    <t>HELENCARS.RICO@GMAIL.COM</t>
  </si>
  <si>
    <t>FREDYSANCHEZLOPEZ@HOTMAIL.COM</t>
  </si>
  <si>
    <t>DAVIDQUINTERO.1985@GMAIL.COM</t>
  </si>
  <si>
    <t>JOJOASOLER@GMAIL.COM</t>
  </si>
  <si>
    <t>HETOOR31416@HOTMAIL.COM</t>
  </si>
  <si>
    <t>SANDRAJURIDICA@GMAIL.COM</t>
  </si>
  <si>
    <t>ESTEBANAPOLO@HOTMAIL.COM</t>
  </si>
  <si>
    <t>DASN89@HOTMAIL.COM</t>
  </si>
  <si>
    <t>ROSSERANGEL@GMAIL.COM</t>
  </si>
  <si>
    <t>BEGOOMY@HOTMAIL.COM</t>
  </si>
  <si>
    <t>BETOSO79@HOTMAIL.COM</t>
  </si>
  <si>
    <t>JUANALFREDOTP@GMAIL.COM</t>
  </si>
  <si>
    <t>GOLDJA930@HOTMAIL.COM</t>
  </si>
  <si>
    <t>LUISAFERNANDO.MALAGON@HOTMAIL.COM</t>
  </si>
  <si>
    <t>PGOASOJURIDICA@GMAIL.COM</t>
  </si>
  <si>
    <t>KATYMAR00@HOTMAIL.COM</t>
  </si>
  <si>
    <t>MAOAVELLANEDA@GMAIL.COM</t>
  </si>
  <si>
    <t>ELCYOT@HOTMAIL.COM</t>
  </si>
  <si>
    <t>ALEJITA010L@HOTMAIL.COM</t>
  </si>
  <si>
    <t>LUZNMONA@HOTMAIL.COM</t>
  </si>
  <si>
    <t>EDUCHARRY@YAHOO.ES</t>
  </si>
  <si>
    <t>ANGIEPAOLA.AVILALANCH@GMAIL.COM</t>
  </si>
  <si>
    <t>HAROLDOKARIN@GMAIL.COM</t>
  </si>
  <si>
    <t>DONILCO.NNND@GMAIL.COM</t>
  </si>
  <si>
    <t>WILLIAMVILLAM@HOTMAIL.COM</t>
  </si>
  <si>
    <t>SIERVALDESIG@HOTMAIL.COM</t>
  </si>
  <si>
    <t>ANGIEALVARADOGAONA33@GMAIL.COM</t>
  </si>
  <si>
    <t>PABLOMONTIEL314@GMAIL.COM</t>
  </si>
  <si>
    <t>M1962ARIA@GMAIL.COM</t>
  </si>
  <si>
    <t>GIOVANNY_RUIZ@YAHOO.COM</t>
  </si>
  <si>
    <t>SANDRA.OSPINO1@GMAIL.COM</t>
  </si>
  <si>
    <t>CLAPAVAGU@HOTMAIL.COM</t>
  </si>
  <si>
    <t>NANYOSPINA@HOTMAIL.COM</t>
  </si>
  <si>
    <t>FERNANDRES96.FF@GMAIL.COM</t>
  </si>
  <si>
    <t>OSCARGOMEZ_17@HOTMAIL.COM</t>
  </si>
  <si>
    <t>BUSTOSBARONEDGAR@GMAIL.COM</t>
  </si>
  <si>
    <t>DIEGOALDANA75@GMAIL.COM</t>
  </si>
  <si>
    <t>CONTACTOPIXELFOTO@GMAIL.COM</t>
  </si>
  <si>
    <t>EDWARD_2501@HOTMAIL.COM</t>
  </si>
  <si>
    <t>JHORMAN30@HOTMAIL.COM</t>
  </si>
  <si>
    <t>JULIANCHO122@HOTMAIL.COM</t>
  </si>
  <si>
    <t>NEIDELCASTRO@GMAIL.COM</t>
  </si>
  <si>
    <t>FELIPE_USUS@HOTMAIL.COM</t>
  </si>
  <si>
    <t>BLAZ717@HOTMAIL.COM</t>
  </si>
  <si>
    <t>SUESTRATEGA@GMAIL.COM</t>
  </si>
  <si>
    <t>JUANFELIPEVERGARAAYALA@HOTMAIL.COM</t>
  </si>
  <si>
    <t>MILPROMESAS@GMAIL.COM</t>
  </si>
  <si>
    <t>JOHNMORALES104@HOTMAIL.COM</t>
  </si>
  <si>
    <t>JEUCHAPENGUA@HOTMAIL.COM</t>
  </si>
  <si>
    <t>ANGIENATALIABELTRANS@GMAIL.COM</t>
  </si>
  <si>
    <t>NAYIBSELENIA@HOTMAIL.COM</t>
  </si>
  <si>
    <t>OPTRA79059@HOTMAIL.COM</t>
  </si>
  <si>
    <t>DIMILI28@GMAIL.COM</t>
  </si>
  <si>
    <t>angela1327@hotmail.com</t>
  </si>
  <si>
    <t>OPEREZCUELLO@YAHOO.ES</t>
  </si>
  <si>
    <t>bernalgiovanni87@gmail.com</t>
  </si>
  <si>
    <t>MORANELLY7@GMAIL.COM</t>
  </si>
  <si>
    <t>LLIDAJANNETH@YAHOO.COM.MX</t>
  </si>
  <si>
    <t>JUANSERENTERIA1998@OUTLOOK.COM</t>
  </si>
  <si>
    <t>JUANCGOMEZM@HOTMAIL.COM</t>
  </si>
  <si>
    <t>CAMNDRES@GMAIL.COM</t>
  </si>
  <si>
    <t>ALEJOPINEL1@GMAIL.COM</t>
  </si>
  <si>
    <t>DIEHERO@GMAIL.COM</t>
  </si>
  <si>
    <t>OSCARCARROLL2018@GMAIL.COM</t>
  </si>
  <si>
    <t>DOUGLASJIMENEZ@GMAIL.COM</t>
  </si>
  <si>
    <t>ALFOSODURANAS@HOTMAIL.COM</t>
  </si>
  <si>
    <t>MARIOBERNALJARAMILLO@GMAIL.COM</t>
  </si>
  <si>
    <t>313 2279170</t>
  </si>
  <si>
    <t>ANDRESDAVIDMARTINEZA@HOTMAIL.COM</t>
  </si>
  <si>
    <t>ERIKAJVILLAMIL06@GMAIL.COM</t>
  </si>
  <si>
    <t>MIGUE2993@HOTMAIL.COM</t>
  </si>
  <si>
    <t>JHONORO@HOTMAIL.COM</t>
  </si>
  <si>
    <t>ABOGADOSERGIOPOVEDA@GMAIL.COM</t>
  </si>
  <si>
    <t>AIRMALISETTE@YAHOO.ES</t>
  </si>
  <si>
    <t>LMARIANABC2605@GMAIL.COM</t>
  </si>
  <si>
    <t>GACM25@HOTMAIL.COM</t>
  </si>
  <si>
    <t>CAMILOAVARELA@GMAIL.COM</t>
  </si>
  <si>
    <t>CLUBDEPORASOGIANCARLO@GMAIL.COM</t>
  </si>
  <si>
    <t>GOKHANROLO@GMAIL.COM</t>
  </si>
  <si>
    <t>DINOYLOP@HOTMAIL.COM</t>
  </si>
  <si>
    <t>KTASAR_B@HOTMAIL.COM</t>
  </si>
  <si>
    <t>LIC_SEBASTIANRODRIGUEZ@HOTMAIL.COM</t>
  </si>
  <si>
    <t>LAMEXICANA33@HOTMAIL.COM</t>
  </si>
  <si>
    <t>DEPORTES.ADRI@GMAIL.COM</t>
  </si>
  <si>
    <t>BDAVIDS@MISENA.EDU.CO</t>
  </si>
  <si>
    <t>WJCONTENTO@MISENA.EDU.CO</t>
  </si>
  <si>
    <t>DAVIDVERA198302514@GMAIL.COM</t>
  </si>
  <si>
    <t>PIPE_SOLANO@LIVE.COM</t>
  </si>
  <si>
    <t>MEDING02@HOTMAIL.COM</t>
  </si>
  <si>
    <t>CARLOSEP76@HOTMAIL.COM</t>
  </si>
  <si>
    <t>YULIETH.ESPITIA@GMAIL.COM</t>
  </si>
  <si>
    <t>DIANAMILEQUIV7@GMAIL.COM</t>
  </si>
  <si>
    <t>GLORIAESTEPHANYCASTILLO@GMAIL.COM</t>
  </si>
  <si>
    <t>JOEDUMAYA@HOTMAIL.COM</t>
  </si>
  <si>
    <t>GOMEZMANRIQUEMARTHACECILIA@GMAIL.COM</t>
  </si>
  <si>
    <t>NURY1978ABRIL@GMAIL.COM</t>
  </si>
  <si>
    <t>SOTOSEBASTIAN411@OUTLOOK.COM</t>
  </si>
  <si>
    <t>SANDRALANCHEROS2012@HOTMAIL.COM</t>
  </si>
  <si>
    <t>NAT_RGV@HOTMAIL.COM</t>
  </si>
  <si>
    <t>JEIVILLAMILU.D@GMAIL.COM</t>
  </si>
  <si>
    <t>EFHERNANDEZA@GMAIL.COM</t>
  </si>
  <si>
    <t>FELIPE_IGLESIAS21@HOTMAIL.COM</t>
  </si>
  <si>
    <t>YVEGARODRIGUEZ@HOTMAIL.COM</t>
  </si>
  <si>
    <t>HAROLD.CASTRO91@GMAIL.COM</t>
  </si>
  <si>
    <t>KOLUNA@HOTMAIL.COM</t>
  </si>
  <si>
    <t>RODRIGAR735@GMAIL.COM</t>
  </si>
  <si>
    <t>BEDOYAGCATALINA@GMAIL.COM</t>
  </si>
  <si>
    <t>HADBELTRANV@GMAIL.COM</t>
  </si>
  <si>
    <t>DIEGOBETANCURTRINCON@OUTLOOK.ES</t>
  </si>
  <si>
    <t>ALFOMART82@HOTMAIL.COM</t>
  </si>
  <si>
    <t>HOSTOSPINA@OUTLOOK.COM</t>
  </si>
  <si>
    <t>GUSTAVOLOPEZS045@GMAIL.COM</t>
  </si>
  <si>
    <t>NATA_A1104@HOTMAIL.COM</t>
  </si>
  <si>
    <t>MARGARITA.RIOSARIZA@GMAIL.COM</t>
  </si>
  <si>
    <t>JUANKRUCE@YAHOO.ES</t>
  </si>
  <si>
    <t>SANTIAGODUARTE88@GMAIL.COM</t>
  </si>
  <si>
    <t>ROSSGUTIERREZ_11@HOTMAIL.COM</t>
  </si>
  <si>
    <t>SEBASTIAN_9528@HOTMAIL.COM</t>
  </si>
  <si>
    <t>G4GABRIEL@HOTMAIL.COM</t>
  </si>
  <si>
    <t>LIFO72@HOTMAIL.COM</t>
  </si>
  <si>
    <t>KMILIN80@GMAIL.COM</t>
  </si>
  <si>
    <t>HARHLEGEND@GMAIL.COM</t>
  </si>
  <si>
    <t>DEBUENOT@GMAIL.COM</t>
  </si>
  <si>
    <t>IVONAVEC1981@GMIAL.COM</t>
  </si>
  <si>
    <t>ALEXANDER.PICO.GUTIERREZ@GMAIL.COM</t>
  </si>
  <si>
    <t>MARLENYTORRESRODRIGUEZ@GMAIL.COM</t>
  </si>
  <si>
    <t>DANIELA.BARBOSA901@GMAIL.COM</t>
  </si>
  <si>
    <t>LAURA.BARRAN.C@GMAIL.COM</t>
  </si>
  <si>
    <t>MARTHALINARESHENAO@HOTMAIL.COM</t>
  </si>
  <si>
    <t>BETICUERVO1@YAHOO.COM</t>
  </si>
  <si>
    <t>GANTIVAANDREA@HOTMAIL.COM</t>
  </si>
  <si>
    <t>GEROFETRU@OUTLOOK.COM</t>
  </si>
  <si>
    <t>ANA.M-SOL@HOTMAIL.COM</t>
  </si>
  <si>
    <t>JOERSA@HOTMAIL.COM</t>
  </si>
  <si>
    <t>DIEGORGAMBOA@HOTMAIL.COM</t>
  </si>
  <si>
    <t>HAROLDGARZON2014@OUTLOOK.COM</t>
  </si>
  <si>
    <t>YENNYLEONJOVEN@GMAIL.COM</t>
  </si>
  <si>
    <t>ANDRESMACIAS.1983@HOTMAIL.COM</t>
  </si>
  <si>
    <t>PDUARTENUSE@GMAIL.COM</t>
  </si>
  <si>
    <t>DCROMEROT@GMAIL.COM</t>
  </si>
  <si>
    <t>NEON3000L@HOTMAIL.COM</t>
  </si>
  <si>
    <t>LUZYOLANDA_UI@YAHOO.ES</t>
  </si>
  <si>
    <t>THCULTURA@HOTMAIL.COM</t>
  </si>
  <si>
    <t>TOOLSMARKETINGSAS@GMAIL.COM</t>
  </si>
  <si>
    <t>ABEJARANOSOTELO@GMAIL.COM</t>
  </si>
  <si>
    <t>ARQ.BEATRIZPEREZ@GMAIL.COM</t>
  </si>
  <si>
    <t>CARLOSANINOMEDINA@GMAIL.COM</t>
  </si>
  <si>
    <t>KBEJAING@GMAIL.COM</t>
  </si>
  <si>
    <t>JGARZON.ZA@GMAIL.COM</t>
  </si>
  <si>
    <t>ARQ.ROGERFORERO@HOTMAIL.COM</t>
  </si>
  <si>
    <t>EDGARD_SIERRA@YAHOO.ES</t>
  </si>
  <si>
    <t>BLADIMOTO216@HOTMAIL.COM</t>
  </si>
  <si>
    <t>OSCAR.BRUGES2010@GMAIL.COM</t>
  </si>
  <si>
    <t>MARTHA.HERNANDEZ@HOTMAIL.COM</t>
  </si>
  <si>
    <t>PILIUSGERMAN@GMAIL.COM</t>
  </si>
  <si>
    <t>LILAURAGUZMANMARIN@GMAIL.COM</t>
  </si>
  <si>
    <t>LMAHECHA2606@GMAIL.COM</t>
  </si>
  <si>
    <t>MARIAISABELPADILLA16@GMAIL.COM</t>
  </si>
  <si>
    <t>MARIODAC26@HOTMAIL.COM</t>
  </si>
  <si>
    <t>JCDS007@HOTMAIL.COM</t>
  </si>
  <si>
    <t>OSCARMARINBARBOSA@GMAIL.COM</t>
  </si>
  <si>
    <t>NATALIAPINTOR74@GMAIL.COM</t>
  </si>
  <si>
    <t>DBARRERAUN@GMAIL.COM</t>
  </si>
  <si>
    <t>PAULACORTES131214@GMAIL.COM</t>
  </si>
  <si>
    <t>JULIANOSO8@HOTMAIL.COM</t>
  </si>
  <si>
    <t>DIEGOFELIPEJ@HOTMAIL.COM</t>
  </si>
  <si>
    <t>VIRGP7988@HOTMAIL.COM</t>
  </si>
  <si>
    <t>HGOMZE1@GMAIL.COM</t>
  </si>
  <si>
    <t>CANOEDITHPILAR@HOTMAIL.COM</t>
  </si>
  <si>
    <t>ECHEVERRYJ2807@GMAIL.COM</t>
  </si>
  <si>
    <t>LUMASORU@HOTMAIL.COM</t>
  </si>
  <si>
    <t>PRENSACRISTIANA2011@GMAIL.COM</t>
  </si>
  <si>
    <t>CRISTIANJCASTANO@GMAIL.COM</t>
  </si>
  <si>
    <t>GLORIAPV215@GMAIL.COM</t>
  </si>
  <si>
    <t>VALDESJEISSON20@GMAIL.COM</t>
  </si>
  <si>
    <t>PATOGAMBA@HOTMAIL.COM</t>
  </si>
  <si>
    <t>AGUDELO1984@HOTMAIL.COM</t>
  </si>
  <si>
    <t>LIZJU89@GMAIL.COM</t>
  </si>
  <si>
    <t>CLAUDIA.LORENA.FAJARDO@GMAIL.COM</t>
  </si>
  <si>
    <t>MILTON_RIOSPINA@HOTMAIL.COM</t>
  </si>
  <si>
    <t>FIGUEROA.ALEJO@GMAIL.COM</t>
  </si>
  <si>
    <t>MBA.AYURE@GMAIL.COM</t>
  </si>
  <si>
    <t>LINAFERNANDAOCAMPOG@GMAIL.COM</t>
  </si>
  <si>
    <t>ADMONCRONUS@GMAIL.COM</t>
  </si>
  <si>
    <t>FABIANARTUROCHACON@GMAIL.COM</t>
  </si>
  <si>
    <t>GINARYQUINTERO94@GMAIL.COM</t>
  </si>
  <si>
    <t>CRISTIANDAVID_GM@HOTMAIL.COM</t>
  </si>
  <si>
    <t>LUZAMANDA511@GMAIL.COM</t>
  </si>
  <si>
    <t>CLAUDABC@HOTMAIL.COM</t>
  </si>
  <si>
    <t>NANCYZAPATA02@HOTMAIL.COM</t>
  </si>
  <si>
    <t>LEJLMFC14@HOTMAIL.COM</t>
  </si>
  <si>
    <t>OSCARMEDINA404@YAHOO.COM</t>
  </si>
  <si>
    <t>JAIRZINIHO23@HOTMAIL.COM</t>
  </si>
  <si>
    <t>CRISTANCHO789@HOTMAIL.COM</t>
  </si>
  <si>
    <t>OSIVESMO@GMAIL.COM</t>
  </si>
  <si>
    <t>JUANPABLO1037@GMAIL.COM</t>
  </si>
  <si>
    <t>MAO_PUENTES88@HOTMAIL.COM</t>
  </si>
  <si>
    <t>YOCHABA01@HOTMAIL.COM</t>
  </si>
  <si>
    <t>SANTIAGO.AYA.MENDIETA@HOTMAIL.COM</t>
  </si>
  <si>
    <t>FERDINAND82@HOTMAIL.COM</t>
  </si>
  <si>
    <t>SAMANTA_PARDO29@OUTLOOK.ES</t>
  </si>
  <si>
    <t>SLPLAZAS@GMAIL.COM</t>
  </si>
  <si>
    <t>CONTABILIDAD@CENTROASEO.COM</t>
  </si>
  <si>
    <t>Profesión Contratista</t>
  </si>
  <si>
    <t>ADMINISTRADOR PÚBLICO</t>
  </si>
  <si>
    <t>ABOGADO</t>
  </si>
  <si>
    <t>ECONOMISTA</t>
  </si>
  <si>
    <t>BACHILLER</t>
  </si>
  <si>
    <t>ADMINISTRADORA DE EMPRESAS</t>
  </si>
  <si>
    <t>ABOGADA</t>
  </si>
  <si>
    <t>PROFESIONAL EN PUBLICIDAD Y MERCADEO</t>
  </si>
  <si>
    <t>PSICOLOGA</t>
  </si>
  <si>
    <t>TECNÓLOGO EN PUBLICIDAD</t>
  </si>
  <si>
    <t>TECNICO EN SISTEMAS</t>
  </si>
  <si>
    <t>INGENIERO DE SISTEMAS</t>
  </si>
  <si>
    <t xml:space="preserve">CONTADOR PUBLICO </t>
  </si>
  <si>
    <t>TECNOLOGIA EN GESTION DE MERCADOS</t>
  </si>
  <si>
    <t>INGENIERO CIVIL</t>
  </si>
  <si>
    <t>ESTUDIANTE CONTADURIA PUBLICA</t>
  </si>
  <si>
    <t>TECNICA EN ADMINISTRACION PUBLICA MUNICIPAL</t>
  </si>
  <si>
    <t>CIENCIAS POLITICAS</t>
  </si>
  <si>
    <t>COMUNICADORA SOCIAL</t>
  </si>
  <si>
    <t>TECNICO CONTABLE</t>
  </si>
  <si>
    <t>TECNOLO EN ANALISIS Y DESARROLLO DE SISTEMAS DE INFORMACION</t>
  </si>
  <si>
    <t>TECNOLOGIA EN ANALISIS Y DESARROLLO DE SISTEMAS DE INFORMACION</t>
  </si>
  <si>
    <t>ADMINISTRADOR DE EMPRESAS</t>
  </si>
  <si>
    <t>ADMINISTRADOR PUBLICO</t>
  </si>
  <si>
    <t>TECNOLOGIA EN GESTION DEL TALENTO HUMANO</t>
  </si>
  <si>
    <t>TECNOLOGIA EN GESTION BANCARIA Y FINANCIERA</t>
  </si>
  <si>
    <t xml:space="preserve">INGENIERO INDUSTRIAL </t>
  </si>
  <si>
    <t>TECNOLOGA EN ADMINISTRACION FINANCIERA</t>
  </si>
  <si>
    <t>MERCADEO Y PUBLICIDAD</t>
  </si>
  <si>
    <t>ARQUITECTO</t>
  </si>
  <si>
    <t>ADMINISTRADOR DEPORTIVO</t>
  </si>
  <si>
    <t>CONTADOR PUBLICA</t>
  </si>
  <si>
    <t>COMUNICADOR SOCIAL</t>
  </si>
  <si>
    <t>SISTEMAS DE INFORMACION Y DOMENTACION</t>
  </si>
  <si>
    <t>TECNICA EN SISTEMAS</t>
  </si>
  <si>
    <t>TECNICO</t>
  </si>
  <si>
    <t xml:space="preserve">INGENIERO SISTEMAS </t>
  </si>
  <si>
    <t>INGENIERO AMBIENTAL</t>
  </si>
  <si>
    <t>LICENCIATURA EN CIENCIAS SOCIALES</t>
  </si>
  <si>
    <t>NEGOCIOS INTERNACIONALES</t>
  </si>
  <si>
    <t>ADMINISTRADOR FINANCIERO</t>
  </si>
  <si>
    <t>PUBLICISTA</t>
  </si>
  <si>
    <t>TECNICO PROFESIONAL SERVICIO DE POLICIA</t>
  </si>
  <si>
    <t>INGENIERA AMBIENTAL</t>
  </si>
  <si>
    <t>CONTADOR PUBLICO</t>
  </si>
  <si>
    <t>QUIMICA INDUSTRIAL</t>
  </si>
  <si>
    <t xml:space="preserve">ECONOMISTA </t>
  </si>
  <si>
    <t>ADMINSTRADORA DE EMPRESAS COMERCIALES</t>
  </si>
  <si>
    <t>PROFESIONAL EN CIENCIAS DEL DEPORTE</t>
  </si>
  <si>
    <t>TECNOLOGO EN FUTBOL</t>
  </si>
  <si>
    <t>TECNOLOGO EN ACTIVIDAD FISICA</t>
  </si>
  <si>
    <t>LICENCIADO EN EDUCACION FISICA</t>
  </si>
  <si>
    <t>MEDICO VETERINARIO</t>
  </si>
  <si>
    <t>INGENIERA CIVIL</t>
  </si>
  <si>
    <t xml:space="preserve">INSTRUCTOR </t>
  </si>
  <si>
    <t>LICENCIADA EN EDUCACION FISICA</t>
  </si>
  <si>
    <t>LICENCIADO EN EDUCACION BASICA</t>
  </si>
  <si>
    <t>TECNOLOGA EN ACTIVIDAD FISICA</t>
  </si>
  <si>
    <t>LICENCIADA DEPORTIVA</t>
  </si>
  <si>
    <t>TECNOLOGO ENTRENAMIENTO DEPORTIVO</t>
  </si>
  <si>
    <t>ENTRENADOR FISICO</t>
  </si>
  <si>
    <t>PROFESIONAL EN CULTURA FISICA</t>
  </si>
  <si>
    <t>TECNOLOGA EN GESTION DE CALIDAD</t>
  </si>
  <si>
    <t>TECNICO EN GESTION AMBIENTAL</t>
  </si>
  <si>
    <t>TECNOLOGA EN ASISTENCIA GERENCIAL</t>
  </si>
  <si>
    <t>ADMINSTRADOR DE EMPRESAS</t>
  </si>
  <si>
    <t>RELACIONES INTERNACIONALES Y ESTUDIOS POLITICOS</t>
  </si>
  <si>
    <t>MERCADOLOGO</t>
  </si>
  <si>
    <t>PROFESIONAL EN ADMIMISTRACION DEPORTIVA</t>
  </si>
  <si>
    <t>PROFESIONAL EN DEOPORTES</t>
  </si>
  <si>
    <t xml:space="preserve">CIENCIAS DEL DEPORTE Y EDU. FISICA </t>
  </si>
  <si>
    <t>TRABAJADORA SOCIAL</t>
  </si>
  <si>
    <t xml:space="preserve">ADMINISTRADOR PUBLICO </t>
  </si>
  <si>
    <t>ADMINISTRACION DE EMPRESAS</t>
  </si>
  <si>
    <t>PSICOLOGIA</t>
  </si>
  <si>
    <t>SICOLOGA</t>
  </si>
  <si>
    <t>TECNICO EN ADMINISTRACION DE EMPRESAS</t>
  </si>
  <si>
    <t>BACHILER</t>
  </si>
  <si>
    <t>ARQUITECTA</t>
  </si>
  <si>
    <t xml:space="preserve">TECNICO LABORAL ADMINISTRATIVO </t>
  </si>
  <si>
    <t>DISEÑADOR GRAFICO</t>
  </si>
  <si>
    <t>FISIOTERAPEUTA</t>
  </si>
  <si>
    <t>ADMINISTRACION DE EMPRESAS DEPORTIVAS</t>
  </si>
  <si>
    <t>INGENIERO ELECTRONICO</t>
  </si>
  <si>
    <t>INGENIERO INDUSTRIAL</t>
  </si>
  <si>
    <t>TECNICO EN GESTION DOCUMENTAL</t>
  </si>
  <si>
    <t>TECNOLOGA ADMINISTRATIVA</t>
  </si>
  <si>
    <t>INGENIERO METALURGICO</t>
  </si>
  <si>
    <t>INGENIERO MECASTRONICO</t>
  </si>
  <si>
    <t>INGENIERO BIOMEDICO</t>
  </si>
  <si>
    <t>ADMINISTRADORA DE NEGOCIOS INTERNACIONALES</t>
  </si>
  <si>
    <t>LICENCIADO EN CIENCIAS DEL DEPORTE</t>
  </si>
  <si>
    <t>TRABAJADOR SOCIAL</t>
  </si>
  <si>
    <t>BACTERIOLOGA</t>
  </si>
  <si>
    <t xml:space="preserve">TECNICO  </t>
  </si>
  <si>
    <t xml:space="preserve">TECNICO   </t>
  </si>
  <si>
    <t xml:space="preserve">ADMINISTRADORA DE EMPRESAS </t>
  </si>
  <si>
    <t>6 Meses</t>
  </si>
  <si>
    <t>11 Meses</t>
  </si>
  <si>
    <t>7 Meses</t>
  </si>
  <si>
    <t>8 Meses</t>
  </si>
  <si>
    <t>9 Meses</t>
  </si>
  <si>
    <t>RADICADO MEMORANDO SUPERVISION</t>
  </si>
  <si>
    <t>Nivel Riesgo ARL</t>
  </si>
  <si>
    <t>JHON EDWARD PAEZ HUERTAS</t>
  </si>
  <si>
    <t xml:space="preserve">JOSE JOAQUIN OCAMPO TEJADA </t>
  </si>
  <si>
    <t>20226620001383</t>
  </si>
  <si>
    <t>JESUS DAVID DIAZ</t>
  </si>
  <si>
    <t>JUAN FELIPE GALINDO NIÑO</t>
  </si>
  <si>
    <t>20226620069101</t>
  </si>
  <si>
    <t xml:space="preserve">NELSA BAYONA </t>
  </si>
  <si>
    <t xml:space="preserve">BLADIMIR RINCON </t>
  </si>
  <si>
    <t>20226620001733</t>
  </si>
  <si>
    <t xml:space="preserve">JULIO CESAR PINZON </t>
  </si>
  <si>
    <t>20226620001713</t>
  </si>
  <si>
    <t>GINNA BOHORQUEZ</t>
  </si>
  <si>
    <t xml:space="preserve">PEDRO DARIO ALVEREZ </t>
  </si>
  <si>
    <t>20226620001693</t>
  </si>
  <si>
    <t xml:space="preserve">VICTOR ALFNSO CRUZ </t>
  </si>
  <si>
    <t>20226620001533</t>
  </si>
  <si>
    <t xml:space="preserve">MAURICIO AVELLANEDA </t>
  </si>
  <si>
    <t>20226620001443</t>
  </si>
  <si>
    <t>MARIA AMANDA CAMACHO GARBIRAS</t>
  </si>
  <si>
    <t>DIANA CAROLINA TORRES MORENO</t>
  </si>
  <si>
    <t>20226620001513</t>
  </si>
  <si>
    <t xml:space="preserve">JUAN ALFREDO TORRES </t>
  </si>
  <si>
    <t>20226620070261</t>
  </si>
  <si>
    <t xml:space="preserve">JUAN CARLOS GOMEZ </t>
  </si>
  <si>
    <t>20226620068951</t>
  </si>
  <si>
    <t xml:space="preserve">SERGIO HERNANDO POVEDA  </t>
  </si>
  <si>
    <t>20226620001523</t>
  </si>
  <si>
    <t>20226620001503</t>
  </si>
  <si>
    <t>DORIS JANNETH FORERO DUARTE</t>
  </si>
  <si>
    <t xml:space="preserve">MARTHA VANEGAS </t>
  </si>
  <si>
    <t>20226620001433</t>
  </si>
  <si>
    <t xml:space="preserve">OSCAR ROMERO </t>
  </si>
  <si>
    <t>20226620001493</t>
  </si>
  <si>
    <t xml:space="preserve">MIGUEL GUARIN </t>
  </si>
  <si>
    <t>20226620001473</t>
  </si>
  <si>
    <t>GLORIA LUZ CRUZ</t>
  </si>
  <si>
    <t xml:space="preserve">LUZ AMANDA ZAMORA </t>
  </si>
  <si>
    <t>20226620070291</t>
  </si>
  <si>
    <t>20226620001703</t>
  </si>
  <si>
    <t xml:space="preserve">GINA VANESA SILVA </t>
  </si>
  <si>
    <t>20226620001993</t>
  </si>
  <si>
    <t>JORGE HERNAN CHAVEZ CRUZ</t>
  </si>
  <si>
    <t>ANDRES CAMILO ACOSTA JIMENEZ</t>
  </si>
  <si>
    <t xml:space="preserve">HERTOR MAURICIO CARRILLO </t>
  </si>
  <si>
    <t>20226620001453</t>
  </si>
  <si>
    <t>20226620002183.</t>
  </si>
  <si>
    <t>JUAN PABLO BELTRAN VARGAS - ALCALDE</t>
  </si>
  <si>
    <t>OLGA LUICIA DIAZ SAENZ</t>
  </si>
  <si>
    <t>CC</t>
  </si>
  <si>
    <t>CRA 40 10 04 SUR</t>
  </si>
  <si>
    <t>OLDS_79@HOTMAIL.COM</t>
  </si>
  <si>
    <t>HAROLD LEONARDO CHAVEZ BRICEÑO</t>
  </si>
  <si>
    <t>CRA 112B 78C 06</t>
  </si>
  <si>
    <t>JLCHAVESBRIC@GMAIL.COM</t>
  </si>
  <si>
    <t xml:space="preserve">PAULA ANDREA RIVEROS HERRERA </t>
  </si>
  <si>
    <t>CRA 51 BIS 39A 15 SUR</t>
  </si>
  <si>
    <t>RIVEROSHERRERAP@GMAIL.COM</t>
  </si>
  <si>
    <t>TIPO DE COMPROMISO</t>
  </si>
  <si>
    <t>TIPOLOGIA ESPECIFICA</t>
  </si>
  <si>
    <t>17 17. Contrato de Prestación de Servicios</t>
  </si>
  <si>
    <t>CDP CODIGO</t>
  </si>
  <si>
    <t>CDP FECHA</t>
  </si>
  <si>
    <t>CDP VALOR</t>
  </si>
  <si>
    <t>VICTOR HUGO HUERTAS PRADA</t>
  </si>
  <si>
    <t>JEFRY SMITH OTTAVO MARIN</t>
  </si>
  <si>
    <t>JOSE WILMAN TORRES GOMEZ</t>
  </si>
  <si>
    <t>MARIA JIMENA DIAZ DIAZ</t>
  </si>
  <si>
    <t>NASLY DANIELA SANCHEZ BERNAL</t>
  </si>
  <si>
    <t>ISIS ALEXANDRA OVIEDO GARCIA</t>
  </si>
  <si>
    <t>PABLO EMILIO ROZO GAVILÃN</t>
  </si>
  <si>
    <t>GINA VANESSA SILVA GOMEZ</t>
  </si>
  <si>
    <t>PEDRO EUGENIO GONZALEZ RODRIGUEZ</t>
  </si>
  <si>
    <t>JOHN EDUARDO CHARRY ACOSTA</t>
  </si>
  <si>
    <t>ANGIE PAOLA AVILA LANCHEROS</t>
  </si>
  <si>
    <t>MARIA DEL TRANSITO AYALA GARCIA</t>
  </si>
  <si>
    <t>SANDRA ROCIO OSPINO MANJARRES</t>
  </si>
  <si>
    <t>EDISON ALEJANDRO AGUDELO ROJAS</t>
  </si>
  <si>
    <t>JOHN EDWARD PAEZ HUERTAS</t>
  </si>
  <si>
    <t>FELIPE USECHE USECHE</t>
  </si>
  <si>
    <t>ANGELA YOHANA PEREZ PEREZ</t>
  </si>
  <si>
    <t>OSCAR DANIEL PEREZ CUELLO</t>
  </si>
  <si>
    <t>GIOVANNI BERNAL MORENO</t>
  </si>
  <si>
    <t>LIDA JANNETH TAMAYO ROJAS</t>
  </si>
  <si>
    <t>MARIO FRANCISCO BERNAL JARAMILLO</t>
  </si>
  <si>
    <t>ERIKA JULIETH VILLAMIL HIGUERA</t>
  </si>
  <si>
    <t>SERGIO  HERNANDO POVEDA SANABRIA</t>
  </si>
  <si>
    <t>IRMA LISETTE AREVALO GARCÃA</t>
  </si>
  <si>
    <t xml:space="preserve"> HERSON D LUIS BELTRAN VEGA </t>
  </si>
  <si>
    <t>NEIR LOMBO VILLADIEGO</t>
  </si>
  <si>
    <t xml:space="preserve"> LUIS ORLANDO GARZON MONROY</t>
  </si>
  <si>
    <t xml:space="preserve"> CRISTIAN DAVID GUZMAN MARIN</t>
  </si>
  <si>
    <t xml:space="preserve"> OSCAR OSWALDO MEDINA CAMARGO</t>
  </si>
  <si>
    <t>RP FECHA</t>
  </si>
  <si>
    <t>RP VALOR</t>
  </si>
  <si>
    <t>RP 1 CODIGO</t>
  </si>
  <si>
    <t>RP 2 CODIGO</t>
  </si>
  <si>
    <t>RP 3 CODIGO</t>
  </si>
  <si>
    <t>CDP2 CODIGO</t>
  </si>
  <si>
    <t>CDP 3 CODIGO</t>
  </si>
  <si>
    <t>https://community.secop.gov.co/Public/Tendering/OpportunityDetail/Index?noticeUID=CO1.NTC.2528511&amp;isFromPublicArea=True&amp;isModal=true&amp;asPopupView=true</t>
  </si>
  <si>
    <t>https://community.secop.gov.co/Public/Tendering/OpportunityDetail/Index?noticeUID=CO1.NTC.2528264&amp;isFromPublicArea=True&amp;isModal=true&amp;asPopupView=true</t>
  </si>
  <si>
    <t>https://community.secop.gov.co/Public/Tendering/OpportunityDetail/Index?noticeUID=CO1.NTC.2529244&amp;isFromPublicArea=True&amp;isModal=true&amp;asPopupView=true</t>
  </si>
  <si>
    <t>https://community.secop.gov.co/Public/Tendering/OpportunityDetail/Index?noticeUID=CO1.NTC.2529150&amp;isFromPublicArea=True&amp;isModal=true&amp;asPopupView=true</t>
  </si>
  <si>
    <t>https://community.secop.gov.co/Public/Tendering/OpportunityDetail/Index?noticeUID=CO1.NTC.2528174&amp;isFromPublicArea=True&amp;isModal=true&amp;asPopupView=true</t>
  </si>
  <si>
    <t>https://community.secop.gov.co/Public/Tendering/OpportunityDetail/Index?noticeUID=CO1.NTC.2529709&amp;isFromPublicArea=True&amp;isModal=true&amp;asPopupView=true</t>
  </si>
  <si>
    <t>https://community.secop.gov.co/Public/Tendering/OpportunityDetail/Index?noticeUID=CO1.NTC.2532018&amp;isFromPublicArea=True&amp;isModal=true&amp;asPopupView=true</t>
  </si>
  <si>
    <t>https://community.secop.gov.co/Public/Tendering/OpportunityDetail/Index?noticeUID=CO1.NTC.2536633&amp;isFromPublicArea=True&amp;isModal=true&amp;asPopupView=true</t>
  </si>
  <si>
    <t>https://community.secop.gov.co/Public/Tendering/OpportunityDetail/Index?noticeUID=CO1.NTC.2529606&amp;isFromPublicArea=True&amp;isModal=true&amp;asPopupView=true</t>
  </si>
  <si>
    <t>https://community.secop.gov.co/Public/Tendering/OpportunityDetail/Index?noticeUID=CO1.NTC.2534997&amp;isFromPublicArea=True&amp;isModal=true&amp;asPopupView=true</t>
  </si>
  <si>
    <t>https://community.secop.gov.co/Public/Tendering/OpportunityDetail/Index?noticeUID=CO1.NTC.2586061&amp;isFromPublicArea=True&amp;isModal=true&amp;asPopupView=true</t>
  </si>
  <si>
    <t>https://community.secop.gov.co/Public/Tendering/OpportunityDetail/Index?noticeUID=CO1.NTC.2532326&amp;isFromPublicArea=True&amp;isModal=true&amp;asPopupView=true</t>
  </si>
  <si>
    <t>https://community.secop.gov.co/Public/Tendering/OpportunityDetail/Index?noticeUID=CO1.NTC.2534154&amp;isFromPublicArea=True&amp;isModal=true&amp;asPopupView=true</t>
  </si>
  <si>
    <t>https://community.secop.gov.co/Public/Tendering/OpportunityDetail/Index?noticeUID=CO1.NTC.2535131&amp;isFromPublicArea=True&amp;isModal=true&amp;asPopupView=true</t>
  </si>
  <si>
    <t>https://community.secop.gov.co/Public/Tendering/OpportunityDetail/Index?noticeUID=CO1.NTC.2532020&amp;isFromPublicArea=True&amp;isModal=true&amp;asPopupView=true</t>
  </si>
  <si>
    <t>https://community.secop.gov.co/Public/Tendering/OpportunityDetail/Index?noticeUID=CO1.NTC.2535713&amp;isFromPublicArea=True&amp;isModal=true&amp;asPopupView=true</t>
  </si>
  <si>
    <t>https://community.secop.gov.co/Public/Tendering/OpportunityDetail/Index?noticeUID=CO1.NTC.2541265&amp;isFromPublicArea=True&amp;isModal=true&amp;asPopupView=true</t>
  </si>
  <si>
    <t>https://community.secop.gov.co/Public/Tendering/OpportunityDetail/Index?noticeUID=CO1.NTC.2535061&amp;isFromPublicArea=True&amp;isModal=true&amp;asPopupView=true</t>
  </si>
  <si>
    <t>https://community.secop.gov.co/Public/Tendering/OpportunityDetail/Index?noticeUID=CO1.NTC.2555120&amp;isFromPublicArea=True&amp;isModal=true&amp;asPopupView=true</t>
  </si>
  <si>
    <t>https://community.secop.gov.co/Public/Tendering/OpportunityDetail/Index?noticeUID=CO1.NTC.2547330&amp;isFromPublicArea=True&amp;isModal=true&amp;asPopupView=true</t>
  </si>
  <si>
    <t>https://community.secop.gov.co/Public/Tendering/OpportunityDetail/Index?noticeUID=CO1.NTC.2543817&amp;isFromPublicArea=True&amp;isModal=true&amp;asPopupView=true</t>
  </si>
  <si>
    <t>https://community.secop.gov.co/Public/Tendering/OpportunityDetail/Index?noticeUID=CO1.NTC.2544228&amp;isFromPublicArea=True&amp;isModal=true&amp;asPopupView=true</t>
  </si>
  <si>
    <t>https://community.secop.gov.co/Public/Tendering/OpportunityDetail/Index?noticeUID=CO1.NTC.2563400&amp;isFromPublicArea=True&amp;isModal=true&amp;asPopupView=true</t>
  </si>
  <si>
    <t>https://community.secop.gov.co/Public/Tendering/OpportunityDetail/Index?noticeUID=CO1.NTC.2586772&amp;isFromPublicArea=True&amp;isModal=true&amp;asPopupView=true</t>
  </si>
  <si>
    <t>https://community.secop.gov.co/Public/Tendering/OpportunityDetail/Index?noticeUID=CO1.NTC.2548668&amp;isFromPublicArea=True&amp;isModal=true&amp;asPopupView=true</t>
  </si>
  <si>
    <t>https://community.secop.gov.co/Public/Tendering/OpportunityDetail/Index?noticeUID=CO1.NTC.2550023&amp;isFromPublicArea=True&amp;isModal=true&amp;asPopupView=true</t>
  </si>
  <si>
    <t>https://community.secop.gov.co/Public/Tendering/OpportunityDetail/Index?noticeUID=CO1.NTC.2548659&amp;isFromPublicArea=True&amp;isModal=true&amp;asPopupView=true</t>
  </si>
  <si>
    <t>https://community.secop.gov.co/Public/Tendering/OpportunityDetail/Index?noticeUID=CO1.NTC.2577576&amp;isFromPublicArea=True&amp;isModal=true&amp;asPopupView=true</t>
  </si>
  <si>
    <t>https://community.secop.gov.co/Public/Tendering/OpportunityDetail/Index?noticeUID=CO1.NTC.2559433&amp;isFromPublicArea=True&amp;isModal=true&amp;asPopupView=true</t>
  </si>
  <si>
    <t>https://community.secop.gov.co/Public/Tendering/OpportunityDetail/Index?noticeUID=CO1.NTC.2559633&amp;isFromPublicArea=True&amp;isModal=true&amp;asPopupView=true</t>
  </si>
  <si>
    <t>https://community.secop.gov.co/Public/Tendering/OpportunityDetail/Index?noticeUID=CO1.NTC.2559350&amp;isFromPublicArea=True&amp;isModal=true&amp;asPopupView=true</t>
  </si>
  <si>
    <t>https://community.secop.gov.co/Public/Tendering/OpportunityDetail/Index?noticeUID=CO1.NTC.2559712&amp;isFromPublicArea=True&amp;isModal=true&amp;asPopupView=true</t>
  </si>
  <si>
    <t>https://community.secop.gov.co/Public/Tendering/OpportunityDetail/Index?noticeUID=CO1.NTC.2553166&amp;isFromPublicArea=True&amp;isModal=true&amp;asPopupView=true</t>
  </si>
  <si>
    <t>https://community.secop.gov.co/Public/Tendering/OpportunityDetail/Index?noticeUID=CO1.NTC.2552043&amp;isFromPublicArea=True&amp;isModal=true&amp;asPopupView=true</t>
  </si>
  <si>
    <t>https://community.secop.gov.co/Public/Tendering/OpportunityDetail/Index?noticeUID=CO1.NTC.2554934&amp;isFromPublicArea=True&amp;isModal=true&amp;asPopupView=true</t>
  </si>
  <si>
    <t>https://community.secop.gov.co/Public/Tendering/OpportunityDetail/Index?noticeUID=CO1.NTC.2562301&amp;isFromPublicArea=True&amp;isModal=true&amp;asPopupView=true</t>
  </si>
  <si>
    <t>https://community.secop.gov.co/Public/Tendering/OpportunityDetail/Index?noticeUID=CO1.NTC.2554942&amp;isFromPublicArea=True&amp;isModal=true&amp;asPopupView=true</t>
  </si>
  <si>
    <t>https://community.secop.gov.co/Public/Tendering/OpportunityDetail/Index?noticeUID=CO1.NTC.2561924&amp;isFromPublicArea=True&amp;isModal=true&amp;asPopupView=true</t>
  </si>
  <si>
    <t>https://community.secop.gov.co/Public/Tendering/OpportunityDetail/Index?noticeUID=CO1.NTC.2556948&amp;isFromPublicArea=True&amp;isModal=true&amp;asPopupView=true</t>
  </si>
  <si>
    <t>https://community.secop.gov.co/Public/Tendering/OpportunityDetail/Index?noticeUID=CO1.NTC.2562808&amp;isFromPublicArea=True&amp;isModal=true&amp;asPopupView=true</t>
  </si>
  <si>
    <t>https://community.secop.gov.co/Public/Tendering/OpportunityDetail/Index?noticeUID=CO1.NTC.2577668&amp;isFromPublicArea=True&amp;isModal=true&amp;asPopupView=true</t>
  </si>
  <si>
    <t>https://community.secop.gov.co/Public/Tendering/OpportunityDetail/Index?noticeUID=CO1.NTC.2563375&amp;isFromPublicArea=True&amp;isModal=true&amp;asPopupView=true</t>
  </si>
  <si>
    <t>https://community.secop.gov.co/Public/Tendering/OpportunityDetail/Index?noticeUID=CO1.NTC.2564212&amp;isFromPublicArea=True&amp;isModal=true&amp;asPopupView=true</t>
  </si>
  <si>
    <t>https://community.secop.gov.co/Public/Tendering/OpportunityDetail/Index?noticeUID=CO1.NTC.2619795&amp;isFromPublicArea=True&amp;isModal=true&amp;asPopupView=true</t>
  </si>
  <si>
    <t>https://community.secop.gov.co/Public/Tendering/OpportunityDetail/Index?noticeUID=CO1.NTC.2566808&amp;isFromPublicArea=True&amp;isModal=true&amp;asPopupView=true</t>
  </si>
  <si>
    <t>https://community.secop.gov.co/Public/Tendering/OpportunityDetail/Index?noticeUID=CO1.NTC.2692507&amp;isFromPublicArea=True&amp;isModal=true&amp;asPopupView=true</t>
  </si>
  <si>
    <t>https://community.secop.gov.co/Public/Tendering/OpportunityDetail/Index?noticeUID=CO1.NTC.2577822&amp;isFromPublicArea=True&amp;isModal=true&amp;asPopupView=true</t>
  </si>
  <si>
    <t>https://community.secop.gov.co/Public/Tendering/OpportunityDetail/Index?noticeUID=CO1.NTC.2569230&amp;isFromPublicArea=True&amp;isModal=true&amp;asPopupView=true</t>
  </si>
  <si>
    <t>https://community.secop.gov.co/Public/Tendering/OpportunityDetail/Index?noticeUID=CO1.NTC.2577647&amp;isFromPublicArea=True&amp;isModal=true&amp;asPopupView=true</t>
  </si>
  <si>
    <t>https://community.secop.gov.co/Public/Tendering/OpportunityDetail/Index?noticeUID=CO1.NTC.2571249&amp;isFromPublicArea=True&amp;isModal=true&amp;asPopupView=true</t>
  </si>
  <si>
    <t>https://community.secop.gov.co/Public/Tendering/OpportunityDetail/Index?noticeUID=CO1.NTC.2582075&amp;isFromPublicArea=True&amp;isModal=true&amp;asPopupView=true</t>
  </si>
  <si>
    <t>https://community.secop.gov.co/Public/Tendering/OpportunityDetail/Index?noticeUID=CO1.NTC.2587982&amp;isFromPublicArea=True&amp;isModal=true&amp;asPopupView=true</t>
  </si>
  <si>
    <t>https://community.secop.gov.co/Public/Tendering/OpportunityDetail/Index?noticeUID=CO1.NTC.2578596&amp;isFromPublicArea=True&amp;isModal=true&amp;asPopupView=true</t>
  </si>
  <si>
    <t>https://community.secop.gov.co/Public/Tendering/OpportunityDetail/Index?noticeUID=CO1.NTC.2595371&amp;isFromPublicArea=True&amp;isModal=true&amp;asPopupView=true</t>
  </si>
  <si>
    <t>https://community.secop.gov.co/Public/Tendering/OpportunityDetail/Index?noticeUID=CO1.NTC.2588388&amp;isFromPublicArea=True&amp;isModal=true&amp;asPopupView=true</t>
  </si>
  <si>
    <t>https://community.secop.gov.co/Public/Tendering/OpportunityDetail/Index?noticeUID=CO1.NTC.2589173&amp;isFromPublicArea=True&amp;isModal=true&amp;asPopupView=true</t>
  </si>
  <si>
    <t>https://community.secop.gov.co/Public/Tendering/OpportunityDetail/Index?noticeUID=CO1.NTC.2612270&amp;isFromPublicArea=True&amp;isModal=true&amp;asPopupView=true</t>
  </si>
  <si>
    <t>https://community.secop.gov.co/Public/Tendering/OpportunityDetail/Index?noticeUID=CO1.NTC.2623351&amp;isFromPublicArea=True&amp;isModal=true&amp;asPopupView=true</t>
  </si>
  <si>
    <t>https://community.secop.gov.co/Public/Tendering/OpportunityDetail/Index?noticeUID=CO1.NTC.2604741&amp;isFromPublicArea=True&amp;isModal=true&amp;asPopupView=true</t>
  </si>
  <si>
    <t>https://community.secop.gov.co/Public/Tendering/OpportunityDetail/Index?noticeUID=CO1.NTC.2605291&amp;isFromPublicArea=True&amp;isModal=true&amp;asPopupView=true</t>
  </si>
  <si>
    <t>https://community.secop.gov.co/Public/Tendering/OpportunityDetail/Index?noticeUID=CO1.NTC.2595608&amp;isFromPublicArea=True&amp;isModal=true&amp;asPopupView=true</t>
  </si>
  <si>
    <t>https://community.secop.gov.co/Public/Tendering/OpportunityDetail/Index?noticeUID=CO1.NTC.2595270&amp;isFromPublicArea=True&amp;isModal=true&amp;asPopupView=true</t>
  </si>
  <si>
    <t>https://community.secop.gov.co/Public/Tendering/OpportunityDetail/Index?noticeUID=CO1.NTC.2595620&amp;isFromPublicArea=True&amp;isModal=true&amp;asPopupView=true</t>
  </si>
  <si>
    <t>https://community.secop.gov.co/Public/Tendering/OpportunityDetail/Index?noticeUID=CO1.NTC.2596233&amp;isFromPublicArea=True&amp;isModal=true&amp;asPopupView=true</t>
  </si>
  <si>
    <t>https://community.secop.gov.co/Public/Tendering/OpportunityDetail/Index?noticeUID=CO1.NTC.2595618&amp;isFromPublicArea=True&amp;isModal=true&amp;asPopupView=true</t>
  </si>
  <si>
    <t>https://community.secop.gov.co/Public/Tendering/OpportunityDetail/Index?noticeUID=CO1.NTC.2595283&amp;isFromPublicArea=True&amp;isModal=true&amp;asPopupView=true</t>
  </si>
  <si>
    <t>https://community.secop.gov.co/Public/Tendering/OpportunityDetail/Index?noticeUID=CO1.NTC.2602593&amp;isFromPublicArea=True&amp;isModal=true&amp;asPopupView=true</t>
  </si>
  <si>
    <t>https://community.secop.gov.co/Public/Tendering/OpportunityDetail/Index?noticeUID=CO1.NTC.2596057&amp;isFromPublicArea=True&amp;isModal=true&amp;asPopupView=true</t>
  </si>
  <si>
    <t>https://community.secop.gov.co/Public/Tendering/OpportunityDetail/Index?noticeUID=CO1.NTC.2600782&amp;isFromPublicArea=True&amp;isModal=true&amp;asPopupView=true</t>
  </si>
  <si>
    <t>https://community.secop.gov.co/Public/Tendering/OpportunityDetail/Index?noticeUID=CO1.NTC.2618798&amp;isFromPublicArea=True&amp;isModal=true&amp;asPopupView=true</t>
  </si>
  <si>
    <t>https://community.secop.gov.co/Public/Tendering/OpportunityDetail/Index?noticeUID=CO1.NTC.2612729&amp;isFromPublicArea=True&amp;isModal=true&amp;asPopupView=true</t>
  </si>
  <si>
    <t xml:space="preserve">https://community.secop.gov.co/Public/Tendering/ContractNoticePhases/View?PPI=CO1.PPI.16834401&amp;isFromPublicArea=True&amp;isModal=False
</t>
  </si>
  <si>
    <t>https://community.secop.gov.co/Public/Tendering/OpportunityDetail/Index?noticeUID=CO1.NTC.2618487&amp;isFromPublicArea=True&amp;isModal=true&amp;asPopupView=true</t>
  </si>
  <si>
    <t>https://community.secop.gov.co/Public/Tendering/OpportunityDetail/Index?noticeUID=CO1.NTC.2619027&amp;isFromPublicArea=True&amp;isModal=true&amp;asPopupView=true</t>
  </si>
  <si>
    <t>https://community.secop.gov.co/Public/Tendering/OpportunityDetail/Index?noticeUID=CO1.NTC.2603409&amp;isFromPublicArea=True&amp;isModal=true&amp;asPopupView=true</t>
  </si>
  <si>
    <t>https://community.secop.gov.co/Public/Tendering/OpportunityDetail/Index?noticeUID=CO1.NTC.2612245&amp;isFromPublicArea=True&amp;isModal=true&amp;asPopupView=true</t>
  </si>
  <si>
    <t>https://community.secop.gov.co/Public/Tendering/OpportunityDetail/Index?noticeUID=CO1.NTC.2623347&amp;isFromPublicArea=True&amp;isModal=true&amp;asPopupView=true</t>
  </si>
  <si>
    <t>https://community.secop.gov.co/Public/Tendering/OpportunityDetail/Index?noticeUID=CO1.NTC.2768567&amp;isFromPublicArea=True&amp;isModal=true&amp;asPopupView=true</t>
  </si>
  <si>
    <t>https://community.secop.gov.co/Public/Tendering/OpportunityDetail/Index?noticeUID=CO1.NTC.2613011&amp;isFromPublicArea=True&amp;isModal=true&amp;asPopupView=true</t>
  </si>
  <si>
    <t>https://community.secop.gov.co/Public/Tendering/OpportunityDetail/Index?noticeUID=CO1.NTC.2618932&amp;isFromPublicArea=True&amp;isModal=true&amp;asPopupView=true</t>
  </si>
  <si>
    <t>https://community.secop.gov.co/Public/Tendering/OpportunityDetail/Index?noticeUID=CO1.NTC.2621621&amp;isFromPublicArea=True&amp;isModal=true&amp;asPopupView=true</t>
  </si>
  <si>
    <t>https://community.secop.gov.co/Public/Tendering/OpportunityDetail/Index?noticeUID=CO1.NTC.2616136&amp;isFromPublicArea=True&amp;isModal=true&amp;asPopupView=true</t>
  </si>
  <si>
    <t>https://community.secop.gov.co/Public/Tendering/OpportunityDetail/Index?noticeUID=CO1.NTC.2615875&amp;isFromPublicArea=True&amp;isModal=true&amp;asPopupView=true</t>
  </si>
  <si>
    <t>https://community.secop.gov.co/Public/Tendering/OpportunityDetail/Index?noticeUID=CO1.NTC.2639029&amp;isFromPublicArea=True&amp;isModal=true&amp;asPopupView=true</t>
  </si>
  <si>
    <t>https://community.secop.gov.co/Public/Tendering/OpportunityDetail/Index?noticeUID=CO1.NTC.2647563&amp;isFromPublicArea=True&amp;isModal=true&amp;asPopupView=true</t>
  </si>
  <si>
    <t>https://community.secop.gov.co/Public/Tendering/OpportunityDetail/Index?noticeUID=CO1.NTC.2647651&amp;isFromPublicArea=True&amp;isModal=true&amp;asPopupView=true</t>
  </si>
  <si>
    <t>https://community.secop.gov.co/Public/Tendering/OpportunityDetail/Index?noticeUID=CO1.NTC.2631772&amp;isFromPublicArea=True&amp;isModal=true&amp;asPopupView=true</t>
  </si>
  <si>
    <t>https://community.secop.gov.co/Public/Tendering/OpportunityDetail/Index?noticeUID=CO1.NTC.2694648&amp;isFromPublicArea=True&amp;isModal=true&amp;asPopupView=true</t>
  </si>
  <si>
    <t>https://community.secop.gov.co/Public/Tendering/OpportunityDetail/Index?noticeUID=CO1.NTC.2632110&amp;isFromPublicArea=True&amp;isModal=true&amp;asPopupView=true</t>
  </si>
  <si>
    <t>https://community.secop.gov.co/Public/Tendering/OpportunityDetail/Index?noticeUID=CO1.NTC.2631859&amp;isFromPublicArea=True&amp;isModal=true&amp;asPopupView=true</t>
  </si>
  <si>
    <t>https://community.secop.gov.co/Public/Tendering/OpportunityDetail/Index?noticeUID=CO1.NTC.2696474&amp;isFromPublicArea=True&amp;isModal=true&amp;asPopupView=true</t>
  </si>
  <si>
    <t>https://community.secop.gov.co/Public/Tendering/OpportunityDetail/Index?noticeUID=CO1.NTC.2653209&amp;isFromPublicArea=True&amp;isModal=true&amp;asPopupView=true</t>
  </si>
  <si>
    <t>https://community.secop.gov.co/Public/Tendering/OpportunityDetail/Index?noticeUID=CO1.NTC.2635643&amp;isFromPublicArea=True&amp;isModal=true&amp;asPopupView=true</t>
  </si>
  <si>
    <t>https://community.secop.gov.co/Public/Tendering/OpportunityDetail/Index?noticeUID=CO1.NTC.2633165&amp;isFromPublicArea=True&amp;isModal=true&amp;asPopupView=true</t>
  </si>
  <si>
    <t>https://community.secop.gov.co/Public/Tendering/OpportunityDetail/Index?noticeUID=CO1.NTC.2635942&amp;isFromPublicArea=True&amp;isModal=true&amp;asPopupView=true</t>
  </si>
  <si>
    <t>https://community.secop.gov.co/Public/Tendering/OpportunityDetail/Index?noticeUID=CO1.NTC.2638865&amp;isFromPublicArea=True&amp;isModal=true&amp;asPopupView=true</t>
  </si>
  <si>
    <t>https://community.secop.gov.co/Public/Tendering/OpportunityDetail/Index?noticeUID=CO1.NTC.2647808&amp;isFromPublicArea=True&amp;isModal=true&amp;asPopupView=true</t>
  </si>
  <si>
    <t>https://community.secop.gov.co/Public/Tendering/OpportunityDetail/Index?noticeUID=CO1.NTC.2679824&amp;isFromPublicArea=True&amp;isModal=true&amp;asPopupView=true</t>
  </si>
  <si>
    <t>https://community.secop.gov.co/Public/Tendering/OpportunityDetail/Index?noticeUID=CO1.NTC.2669450&amp;isFromPublicArea=True&amp;isModal=true&amp;asPopupView=true</t>
  </si>
  <si>
    <t>https://community.secop.gov.co/Public/Tendering/OpportunityDetail/Index?noticeUID=CO1.NTC.2647811&amp;isFromPublicArea=True&amp;isModal=true&amp;asPopupView=true</t>
  </si>
  <si>
    <t>https://community.secop.gov.co/Public/Tendering/OpportunityDetail/Index?noticeUID=CO1.NTC.2679489&amp;isFromPublicArea=True&amp;isModal=true&amp;asPopupView=true</t>
  </si>
  <si>
    <t>https://community.secop.gov.co/Public/Tendering/OpportunityDetail/Index?noticeUID=CO1.NTC.2738762&amp;isFromPublicArea=True&amp;isModal=true&amp;asPopupView=true</t>
  </si>
  <si>
    <t>https://community.secop.gov.co/Public/Tendering/OpportunityDetail/Index?noticeUID=CO1.NTC.2669091&amp;isFromPublicArea=True&amp;isModal=true&amp;asPopupView=true</t>
  </si>
  <si>
    <t>https://community.secop.gov.co/Public/Tendering/OpportunityDetail/Index?noticeUID=CO1.NTC.2669493&amp;isFromPublicArea=True&amp;isModal=true&amp;asPopupView=true</t>
  </si>
  <si>
    <t>https://community.secop.gov.co/Public/Tendering/OpportunityDetail/Index?noticeUID=CO1.NTC.2669461&amp;isFromPublicArea=True&amp;isModal=true&amp;asPopupView=true</t>
  </si>
  <si>
    <t>https://community.secop.gov.co/Public/Tendering/OpportunityDetail/Index?noticeUID=CO1.NTC.2669082&amp;isFromPublicArea=True&amp;isModal=true&amp;asPopupView=true</t>
  </si>
  <si>
    <t>https://community.secop.gov.co/Public/Tendering/OpportunityDetail/Index?noticeUID=CO1.NTC.2669354&amp;isFromPublicArea=True&amp;isModal=true&amp;asPopupView=true</t>
  </si>
  <si>
    <t>https://community.secop.gov.co/Public/Tendering/OpportunityDetail/Index?noticeUID=CO1.NTC.2697706&amp;isFromPublicArea=True&amp;isModal=true&amp;asPopupView=true</t>
  </si>
  <si>
    <t>https://community.secop.gov.co/Public/Tendering/OpportunityDetail/Index?noticeUID=CO1.NTC.2692558&amp;isFromPublicArea=True&amp;isModal=true&amp;asPopupView=true</t>
  </si>
  <si>
    <t>https://community.secop.gov.co/Public/Tendering/OpportunityDetail/Index?noticeUID=CO1.NTC.2748990&amp;isFromPublicArea=True&amp;isModal=true&amp;asPopupView=true</t>
  </si>
  <si>
    <t>https://community.secop.gov.co/Public/Tendering/OpportunityDetail/Index?noticeUID=CO1.NTC.2698311&amp;isFromPublicArea=True&amp;isModal=true&amp;asPopupView=true</t>
  </si>
  <si>
    <t>https://community.secop.gov.co/Public/Tendering/OpportunityDetail/Index?noticeUID=CO1.NTC.2694639&amp;isFromPublicArea=True&amp;isModal=true&amp;asPopupView=true</t>
  </si>
  <si>
    <t>https://community.secop.gov.co/Public/Tendering/OpportunityDetail/Index?noticeUID=CO1.NTC.2697795&amp;isFromPublicArea=True&amp;isModal=true&amp;asPopupView=true</t>
  </si>
  <si>
    <t>https://community.secop.gov.co/Public/Tendering/OpportunityDetail/Index?noticeUID=CO1.NTC.2679488&amp;isFromPublicArea=True&amp;isModal=true&amp;asPopupView=true</t>
  </si>
  <si>
    <t>https://community.secop.gov.co/Public/Tendering/OpportunityDetail/Index?noticeUID=CO1.NTC.2679485&amp;isFromPublicArea=True&amp;isModal=true&amp;asPopupView=true</t>
  </si>
  <si>
    <t>https://community.secop.gov.co/Public/Tendering/OpportunityDetail/Index?noticeUID=CO1.NTC.2708947&amp;isFromPublicArea=True&amp;isModal=true&amp;asPopupView=true</t>
  </si>
  <si>
    <t>https://community.secop.gov.co/Public/Tendering/OpportunityDetail/Index?noticeUID=CO1.NTC.2738984&amp;isFromPublicArea=True&amp;isModal=true&amp;asPopupView=true</t>
  </si>
  <si>
    <t>https://community.secop.gov.co/Public/Tendering/OpportunityDetail/Index?noticeUID=CO1.NTC.2696270&amp;isFromPublicArea=True&amp;isModal=true&amp;asPopupView=true</t>
  </si>
  <si>
    <t>https://community.secop.gov.co/Public/Tendering/OpportunityDetail/Index?noticeUID=CO1.NTC.2697292&amp;isFromPublicArea=True&amp;isModal=true&amp;asPopupView=true</t>
  </si>
  <si>
    <t>https://community.secop.gov.co/Public/Tendering/OpportunityDetail/Index?noticeUID=CO1.NTC.2702098&amp;isFromPublicArea=True&amp;isModal=true&amp;asPopupView=true</t>
  </si>
  <si>
    <t>https://community.secop.gov.co/Public/Tendering/OpportunityDetail/Index?noticeUID=CO1.NTC.2702506&amp;isFromPublicArea=True&amp;isModal=true&amp;asPopupView=true</t>
  </si>
  <si>
    <t>https://community.secop.gov.co/Public/Tendering/OpportunityDetail/Index?noticeUID=CO1.NTC.2712683&amp;isFromPublicArea=True&amp;isModal=true&amp;asPopupView=true</t>
  </si>
  <si>
    <t>https://community.secop.gov.co/Public/Tendering/OpportunityDetail/Index?noticeUID=CO1.NTC.2743837&amp;isFromPublicArea=True&amp;isModal=true&amp;asPopupView=true</t>
  </si>
  <si>
    <t>https://community.secop.gov.co/Public/Tendering/OpportunityDetail/Index?noticeUID=CO1.NTC.2702138&amp;isFromPublicArea=True&amp;isModal=true&amp;asPopupView=true</t>
  </si>
  <si>
    <t>https://community.secop.gov.co/Public/Tendering/OpportunityDetail/Index?noticeUID=CO1.NTC.2744198&amp;isFromPublicArea=True&amp;isModal=true&amp;asPopupView=true</t>
  </si>
  <si>
    <t>https://community.secop.gov.co/Public/Tendering/OpportunityDetail/Index?noticeUID=CO1.NTC.2702094&amp;isFromPublicArea=True&amp;isModal=true&amp;asPopupView=true</t>
  </si>
  <si>
    <t>https://community.secop.gov.co/Public/Tendering/OpportunityDetail/Index?noticeUID=CO1.NTC.2748975&amp;isFromPublicArea=True&amp;isModal=true&amp;asPopupView=true</t>
  </si>
  <si>
    <t>https://community.secop.gov.co/Public/Tendering/OpportunityDetail/Index?noticeUID=CO1.NTC.2769656&amp;isFromPublicArea=True&amp;isModal=true&amp;asPopupView=true</t>
  </si>
  <si>
    <t>https://community.secop.gov.co/Public/Tendering/OpportunityDetail/Index?noticeUID=CO1.NTC.2768304&amp;isFromPublicArea=True&amp;isModal=true&amp;asPopupView=true</t>
  </si>
  <si>
    <t>https://community.secop.gov.co/Public/Tendering/OpportunityDetail/Index?noticeUID=CO1.NTC.2763446&amp;isFromPublicArea=True&amp;isModal=true&amp;asPopupView=true</t>
  </si>
  <si>
    <t>https://community.secop.gov.co/Public/Tendering/OpportunityDetail/Index?noticeUID=CO1.NTC.2769759&amp;isFromPublicArea=True&amp;isModal=true&amp;asPopupView=true</t>
  </si>
  <si>
    <t>https://community.secop.gov.co/Public/Tendering/OpportunityDetail/Index?noticeUID=CO1.NTC.2772904&amp;isFromPublicArea=True&amp;isModal=true&amp;asPopupView=true</t>
  </si>
  <si>
    <t>https://community.secop.gov.co/Public/Tendering/OpportunityDetail/Index?noticeUID=CO1.NTC.2772541&amp;isFromPublicArea=True&amp;isModal=true&amp;asPopupView=true</t>
  </si>
  <si>
    <t>https://community.secop.gov.co/Public/Tendering/OpportunityDetail/Index?noticeUID=CO1.NTC.2772407&amp;isFromPublicArea=True&amp;isModal=true&amp;asPopupView=true</t>
  </si>
  <si>
    <t>https://community.secop.gov.co/Public/Tendering/ContractNoticePhases/View?PPI=CO1.PPI.17295268&amp;isFromPublicArea=True&amp;isModal=False</t>
  </si>
  <si>
    <t>https://community.secop.gov.co/Public/Tendering/OpportunityDetail/Index?noticeUID=CO1.NTC.2712471&amp;isFromPublicArea=True&amp;isModal=true&amp;asPopupView=true</t>
  </si>
  <si>
    <t>https://community.secop.gov.co/Public/Tendering/OpportunityDetail/Index?noticeUID=CO1.NTC.2715205&amp;isFromPublicArea=True&amp;isModal=true&amp;asPopupView=true</t>
  </si>
  <si>
    <t>https://community.secop.gov.co/Public/Tendering/OpportunityDetail/Index?noticeUID=CO1.NTC.2720602&amp;isFromPublicArea=True&amp;isModal=true&amp;asPopupView=true</t>
  </si>
  <si>
    <t>https://community.secop.gov.co/Public/Tendering/OpportunityDetail/Index?noticeUID=CO1.NTC.2737759&amp;isFromPublicArea=True&amp;isModal=true&amp;asPopupView=true</t>
  </si>
  <si>
    <t>https://community.secop.gov.co/Public/Tendering/OpportunityDetail/Index?noticeUID=CO1.NTC.2774437&amp;isFromPublicArea=True&amp;isModal=true&amp;asPopupView=true</t>
  </si>
  <si>
    <t>https://community.secop.gov.co/Public/Tendering/OpportunityDetail/Index?noticeUID=CO1.NTC.2775007&amp;isFromPublicArea=True&amp;isModal=true&amp;asPopupView=true</t>
  </si>
  <si>
    <t xml:space="preserve">https://community.secop.gov.co/Public/Tendering/ContractNoticePhases/View?PPI=CO1.PPI.17304507&amp;isFromPublicArea=True&amp;isModal=False
</t>
  </si>
  <si>
    <t>https://community.secop.gov.co/Public/Tendering/OpportunityDetail/Index?noticeUID=CO1.NTC.2746807&amp;isFromPublicArea=True&amp;isModal=true&amp;asPopupView=true</t>
  </si>
  <si>
    <t>https://community.secop.gov.co/Public/Tendering/OpportunityDetail/Index?noticeUID=CO1.NTC.2739601&amp;isFromPublicArea=True&amp;isModal=true&amp;asPopupView=true</t>
  </si>
  <si>
    <t>https://community.secop.gov.co/Public/Tendering/OpportunityDetail/Index?noticeUID=CO1.NTC.2760851&amp;isFromPublicArea=True&amp;isModal=true&amp;asPopupView=true</t>
  </si>
  <si>
    <t>https://community.secop.gov.co/Public/Tendering/OpportunityDetail/Index?noticeUID=CO1.NTC.2745869&amp;isFromPublicArea=True&amp;isModal=true&amp;asPopupView=true</t>
  </si>
  <si>
    <t>https://community.secop.gov.co/Public/Tendering/OpportunityDetail/Index?noticeUID=CO1.NTC.2746869&amp;isFromPublicArea=True&amp;isModal=true&amp;asPopupView=true</t>
  </si>
  <si>
    <t>https://community.secop.gov.co/Public/Tendering/ContractNoticePhases/View?PPI=CO1.PPI.17234109&amp;isFromPublicArea=True&amp;isModal=False</t>
  </si>
  <si>
    <t>https://community.secop.gov.co/Public/Tendering/OpportunityDetail/Index?noticeUID=CO1.NTC.2766937&amp;isFromPublicArea=True&amp;isModal=true&amp;asPopupView=true</t>
  </si>
  <si>
    <t>https://community.secop.gov.co/Public/Tendering/OpportunityDetail/Index?noticeUID=CO1.NTC.2775802&amp;isFromPublicArea=True&amp;isModal=true&amp;asPopupView=true</t>
  </si>
  <si>
    <t>https://community.secop.gov.co/Public/Tendering/OpportunityDetail/Index?noticeUID=CO1.NTC.2790016&amp;isFromPublicArea=True&amp;isModal=true&amp;asPopupView=true</t>
  </si>
  <si>
    <t>ID numero de identificacion del plan anual de adquisiciones</t>
  </si>
  <si>
    <t>M</t>
  </si>
  <si>
    <t>F</t>
  </si>
  <si>
    <t>CO1.PCCNTR.3206385</t>
  </si>
  <si>
    <t>CO1.PCCNTR.3208031</t>
  </si>
  <si>
    <t>CO1.PCCNTR.3209788</t>
  </si>
  <si>
    <t>CO1.PCCNTR.3207473</t>
  </si>
  <si>
    <t>CO1.PCCNTR.3211902</t>
  </si>
  <si>
    <t>CO1.PCCNTR.3212494</t>
  </si>
  <si>
    <t>CO1.PCCNTR.3212152</t>
  </si>
  <si>
    <t>CO1.PCCNTR.3301811</t>
  </si>
  <si>
    <t>CO1.PCCNTR.3208968</t>
  </si>
  <si>
    <t>CO1.PCCNTR.3213634</t>
  </si>
  <si>
    <t>CO1.PCCNTR.3270715</t>
  </si>
  <si>
    <t>CO1.PCCNTR.3213045</t>
  </si>
  <si>
    <t>CO1.PCCNTR.3213058</t>
  </si>
  <si>
    <t>CO1.PCCNTR.3213873</t>
  </si>
  <si>
    <t>CO1.PCCNTR.3259463</t>
  </si>
  <si>
    <t>CO1.PCCNTR.3211486</t>
  </si>
  <si>
    <t>CO1.PCCNTR.3211827</t>
  </si>
  <si>
    <t>CO1.PCCNTR.3211883</t>
  </si>
  <si>
    <t>CO1.PCCNTR.3214435</t>
  </si>
  <si>
    <t>CO1.PCCNTR.3222663</t>
  </si>
  <si>
    <t>CO1.PCCNTR.3213893</t>
  </si>
  <si>
    <t>CO1.PCCNTR.3238768</t>
  </si>
  <si>
    <t>CO1.PCCNTR.3237582</t>
  </si>
  <si>
    <t>CO1.PCCNTR.3277521</t>
  </si>
  <si>
    <t>CO1.PCCNTR.3236125</t>
  </si>
  <si>
    <t>CO1.PCCNTR.3236153</t>
  </si>
  <si>
    <t>CO1.PCCNTR.3226916</t>
  </si>
  <si>
    <t>CO1.PCCNTR.3239378</t>
  </si>
  <si>
    <t>CO1.PCCNTR.3235982</t>
  </si>
  <si>
    <t>CO1.PCCNTR.3244825</t>
  </si>
  <si>
    <t>CO1.PCCNTR.3273348</t>
  </si>
  <si>
    <t>CO1.PCCNTR.3273364</t>
  </si>
  <si>
    <t>CO1.PCCNTR.3228345</t>
  </si>
  <si>
    <t>CO1.PCCNTR.3229383</t>
  </si>
  <si>
    <t>CO1.PCCNTR.3228522</t>
  </si>
  <si>
    <t>CO1.PCCNTR.3261983</t>
  </si>
  <si>
    <t>CO1.PCCNTR.3242171</t>
  </si>
  <si>
    <t>CO1.PCCNTR.3241192</t>
  </si>
  <si>
    <t>CO1.PCCNTR.3241613</t>
  </si>
  <si>
    <t>CO1.PCCNTR.3243506</t>
  </si>
  <si>
    <t>CO1.PCCNTR.3242968</t>
  </si>
  <si>
    <t>CO1.PCCNTR.3235051</t>
  </si>
  <si>
    <t>CO1.PCCNTR.3242385</t>
  </si>
  <si>
    <t>CO1.PCCNTR.3248729</t>
  </si>
  <si>
    <t>CO1.PCCNTR.3243139</t>
  </si>
  <si>
    <t>CO1.PCCNTR.3243102</t>
  </si>
  <si>
    <t>CO1.PCCNTR.3239087</t>
  </si>
  <si>
    <t>CO1.PCCNTR.3242818</t>
  </si>
  <si>
    <t>CO1.PCCNTR.3238263</t>
  </si>
  <si>
    <t>CO1.PCCNTR.3243353</t>
  </si>
  <si>
    <t>CO1.PCCNTR.3264375</t>
  </si>
  <si>
    <t>CO1.PCCNTR.3264705</t>
  </si>
  <si>
    <t>CO1.PCCNTR.3244188</t>
  </si>
  <si>
    <t>CO1.PCCNTR.3245230</t>
  </si>
  <si>
    <t>CO1.PCCNTR.3273715</t>
  </si>
  <si>
    <t>CO1.PCCNTR.3315310</t>
  </si>
  <si>
    <t>CO1.PCCNTR.3315175</t>
  </si>
  <si>
    <t>CO1.PCCNTR.3248058</t>
  </si>
  <si>
    <t>CO1.PCCNTR.3398233</t>
  </si>
  <si>
    <t>CO1.PCCNTR.3264166</t>
  </si>
  <si>
    <t>CO1.PCCNTR.3251276</t>
  </si>
  <si>
    <t>CO1.PCCNTR.3269505</t>
  </si>
  <si>
    <t>CO1.PCCNTR.3271491</t>
  </si>
  <si>
    <t>CO1.PCCNTR.3272821</t>
  </si>
  <si>
    <t>CO1.PCCNTR.3272579</t>
  </si>
  <si>
    <t>CO1.PCCNTR.3282503</t>
  </si>
  <si>
    <t>CO1.PCCNTR.3272477</t>
  </si>
  <si>
    <t>CO1.PCCNTR.3266891</t>
  </si>
  <si>
    <t>CO1.PCCNTR.3272788</t>
  </si>
  <si>
    <t>CO1.PCCNTR.3271625</t>
  </si>
  <si>
    <t>CO1.PCCNTR.3281823</t>
  </si>
  <si>
    <t>CO1.PCCNTR.3277834</t>
  </si>
  <si>
    <t>CO1.PCCNTR.3278404</t>
  </si>
  <si>
    <t>CO1.PCCNTR.3304711</t>
  </si>
  <si>
    <t>CO1.PCCNTR.3488062</t>
  </si>
  <si>
    <t>CO1.PCCNTR.3326198</t>
  </si>
  <si>
    <t>CO1.PCCNTR.3292347</t>
  </si>
  <si>
    <t>CO1.PCCNTR.3293475</t>
  </si>
  <si>
    <t>CO1.PCCNTR.3321723</t>
  </si>
  <si>
    <t>CO1.PCCNTR.3287502</t>
  </si>
  <si>
    <t>CO1.PCCNTR.3283251</t>
  </si>
  <si>
    <t>CO1.PCCNTR.3282216</t>
  </si>
  <si>
    <t>CO1.PCCNTR.3290357</t>
  </si>
  <si>
    <t>CO1.PCCNTR.3309597</t>
  </si>
  <si>
    <t>CO1.PCCNTR.3309678</t>
  </si>
  <si>
    <t>CO1.PCCNTR.3281581</t>
  </si>
  <si>
    <t>CO1.PCCNTR.3289866</t>
  </si>
  <si>
    <t>CO1.PCCNTR.3456110</t>
  </si>
  <si>
    <t>CO1.PCCNTR.3290244</t>
  </si>
  <si>
    <t>CO1.PCCNTR.3308938</t>
  </si>
  <si>
    <t>CO1.PCCNTR.3383776</t>
  </si>
  <si>
    <t>CO1.PCCNTR.3455160</t>
  </si>
  <si>
    <t>CO1.PCCNTR.3452821</t>
  </si>
  <si>
    <t>CO1.PCCNTR.3308413</t>
  </si>
  <si>
    <t>CO1.PCCNTR.3310131</t>
  </si>
  <si>
    <t>CO1.PCCNTR.3451963</t>
  </si>
  <si>
    <t>CO1.PCCNTR.3307978</t>
  </si>
  <si>
    <t>CO1.PCCNTR.3325916</t>
  </si>
  <si>
    <t>CO1.PCCNTR.3331237</t>
  </si>
  <si>
    <t>CO1.PCCNTR.3495804</t>
  </si>
  <si>
    <t>CO1.PCCNTR.3369920</t>
  </si>
  <si>
    <t>CO1.PCCNTR.3323187</t>
  </si>
  <si>
    <t>CO1.PCCNTR.3309538</t>
  </si>
  <si>
    <t>CO1.PCCNTR.3314464</t>
  </si>
  <si>
    <t>CO1.PCCNTR.3309365</t>
  </si>
  <si>
    <t>CO1.PCCNTR.3305823</t>
  </si>
  <si>
    <t>CO1.PCCNTR.3401979</t>
  </si>
  <si>
    <t>CO1.PCCNTR.3404333</t>
  </si>
  <si>
    <t>CO1.PCCNTR.3403353</t>
  </si>
  <si>
    <t>CO1.PCCNTR.3424423</t>
  </si>
  <si>
    <t>CO1.PCCNTR.3406165</t>
  </si>
  <si>
    <t>CO1.PCCNTR.3406619</t>
  </si>
  <si>
    <t>CO1.PCCNTR.3316964</t>
  </si>
  <si>
    <t>CO1.PCCNTR.3317343</t>
  </si>
  <si>
    <t>CO1.PCCNTR.3325494</t>
  </si>
  <si>
    <t>CO1.PCCNTR.3404585</t>
  </si>
  <si>
    <t>CO1.PCCNTR.3327880</t>
  </si>
  <si>
    <t>CO1.PCCNTR.3326401</t>
  </si>
  <si>
    <t>CO1.PCCNTR.3326149</t>
  </si>
  <si>
    <t>CO1.PCCNTR.3416654</t>
  </si>
  <si>
    <t>CO1.PCCNTR.3351502</t>
  </si>
  <si>
    <t>CO1.PCCNTR.3330274</t>
  </si>
  <si>
    <t>CO1.PCCNTR.3344452</t>
  </si>
  <si>
    <t>CO1.PCCNTR.3345285</t>
  </si>
  <si>
    <t>CO1.PCCNTR.3345854</t>
  </si>
  <si>
    <t>CO1.PCCNTR.3396942</t>
  </si>
  <si>
    <t>CO1.PCCNTR.3397543</t>
  </si>
  <si>
    <t>CO1.PCCNTR.3391584</t>
  </si>
  <si>
    <t>CO1.PCCNTR.3392221</t>
  </si>
  <si>
    <t>CO1.PCCNTR.3399855</t>
  </si>
  <si>
    <t>CO1.PCCNTR.3424217</t>
  </si>
  <si>
    <t>CO1.PCCNTR.3400286</t>
  </si>
  <si>
    <t>CO1.PCCNTR.3402716</t>
  </si>
  <si>
    <t>CO1.PCCNTR.3420952</t>
  </si>
  <si>
    <t>CO1.PCCNTR.3421597</t>
  </si>
  <si>
    <t>CO1.PCCNTR.3422721</t>
  </si>
  <si>
    <t>CO1.PCCNTR.3329997</t>
  </si>
  <si>
    <t>CO1.PCCNTR.3425571</t>
  </si>
  <si>
    <t>CO1.PCCNTR.3378881</t>
  </si>
  <si>
    <t>CO1.PCCNTR.3426615</t>
  </si>
  <si>
    <t>CO1.PCCNTR.3406106</t>
  </si>
  <si>
    <t>CO1.PCCNTR.3427039</t>
  </si>
  <si>
    <t>CO1.PCCNTR.3424866</t>
  </si>
  <si>
    <t>CO1.PCCNTR.3405850</t>
  </si>
  <si>
    <t>CO1.PCCNTR.3330519</t>
  </si>
  <si>
    <t>CO1.PCCNTR.3334476</t>
  </si>
  <si>
    <t>CO1.PCCNTR.3452412</t>
  </si>
  <si>
    <t>CO1.PCCNTR.3366667</t>
  </si>
  <si>
    <t>CO1.PCCNTR.3389608</t>
  </si>
  <si>
    <t>CO1.PCCNTR.3388337</t>
  </si>
  <si>
    <t>CO1.PCCNTR.3390452</t>
  </si>
  <si>
    <t>CO1.PCCNTR.3390795</t>
  </si>
  <si>
    <t>CO1.PCCNTR.3391630</t>
  </si>
  <si>
    <t>CO1.PCCNTR.3396653</t>
  </si>
  <si>
    <t>CO1.PCCNTR.3397515</t>
  </si>
  <si>
    <t>CO1.PCCNTR.3424156</t>
  </si>
  <si>
    <t>CO1.PCCNTR.3425403</t>
  </si>
  <si>
    <t>CO1.PCCNTR.3454233</t>
  </si>
  <si>
    <t>CO1.PCCNTR.3367713</t>
  </si>
  <si>
    <t>CO1.PCCNTR.3368454</t>
  </si>
  <si>
    <t>CO1.PCCNTR.3424894</t>
  </si>
  <si>
    <t>CO1.PCCNTR.3425681</t>
  </si>
  <si>
    <t>CO1.PCCNTR.3425952</t>
  </si>
  <si>
    <t>CO1.PCCNTR.3426332</t>
  </si>
  <si>
    <t>CO1.PCCNTR.3426489</t>
  </si>
  <si>
    <t>CO1.PCCNTR.3427112</t>
  </si>
  <si>
    <t>CO1.PCCNTR.3427161</t>
  </si>
  <si>
    <t>CO1.PCCNTR.3455607</t>
  </si>
  <si>
    <t>CO1.PCCNTR.3491100</t>
  </si>
  <si>
    <t>CO1.PCCNTR.3389724</t>
  </si>
  <si>
    <t>CO1.PCCNTR.3455464</t>
  </si>
  <si>
    <t>CO1.PCCNTR.3456223</t>
  </si>
  <si>
    <t>CO1.PCCNTR.3456577</t>
  </si>
  <si>
    <t>CO1.PCCNTR.3456196</t>
  </si>
  <si>
    <t>CO1.PCCNTR.3457142</t>
  </si>
  <si>
    <t>CO1.PCCNTR.3458401</t>
  </si>
  <si>
    <t>CO1.PCCNTR.3460730</t>
  </si>
  <si>
    <t>CO1.PCCNTR.3403772</t>
  </si>
  <si>
    <t>CO1.PCCNTR.3406521</t>
  </si>
  <si>
    <t>CO1.PCCNTR.3391529</t>
  </si>
  <si>
    <t>CO1.PCCNTR.3404684</t>
  </si>
  <si>
    <t>CO1.PCCNTR.3405000</t>
  </si>
  <si>
    <t>CO1.PCCNTR.3404787</t>
  </si>
  <si>
    <t>CO1.PCCNTR.3398811</t>
  </si>
  <si>
    <t>CO1.PCCNTR.3468397</t>
  </si>
  <si>
    <t>CO1.PCCNTR.3426196</t>
  </si>
  <si>
    <t>CO1.PCCNTR.3403346</t>
  </si>
  <si>
    <t>CO1.PCCNTR.3406081</t>
  </si>
  <si>
    <t>CO1.PCCNTR.3426732</t>
  </si>
  <si>
    <t>CO1.PCCNTR.3406079</t>
  </si>
  <si>
    <t>CO1.PCCNTR.3407175</t>
  </si>
  <si>
    <t>CO1.PCCNTR.3423730</t>
  </si>
  <si>
    <t>CO1.PCCNTR.3406781</t>
  </si>
  <si>
    <t>CO1.PCCNTR.3430420</t>
  </si>
  <si>
    <t>CO1.PCCNTR.3423650</t>
  </si>
  <si>
    <t>CO1.PCCNTR.3429586</t>
  </si>
  <si>
    <t>CO1.PCCNTR.3406478</t>
  </si>
  <si>
    <t>CO1.PCCNTR.3455757</t>
  </si>
  <si>
    <t>CO1.PCCNTR.3407021</t>
  </si>
  <si>
    <t>CO1.PCCNTR.3405818</t>
  </si>
  <si>
    <t>CO1.PCCNTR.3426361</t>
  </si>
  <si>
    <t>CO1.PCCNTR.3407323</t>
  </si>
  <si>
    <t>CO1.PCCNTR.3430561</t>
  </si>
  <si>
    <t>CO1.PCCNTR.3420911</t>
  </si>
  <si>
    <t>CO1.PCCNTR.3429585</t>
  </si>
  <si>
    <t>CO1.PCCNTR.3422553</t>
  </si>
  <si>
    <t>CO1.PCCNTR.3405666</t>
  </si>
  <si>
    <t>CO1.PCCNTR.3462398</t>
  </si>
  <si>
    <t>CO1.PCCNTR.3428240</t>
  </si>
  <si>
    <t>CO1.PCCNTR.3477156</t>
  </si>
  <si>
    <t>CO1.PCCNTR.3467352</t>
  </si>
  <si>
    <t>CO1.PCCNTR.3467660</t>
  </si>
  <si>
    <t>CO1.PCCNTR.3467720</t>
  </si>
  <si>
    <t>CO1.PCCNTR.3430818</t>
  </si>
  <si>
    <t>CO1.PCCNTR.3490245</t>
  </si>
  <si>
    <t>CO1.PCCNTR.3495314</t>
  </si>
  <si>
    <t>CO1.PCCNTR.3468373</t>
  </si>
  <si>
    <t>CO1.PCCNTR.3496580</t>
  </si>
  <si>
    <t>CO1.PCCNTR.3494759</t>
  </si>
  <si>
    <t>CO1.PCCNTR.3497019</t>
  </si>
  <si>
    <t>CO1.PCCNTR.3497607</t>
  </si>
  <si>
    <t>CO1.PCCNTR.3496905</t>
  </si>
  <si>
    <t>CO1.PCCNTR.3499686</t>
  </si>
  <si>
    <t>CO1.PCCNTR.3468746</t>
  </si>
  <si>
    <t>CO1.PCCNTR.3499885</t>
  </si>
  <si>
    <t>CO1.PCCNTR.3500531</t>
  </si>
  <si>
    <t>CO1.PCCNTR.3499264</t>
  </si>
  <si>
    <t>CO1.PCCNTR.3468762</t>
  </si>
  <si>
    <t>CO1.PCCNTR.3426378</t>
  </si>
  <si>
    <t>CO1.PCCNTR.3425370</t>
  </si>
  <si>
    <t>CO1.PCCNTR.3431362</t>
  </si>
  <si>
    <t>CO1.PCCNTR.3443124</t>
  </si>
  <si>
    <t>CO1.PCCNTR.3453998</t>
  </si>
  <si>
    <t>CO1.PCCNTR.3502403</t>
  </si>
  <si>
    <t>CO1.PCCNTR.3502526</t>
  </si>
  <si>
    <t>CO1.PCCNTR.3484814</t>
  </si>
  <si>
    <t>CO1.PCCNTR.3467637</t>
  </si>
  <si>
    <t>CO1.PCCNTR.3458561</t>
  </si>
  <si>
    <t>CO1.PCCNTR.3459971</t>
  </si>
  <si>
    <t>CO1.PCCNTR.3483732</t>
  </si>
  <si>
    <t>CO1.PCCNTR.3468982</t>
  </si>
  <si>
    <t>CO1.PCCNTR.3496286</t>
  </si>
  <si>
    <t>CO1.PCCNTR.3482962</t>
  </si>
  <si>
    <t>CO1.PCCNTR.3488176</t>
  </si>
  <si>
    <t>CO1.PCCNTR.3494185</t>
  </si>
  <si>
    <t>CO1.PCCNTR.3503798</t>
  </si>
  <si>
    <t>CO1.PCCNTR.3520854</t>
  </si>
  <si>
    <t>CO1.PCCNTR.3312655</t>
  </si>
  <si>
    <t>CO1.PCCNTR.3312828</t>
  </si>
  <si>
    <t>CO1.PCCNTR.3310700</t>
  </si>
  <si>
    <t xml:space="preserve">	CO1.PCCNTR.3311008</t>
  </si>
  <si>
    <t>ID Contrato SECOP</t>
  </si>
  <si>
    <t>Despacho</t>
  </si>
  <si>
    <t>ESPACIO PUBLICO</t>
  </si>
  <si>
    <t>CALIDAD</t>
  </si>
  <si>
    <t>SEGURIDAD</t>
  </si>
  <si>
    <t>JAL</t>
  </si>
  <si>
    <t>CONTRATACION</t>
  </si>
  <si>
    <t>SUBSIDIO C INGRESO MINIMO</t>
  </si>
  <si>
    <t>OBLIGACIONES POR PAGAR</t>
  </si>
  <si>
    <t>SALUD</t>
  </si>
  <si>
    <t>CULTURA</t>
  </si>
  <si>
    <t>PLANEACION</t>
  </si>
  <si>
    <t>ACTIVIDAD FISICA</t>
  </si>
  <si>
    <t>ADMINISTRATIVO</t>
  </si>
  <si>
    <t>ADMINISTRATIVO CDI</t>
  </si>
  <si>
    <t>ADMISTRATIVO CDI</t>
  </si>
  <si>
    <t>ADMON CDI</t>
  </si>
  <si>
    <t>ALMACEN</t>
  </si>
  <si>
    <t>AMBIENTE Y RIESGOS</t>
  </si>
  <si>
    <t>ARCHIVO</t>
  </si>
  <si>
    <t>3022920372 3502524644</t>
  </si>
  <si>
    <t>CONTABILIADA Y PRESUPUESTO</t>
  </si>
  <si>
    <t>DESPACHOS COMISORIOS</t>
  </si>
  <si>
    <t>ESCUELAS DE FORMACION DEPORTIVA</t>
  </si>
  <si>
    <t>ESPACIO PUBLICO - DESCONGESTION</t>
  </si>
  <si>
    <t>ESPACIO PUBLICO - LEY 232 PH PQR</t>
  </si>
  <si>
    <t>ESTRATEGIA PREVENCION EMBARAZO</t>
  </si>
  <si>
    <t>ESTRATEGIA TERRITORIAL DE SALUD</t>
  </si>
  <si>
    <t>INFRAESTRUCTURA</t>
  </si>
  <si>
    <t>INSPECCION A</t>
  </si>
  <si>
    <t>INSPECCION B</t>
  </si>
  <si>
    <t>INSPECCION C</t>
  </si>
  <si>
    <t>INSPECCION D</t>
  </si>
  <si>
    <t>INSPECCION E</t>
  </si>
  <si>
    <t>IBC</t>
  </si>
  <si>
    <t>IVC</t>
  </si>
  <si>
    <t xml:space="preserve">LEY 332 </t>
  </si>
  <si>
    <t>METROLOGIA LEGAL</t>
  </si>
  <si>
    <t>DESARROLLO ECONOMICO</t>
  </si>
  <si>
    <t xml:space="preserve">EDUCACION </t>
  </si>
  <si>
    <t>PUENTE ARANDA SIN VIOLENCIA</t>
  </si>
  <si>
    <t>PROYECTO ANIMALISTA</t>
  </si>
  <si>
    <t>PLANEACION - SEGURIDAD</t>
  </si>
  <si>
    <t>OBRAS</t>
  </si>
  <si>
    <t xml:space="preserve">PARTICIPACION </t>
  </si>
  <si>
    <t>SISTEMAS</t>
  </si>
  <si>
    <t>PRENSA</t>
  </si>
  <si>
    <t>COBRO PERSUASIVO</t>
  </si>
  <si>
    <t>98047994000019900</t>
  </si>
  <si>
    <t>2144101372843</t>
  </si>
  <si>
    <t>98047994000019980</t>
  </si>
  <si>
    <t xml:space="preserve">	98047994000019972</t>
  </si>
  <si>
    <t xml:space="preserve">
1744101194877</t>
  </si>
  <si>
    <t>2146101035356</t>
  </si>
  <si>
    <t>1146101024403</t>
  </si>
  <si>
    <t xml:space="preserve">	2146101038452</t>
  </si>
  <si>
    <t>1446101061524</t>
  </si>
  <si>
    <t xml:space="preserve">	2146101035369</t>
  </si>
  <si>
    <t>2146101037417</t>
  </si>
  <si>
    <t>1446101061379</t>
  </si>
  <si>
    <t xml:space="preserve">
2146101035389</t>
  </si>
  <si>
    <t>2146101035381</t>
  </si>
  <si>
    <t>2146101037504</t>
  </si>
  <si>
    <t>2146101035349</t>
  </si>
  <si>
    <t>1446101061399</t>
  </si>
  <si>
    <t>2146101036945</t>
  </si>
  <si>
    <t>3946101005614</t>
  </si>
  <si>
    <t xml:space="preserve">	2146101035733</t>
  </si>
  <si>
    <t>2146101035398</t>
  </si>
  <si>
    <t>38047994000122056</t>
  </si>
  <si>
    <t>1546101023768</t>
  </si>
  <si>
    <t>2144101373446</t>
  </si>
  <si>
    <t>1744101194984</t>
  </si>
  <si>
    <t>2144101373214</t>
  </si>
  <si>
    <t xml:space="preserve">	2146101035949</t>
  </si>
  <si>
    <t>2146101036734</t>
  </si>
  <si>
    <t xml:space="preserve">14/01/2022 24/03/2023 </t>
  </si>
  <si>
    <t>2146101037121</t>
  </si>
  <si>
    <t>1446101062906</t>
  </si>
  <si>
    <t xml:space="preserve">	2146101037523</t>
  </si>
  <si>
    <t>37647994000017809</t>
  </si>
  <si>
    <t>2146101035880</t>
  </si>
  <si>
    <t>2146101035935</t>
  </si>
  <si>
    <t>13/01/2022 23/03/2023</t>
  </si>
  <si>
    <t>2146101036194</t>
  </si>
  <si>
    <t>2146101037077</t>
  </si>
  <si>
    <t>3946101005730</t>
  </si>
  <si>
    <t>3946101005636</t>
  </si>
  <si>
    <t>2146101039503</t>
  </si>
  <si>
    <t>2146101036712</t>
  </si>
  <si>
    <t>3946101005661</t>
  </si>
  <si>
    <t>214610103611S</t>
  </si>
  <si>
    <t>2146101037136</t>
  </si>
  <si>
    <t>2146101037467</t>
  </si>
  <si>
    <t>37647994000017743</t>
  </si>
  <si>
    <t>37647994000017745</t>
  </si>
  <si>
    <t>2146101036846</t>
  </si>
  <si>
    <t xml:space="preserve">	2146101037048</t>
  </si>
  <si>
    <t>1446101063245</t>
  </si>
  <si>
    <t>1446101063004</t>
  </si>
  <si>
    <t>14/01/2022 14/03/2023</t>
  </si>
  <si>
    <t>3764799400017805</t>
  </si>
  <si>
    <t xml:space="preserve">	1446101063548</t>
  </si>
  <si>
    <t>2146101036814</t>
  </si>
  <si>
    <t xml:space="preserve">	3946101005677</t>
  </si>
  <si>
    <t>2146101037649</t>
  </si>
  <si>
    <t>380 47994000123163</t>
  </si>
  <si>
    <t>2146101040576</t>
  </si>
  <si>
    <t>2146101037051</t>
  </si>
  <si>
    <t>2146101041527</t>
  </si>
  <si>
    <t xml:space="preserve">	2146101037041</t>
  </si>
  <si>
    <t>2146101037400</t>
  </si>
  <si>
    <t>3944101134626</t>
  </si>
  <si>
    <t xml:space="preserve">	2146101037605</t>
  </si>
  <si>
    <t>2144101373382</t>
  </si>
  <si>
    <t xml:space="preserve">	2146101037428</t>
  </si>
  <si>
    <t xml:space="preserve">	2146101038387</t>
  </si>
  <si>
    <t>2144101373387</t>
  </si>
  <si>
    <t>2146101037155</t>
  </si>
  <si>
    <t>3646101014742</t>
  </si>
  <si>
    <t>2146101037408</t>
  </si>
  <si>
    <t>2146101037752</t>
  </si>
  <si>
    <t>1746101020867</t>
  </si>
  <si>
    <t xml:space="preserve">	2146101037657</t>
  </si>
  <si>
    <t>2146101039078</t>
  </si>
  <si>
    <t>3946101005996</t>
  </si>
  <si>
    <t xml:space="preserve">2146101038804 </t>
  </si>
  <si>
    <t>2146101039631</t>
  </si>
  <si>
    <t xml:space="preserve">	2146101038071</t>
  </si>
  <si>
    <t>2146101041580</t>
  </si>
  <si>
    <t>2146101039562</t>
  </si>
  <si>
    <t>37647994000017854</t>
  </si>
  <si>
    <t>2146101038044</t>
  </si>
  <si>
    <t>2146101038305</t>
  </si>
  <si>
    <t>2146101038744</t>
  </si>
  <si>
    <t>2146101038736</t>
  </si>
  <si>
    <t xml:space="preserve">	38047994000123025</t>
  </si>
  <si>
    <t>2146101037729</t>
  </si>
  <si>
    <t>3946101005727</t>
  </si>
  <si>
    <t>1444101145456</t>
  </si>
  <si>
    <t>2146101043576</t>
  </si>
  <si>
    <t>2146101039184</t>
  </si>
  <si>
    <t>2146101038832.</t>
  </si>
  <si>
    <t>2146101042161</t>
  </si>
  <si>
    <t>2146101039061</t>
  </si>
  <si>
    <t>2146101043714</t>
  </si>
  <si>
    <t>2146101043713</t>
  </si>
  <si>
    <t>2146101038774</t>
  </si>
  <si>
    <t>39-46-101006120</t>
  </si>
  <si>
    <t>31/01/2022 10/04/2023</t>
  </si>
  <si>
    <t>21-46-101045953</t>
  </si>
  <si>
    <t>21-46-101044455</t>
  </si>
  <si>
    <t>28/01/2022 08/04/2023</t>
  </si>
  <si>
    <t>28/01/2022 30/03/2023</t>
  </si>
  <si>
    <t>14-46-101071470</t>
  </si>
  <si>
    <t>14-46-101070529</t>
  </si>
  <si>
    <t>21-46-101044366</t>
  </si>
  <si>
    <t>28/01/2022  08/04/2023</t>
  </si>
  <si>
    <t>21-46-101046233</t>
  </si>
  <si>
    <t>01/02/2022 11/04/2023</t>
  </si>
  <si>
    <t xml:space="preserve">21-46-101045031 </t>
  </si>
  <si>
    <t>28/01/2022 08/02/2023</t>
  </si>
  <si>
    <t>21-46-101044409</t>
  </si>
  <si>
    <t>27/01/2022 12/04/2023</t>
  </si>
  <si>
    <t>21-46-101043282</t>
  </si>
  <si>
    <t>21-46-101043703</t>
  </si>
  <si>
    <t>27/01/2022 07/04/2023</t>
  </si>
  <si>
    <t>31/01/202</t>
  </si>
  <si>
    <t>39-44-101135273</t>
  </si>
  <si>
    <t>27/01/2022 31/03/2023</t>
  </si>
  <si>
    <t>21-46-101046163</t>
  </si>
  <si>
    <t>21-46-101044696</t>
  </si>
  <si>
    <t>28/01/2022 31/03/2023</t>
  </si>
  <si>
    <t>39-46-101005962</t>
  </si>
  <si>
    <t>27/01/2022 10/04/2023</t>
  </si>
  <si>
    <t>380 47 994000124493</t>
  </si>
  <si>
    <t>27/01/2022 30/03/2023</t>
  </si>
  <si>
    <t>21-46-101042318</t>
  </si>
  <si>
    <t>26/01/2022 06/04/2023</t>
  </si>
  <si>
    <t>21-46-101042412</t>
  </si>
  <si>
    <t>CSC - 100018354</t>
  </si>
  <si>
    <t>27/01/2022 27/03/2023</t>
  </si>
  <si>
    <t>ALPA-CD-001-2022</t>
  </si>
  <si>
    <t>ALPA-CD-002-2022</t>
  </si>
  <si>
    <t>ALPA-CD-003-2022</t>
  </si>
  <si>
    <t>ALPA-CD-004-2022</t>
  </si>
  <si>
    <t>ALPA-CD-005-2022</t>
  </si>
  <si>
    <t>ALPA-CD-006-2022</t>
  </si>
  <si>
    <t>ALPA-CD-007-2022</t>
  </si>
  <si>
    <t>ALPA-CD-008-2022</t>
  </si>
  <si>
    <t>ALPA-CD-009-2022</t>
  </si>
  <si>
    <t>ALPA-CD-010-2022</t>
  </si>
  <si>
    <t>ALPA-CD-011-2022</t>
  </si>
  <si>
    <t>ALPA-CD-012-2022</t>
  </si>
  <si>
    <t>ALPA-CD-013-2022</t>
  </si>
  <si>
    <t>ALPA-CD-014-2022</t>
  </si>
  <si>
    <t>ALPA-CD-015-2022</t>
  </si>
  <si>
    <t>ALPA-CD-016-2022</t>
  </si>
  <si>
    <t>ALPA-CD-017-2022</t>
  </si>
  <si>
    <t>ALPA-CD-018-2022</t>
  </si>
  <si>
    <t>ALPA-CD-019-2022</t>
  </si>
  <si>
    <t>ALPA-CD-020-2022</t>
  </si>
  <si>
    <t>ALPA-CD-021-2022</t>
  </si>
  <si>
    <t>ALPA-CD-022-2022</t>
  </si>
  <si>
    <t>ALPA-CD-043-2022</t>
  </si>
  <si>
    <t>ALPA-CD-023-2022</t>
  </si>
  <si>
    <t>ALPA-CD-024-2022</t>
  </si>
  <si>
    <t>ALPA-CD-025-2022</t>
  </si>
  <si>
    <t>ALPA-CD-026-2022</t>
  </si>
  <si>
    <t>ALPA-CD-027-2022</t>
  </si>
  <si>
    <t>ALPA-CD-028-2022</t>
  </si>
  <si>
    <t>ALPA-CD-029-2022</t>
  </si>
  <si>
    <t>ALPA-CD-030-2022</t>
  </si>
  <si>
    <t>ALPA-CD-031-2022</t>
  </si>
  <si>
    <t>ALPA-CD-032-2022</t>
  </si>
  <si>
    <t>ALPA-CD-033-2022</t>
  </si>
  <si>
    <t>ALPA-CD-034-2022</t>
  </si>
  <si>
    <t>ALPA-CD-035-2022</t>
  </si>
  <si>
    <t>ALPA-CD-036-2022</t>
  </si>
  <si>
    <t>ALPA-CD-037-2022</t>
  </si>
  <si>
    <t>ALPA-CD-038-2022</t>
  </si>
  <si>
    <t>ALPA-CD-039-2022</t>
  </si>
  <si>
    <t>ALPA-CD-040-2022</t>
  </si>
  <si>
    <t>ALPA-CD-041-2022</t>
  </si>
  <si>
    <t>ALPA-CD-042-2022</t>
  </si>
  <si>
    <t>ALPA-CD-044-2022</t>
  </si>
  <si>
    <t>ALPA-CD-045-2022</t>
  </si>
  <si>
    <t>ALPA-CD-046-2022</t>
  </si>
  <si>
    <t>ALPA-CD-047-2022</t>
  </si>
  <si>
    <t>ALPA-CD-048-2022</t>
  </si>
  <si>
    <t>ALPA-CD-049-2022</t>
  </si>
  <si>
    <t>ALPA-CD-050-2022</t>
  </si>
  <si>
    <t>ALPA-CD-051-2022</t>
  </si>
  <si>
    <t>ALPA-CD-052-2022</t>
  </si>
  <si>
    <t>ALPA-CD-053-2022</t>
  </si>
  <si>
    <t>ALPA-CD-054-2022</t>
  </si>
  <si>
    <t>ALPA-CD-055-2022</t>
  </si>
  <si>
    <t>ALPA-CD-056-2022</t>
  </si>
  <si>
    <t>ALPA-CD-057-2022</t>
  </si>
  <si>
    <t>ALPA-CD-058-2022</t>
  </si>
  <si>
    <t>ALPA-CD-059-2022</t>
  </si>
  <si>
    <t>ALPA-CD-060-2022</t>
  </si>
  <si>
    <t>ALPA-CD-062-2022</t>
  </si>
  <si>
    <t>ALPA-CD-063-2022</t>
  </si>
  <si>
    <t>ALPA-CD-064-2022</t>
  </si>
  <si>
    <t>ALPA-CD-065-2022</t>
  </si>
  <si>
    <t>ALPA-CD-066-2022</t>
  </si>
  <si>
    <t>ALPA-CD-067-2022</t>
  </si>
  <si>
    <t>ALPA-CD-068-2022</t>
  </si>
  <si>
    <t>ALPA-CD-069-2022</t>
  </si>
  <si>
    <t>ALPA-CD-070-2022</t>
  </si>
  <si>
    <t>ALPA-CD-071-2022</t>
  </si>
  <si>
    <t>ALPA-CD-072-2022</t>
  </si>
  <si>
    <t>ALPA-CD-073-2022</t>
  </si>
  <si>
    <t>ALPA-CD-074-2022</t>
  </si>
  <si>
    <t>ALPA-CD-075-2022</t>
  </si>
  <si>
    <t>ALPA-CD-076-2022</t>
  </si>
  <si>
    <t>ALPA-CD-077-2022</t>
  </si>
  <si>
    <t>ALPA-CD-078-2022</t>
  </si>
  <si>
    <t>ALPA-CD-079-2022</t>
  </si>
  <si>
    <t>ALPA-CD-080-2022</t>
  </si>
  <si>
    <t>ALPA-CD-061-2022</t>
  </si>
  <si>
    <t>ALPA-CD-081-2022</t>
  </si>
  <si>
    <t>ALPA-CD-082-2022</t>
  </si>
  <si>
    <t>ALPA-CD-083-2022</t>
  </si>
  <si>
    <t>ALPA-CD-084-2022</t>
  </si>
  <si>
    <t>ALPA-CD-085-2022</t>
  </si>
  <si>
    <t>ALPA-CD-086-2022</t>
  </si>
  <si>
    <t>ALPA-CD-087-2022</t>
  </si>
  <si>
    <t>ALPA-CD-088-2022</t>
  </si>
  <si>
    <t>ALPA-CD-089-2022</t>
  </si>
  <si>
    <t>ALPA-CD-090-2022</t>
  </si>
  <si>
    <t>ALPA-CD-091-2022</t>
  </si>
  <si>
    <t>ALPA-CD-092-2022</t>
  </si>
  <si>
    <t>ALPA-CD-093-2022</t>
  </si>
  <si>
    <t>ALPA-CD-094-2022</t>
  </si>
  <si>
    <t>ALPA-CD-095-2022</t>
  </si>
  <si>
    <t>ALPA-CD-096-2022</t>
  </si>
  <si>
    <t>ALPA-CD-097-2022</t>
  </si>
  <si>
    <t>ALPA-CD-098-2022</t>
  </si>
  <si>
    <t>ALPA-CD-100-2022</t>
  </si>
  <si>
    <t>ALPA-CD-101-2022</t>
  </si>
  <si>
    <t>ALPA-CD-104-2022</t>
  </si>
  <si>
    <t>ALPA-CD-102-2022</t>
  </si>
  <si>
    <t>ALPA-CD-103-2022</t>
  </si>
  <si>
    <t>ALPA-CD-105-2022</t>
  </si>
  <si>
    <t>ALPA-CD-106-2022</t>
  </si>
  <si>
    <t>ALPA-CD-107-2022</t>
  </si>
  <si>
    <t>ALPA-CD-108-2022</t>
  </si>
  <si>
    <t>ALPA-CD-109-2022</t>
  </si>
  <si>
    <t>ALPA-CD-110-2022</t>
  </si>
  <si>
    <t>ALPA-CD-111-2022</t>
  </si>
  <si>
    <t>ALPA-CD-112-2022</t>
  </si>
  <si>
    <t>ALPA-CD-113-2022</t>
  </si>
  <si>
    <t>ALPA-CD-152-2022</t>
  </si>
  <si>
    <t>ALPA-CD-117-2022</t>
  </si>
  <si>
    <t>ALPA-CD-116-2022</t>
  </si>
  <si>
    <t>ALPA-CD-118-2022</t>
  </si>
  <si>
    <t>ALPA-CD-119-2022</t>
  </si>
  <si>
    <t>ALPA-CD-120-2022</t>
  </si>
  <si>
    <t>ALPA-CD-121-2022</t>
  </si>
  <si>
    <t>ALPA-CD-148-2022</t>
  </si>
  <si>
    <t>ALPA-CD-122-2022</t>
  </si>
  <si>
    <t>ALPA-CD-124-2022</t>
  </si>
  <si>
    <t>ALPA-CD-123-2022</t>
  </si>
  <si>
    <t>ALPA-CD-125-2022</t>
  </si>
  <si>
    <t>ALPA-CD-126-2022</t>
  </si>
  <si>
    <t>ALPA-CD-127-2022</t>
  </si>
  <si>
    <t>ALPA-CD-128-2022</t>
  </si>
  <si>
    <t>ALPA-CD-129-2022</t>
  </si>
  <si>
    <t>ALPA-CD-130-2022</t>
  </si>
  <si>
    <t>ALPA-CD-131-2022</t>
  </si>
  <si>
    <t>ALPA-CD-132-2022.</t>
  </si>
  <si>
    <t>ALPA-CD-133-2022</t>
  </si>
  <si>
    <t>ALPA-CD-134-2022</t>
  </si>
  <si>
    <t>ALPA-CD-135-2022</t>
  </si>
  <si>
    <t>ALPA-CD-136-2022</t>
  </si>
  <si>
    <t>ALPA-CD-137-2022</t>
  </si>
  <si>
    <t>ALPA-CD-138-2022</t>
  </si>
  <si>
    <t>ALPA-CD-139-2022</t>
  </si>
  <si>
    <t>ALPA-CD-140-2022</t>
  </si>
  <si>
    <t>ALPA-CD-141-2022</t>
  </si>
  <si>
    <t>ALPA-CD-142-2022</t>
  </si>
  <si>
    <t>ALPA-CD-143-2022</t>
  </si>
  <si>
    <t>ALPA-CD-144-2022</t>
  </si>
  <si>
    <t>ALPA-CD-145-2022</t>
  </si>
  <si>
    <t>ALPA-CD-114-2022</t>
  </si>
  <si>
    <t>ALPA-CD-146-2022</t>
  </si>
  <si>
    <t>ALPA-CD-149-2022</t>
  </si>
  <si>
    <t>ALPA-CD-150-2022</t>
  </si>
  <si>
    <t>ALPA-CD-151-2022</t>
  </si>
  <si>
    <t>ALPA-CD-153-2022</t>
  </si>
  <si>
    <t>ALPA-CD-154-2022</t>
  </si>
  <si>
    <t>ALPA-CD-155-2022</t>
  </si>
  <si>
    <t>ALPA-CD-156-2022</t>
  </si>
  <si>
    <t>OC 84782</t>
  </si>
  <si>
    <t>ALPA-IPMC-002-2022</t>
  </si>
  <si>
    <t>ALPA-LP-001-2022</t>
  </si>
  <si>
    <t>ALPA-CMA-002-2022</t>
  </si>
  <si>
    <t>Malcom Ali Córdoba Zabala</t>
  </si>
  <si>
    <t>CR 114 18 66</t>
  </si>
  <si>
    <t>MALCOMELALI@GMAIL.COM</t>
  </si>
  <si>
    <t>No. Proceso</t>
  </si>
  <si>
    <t>DISTRACOM</t>
  </si>
  <si>
    <t>NIT</t>
  </si>
  <si>
    <t>CALLE 7 24 20</t>
  </si>
  <si>
    <t>20226620003223</t>
  </si>
  <si>
    <t>SUMINISTRO DE COMBUSTIBLE  - GASOLINA CORRIENTE Y ACPM - PARA EL PARQUE AUTOMOTOR Y PLANTA ELECTRICA DE PROPIEDAD DEL FONDO DE DESARROLLO LOCAL DE PUENTE ARANDA POR MEDIO DEL ACUERDO MARCO DE PRECIOS CCE-715-1-AMP-2018</t>
  </si>
  <si>
    <t>O2120201003033331101</t>
  </si>
  <si>
    <t>GASOLINA MOTOR CORRIENTE</t>
  </si>
  <si>
    <t>PRESTAR EL SERVICIO DE MANTENIMIENTO INCLUYENDO LOS REPUESTOS, ANILLADO DE VERIFICACIÓN, RECARGA Y ETIQUETADO DE LOS EXTINTORES DE PROPIEDAD A CARGO DEL FONDO DE DESARROLLO LOCAL DE PUENTE ARANDA, DE ACUERDO CON LOS ESTUDIOS PREVIOS QUE HACEN PARTE INTEGRAL DEL CONTRATO</t>
  </si>
  <si>
    <t>O2120201003053544203</t>
  </si>
  <si>
    <t>Mezclas quimicas para extintores</t>
  </si>
  <si>
    <t>EXTINTORES FIREXT S.A.S</t>
  </si>
  <si>
    <t>Brandon Sebastian Granados Castiblanco</t>
  </si>
  <si>
    <t>Av 1 de mayo 6 74 sur</t>
  </si>
  <si>
    <t>extintoresfirextsas@yahoo.com</t>
  </si>
  <si>
    <t>1 Mes</t>
  </si>
  <si>
    <t>33-46-101042497</t>
  </si>
  <si>
    <t>28/01/2022 30/04/2023</t>
  </si>
  <si>
    <t>Teléfono móvil</t>
  </si>
  <si>
    <t>Vigencias Poliza (desde hasta)</t>
  </si>
  <si>
    <t xml:space="preserve">18/01/2022  28/03/2023 </t>
  </si>
  <si>
    <t>13/01/2022  23/03/2023</t>
  </si>
  <si>
    <t>APOYAR JURÍDICAMENTE LA EJECUCIÓN DE LAS ACCIONES REQUERIDAS PARA EL TRÁMITE E IMPULSO PROCESAL DE LAS ACTUACIONES CONTRAVENCIONALES QUERELLAS QUE CURSEN EN LAS INSPECCIONES
DE POLICÍA DE LA LOCALIDAD.</t>
  </si>
  <si>
    <t>INGENIEROS ARQUITECTOS INFRAESTRUCTURA
(Profesional universitario II)</t>
  </si>
  <si>
    <t>14/01/2022  24/03/2023</t>
  </si>
  <si>
    <t>INGENIEROS ARQUITECTOS INFRAESTRUCTURA
(Profesional Universitario I)</t>
  </si>
  <si>
    <t>25/01/2022 05/04/2023</t>
  </si>
  <si>
    <t xml:space="preserve">20/01/2022 30/03/2023 </t>
  </si>
  <si>
    <t xml:space="preserve">27/01/2022 07/04/2023 </t>
  </si>
  <si>
    <t>ARQUITECTOS INGENIEROS POLICIVO JURIDICO
(Profesional Universitario I)</t>
  </si>
  <si>
    <t>ARQUITECTO INGENIERO INSPECCIONES
(Profesional Universitario I)</t>
  </si>
  <si>
    <t>ARQUITECTOS INGENIEROS OBRAS
(Profesional Universitario I)</t>
  </si>
  <si>
    <t>ARQUITECTOS INGENIEROS IVC
(Profesional Universitario I)</t>
  </si>
  <si>
    <t>5/4/2022  08/11/2022</t>
  </si>
  <si>
    <t>PRESTACIÓN DEL SERVICIO DE VIGILANCIA Y SEGURIDAD PRIVADA CON ARMAS Y SIN ARMAS, MEDIOS TECNOLÓGICOS Y CONTROL DE ACCESO, PARA LOS USUARIOS, FUNCIONARIOS Y CONTRATISTAS, ASÍ COMO PARA LOS BIENES MUEBLES E INMUEBLES DE PROPIEDAD Y/O TENENCIA DEL FONDO DE DESARROLLO LOCAL DE PUENTE ARANDA, DE CONFORMIDAD CON LAS CONDICIONES TÉCNICAS ESTABLECIDAS EN EL PLIEGO DE CONDICIONES Y DEMÁS DOCUMENTOS PRECONTRACTUALES.</t>
  </si>
  <si>
    <t>Fortalecimiento al desarrollo local de
Puente Aranda</t>
  </si>
  <si>
    <t>O21202020080585250</t>
  </si>
  <si>
    <t xml:space="preserve">Servicios de protección (guardas de
seguridad) </t>
  </si>
  <si>
    <t>CO1.PCCNTR.3641080</t>
  </si>
  <si>
    <t>CORPS SECURITY SEGURIDAD Y PROTECCION PERSONAL</t>
  </si>
  <si>
    <t>LEONARDO KARAM HELO</t>
  </si>
  <si>
    <t>dir.comercial@corpssecurity.com.co</t>
  </si>
  <si>
    <t>9 Meses 15 dias</t>
  </si>
  <si>
    <t>18-44-101081559</t>
  </si>
  <si>
    <t>08/04/2022 25/07/2023</t>
  </si>
  <si>
    <t>SELECCIONAR A UN INTERMEDIARIO DE SEGUROS, LEGALMENTE ESTABLECIDO EN COLOMBIA, PARA QUE PRESTE LOS SERVICIOS DE INTERMEDIACIÓN DE SEGUROS Y ACOMPAÑAMIENTO PERMANENTE AL FONDO DE DESARROLLO LOCAL DE PUENTE ARANDA PARA LA ADECUADA PROTECCIÓN BIENES E INTERESES PATRIMONIALES DE SU PROPIEDAD Y POR AQUELLOS POR LOS CUALES SEA O LLEGARE A SER LEGALMENTE RESPONSABLE</t>
  </si>
  <si>
    <t>CAF ASESORES DE SEGUROS LTDA</t>
  </si>
  <si>
    <t>JORGE ENRIQUE SANTANA PALACIO</t>
  </si>
  <si>
    <t>Carrera 16 No 149  04</t>
  </si>
  <si>
    <t>CALLE 98 No 70 91 OFIC 1004</t>
  </si>
  <si>
    <t>jorge.santana@seguroscaf.com</t>
  </si>
  <si>
    <t>1 Año</t>
  </si>
  <si>
    <t>1000167</t>
  </si>
  <si>
    <t>18/01/2022 18/01/2023</t>
  </si>
  <si>
    <t>PRESUPUESTOS PARTICIPATIVOS</t>
  </si>
  <si>
    <t>O2120201002032381302</t>
  </si>
  <si>
    <t>CAFÉ MOLIDO</t>
  </si>
  <si>
    <t>ALEXANDRA GIRALDO RESTREPO</t>
  </si>
  <si>
    <t>20226620068431.</t>
  </si>
  <si>
    <t>CBC-100034570</t>
  </si>
  <si>
    <t>01/02/2022 02/05/2023</t>
  </si>
  <si>
    <t>7 7. Suministro</t>
  </si>
  <si>
    <t>MODALIDAD DE SELECCIÓN</t>
  </si>
  <si>
    <t>CONTRATACION DIRECTA</t>
  </si>
  <si>
    <t>OC 89468</t>
  </si>
  <si>
    <t>ALPA-IPMC-005-2022</t>
  </si>
  <si>
    <t>ALPA-LP-003-2022</t>
  </si>
  <si>
    <t>ALPA SAMC-004-2022</t>
  </si>
  <si>
    <t>ALPA-CM-006-2022</t>
  </si>
  <si>
    <t>UT SOFTLINEBEX 2020</t>
  </si>
  <si>
    <t>MARÍA NARANJO</t>
  </si>
  <si>
    <t>niyireth tatiana paez hernandez</t>
  </si>
  <si>
    <t>KR 88 C 51 B 07</t>
  </si>
  <si>
    <t>tpaezhernandez@gmail.com</t>
  </si>
  <si>
    <t xml:space="preserve">1 DIA </t>
  </si>
  <si>
    <t>edgard_sierra@yahoo.es</t>
  </si>
  <si>
    <t>DG 4 B BIS 30 26 APTO 420 TORRE 5</t>
  </si>
  <si>
    <t xml:space="preserve">CAMILO GUERRERO LARA </t>
  </si>
  <si>
    <t>Tv 42 3 13</t>
  </si>
  <si>
    <t>camilog10223@gmail.com</t>
  </si>
  <si>
    <t>12/01/2022 13/06/2023</t>
  </si>
  <si>
    <t>12-01-2022  30-03-2023</t>
  </si>
  <si>
    <t>12-01-2022  12-06-2023</t>
  </si>
  <si>
    <t xml:space="preserve">12-01-2022   30-03-2023 </t>
  </si>
  <si>
    <t>13-01-2022  23-03-2023</t>
  </si>
  <si>
    <t>13/01/2022  20/06/2023</t>
  </si>
  <si>
    <t>19-01-2022  29-06-2023</t>
  </si>
  <si>
    <t>13/01/2022   16/03/2023</t>
  </si>
  <si>
    <t>13/01/2022  23/06/2023</t>
  </si>
  <si>
    <t>13/01/2022  16/03/2023</t>
  </si>
  <si>
    <t>12/01/2022  22/03/2023</t>
  </si>
  <si>
    <t>17/01/2022  27/03/2023</t>
  </si>
  <si>
    <t>13/01/2022   23/03/2023</t>
  </si>
  <si>
    <t>13/01/2022  20/03/2023</t>
  </si>
  <si>
    <t>17-01-2022  27-03-2023</t>
  </si>
  <si>
    <t xml:space="preserve">13/01/2022  25/03/2023 </t>
  </si>
  <si>
    <t>14/01/2022  17/03/2023</t>
  </si>
  <si>
    <t>14-01-2022  30-03-2023</t>
  </si>
  <si>
    <t>18-01-2022   20-03-2023</t>
  </si>
  <si>
    <t>14-01-2022  20-03-2023</t>
  </si>
  <si>
    <t>14-01-2022  31-03-2023</t>
  </si>
  <si>
    <t>14-01-2022 24-03-2023</t>
  </si>
  <si>
    <t>14-01-2022  14-03-2023</t>
  </si>
  <si>
    <t>17/01/2022  17/03/2023</t>
  </si>
  <si>
    <t>19/01/2022  31/03/2023</t>
  </si>
  <si>
    <t>14/01/2022  20/03/2023</t>
  </si>
  <si>
    <t xml:space="preserve">21/01/2022  30/03/2023 </t>
  </si>
  <si>
    <t>17/01/2022  31/03/2023</t>
  </si>
  <si>
    <t xml:space="preserve">14/01/2022  24/06/2023 
</t>
  </si>
  <si>
    <t>15/01/2022   25/03/2023</t>
  </si>
  <si>
    <t>14/01/2022   24/03/2023</t>
  </si>
  <si>
    <t>17/01/2022  24/03/2023</t>
  </si>
  <si>
    <t>17/01/2022  28/03/2023</t>
  </si>
  <si>
    <t>20/01/2022   03/04/2023</t>
  </si>
  <si>
    <t>20/01/2022  31/03/2023</t>
  </si>
  <si>
    <t xml:space="preserve">17-01-2022  17-03-2023 </t>
  </si>
  <si>
    <t>24/01/2022   04/04/2023</t>
  </si>
  <si>
    <t>17/01/2022   27/03/2023</t>
  </si>
  <si>
    <t>17-01-2022  17-03-2023</t>
  </si>
  <si>
    <t>17-01-2022   27-03-2023</t>
  </si>
  <si>
    <t>18-01-202   20-03-2023</t>
  </si>
  <si>
    <t xml:space="preserve">18/01/2022   28/03/2023 </t>
  </si>
  <si>
    <t>17/01/2022   20/03/2023</t>
  </si>
  <si>
    <t>18/01/2022  28/03/2023</t>
  </si>
  <si>
    <t>19-01-2022   24-03-2023</t>
  </si>
  <si>
    <t>18-01-2022   28-03-2023</t>
  </si>
  <si>
    <t>20-01-2022  30-03-2023</t>
  </si>
  <si>
    <t>20/01/2022  30/03/2023</t>
  </si>
  <si>
    <t>27-01-2022  10/04/2023</t>
  </si>
  <si>
    <t>20-01-2022   30/03/2023</t>
  </si>
  <si>
    <t>21-01-2022  31-03-2023</t>
  </si>
  <si>
    <t>18-01-2022  28/03/2023</t>
  </si>
  <si>
    <t>25-01-2022   05-04-2023</t>
  </si>
  <si>
    <t>21-01-2022  31/03/2023</t>
  </si>
  <si>
    <t>18-01-2022  18-03-2023</t>
  </si>
  <si>
    <t>18-01-2022  28-03-2023</t>
  </si>
  <si>
    <t>19-01-2022  29/03/2023</t>
  </si>
  <si>
    <t>19-01-2022  29-03-2022</t>
  </si>
  <si>
    <t>19-01-2022  30/03/2023</t>
  </si>
  <si>
    <t>27-01-2022  07/04/2023</t>
  </si>
  <si>
    <t>25/01/2022  05/04/2023</t>
  </si>
  <si>
    <t xml:space="preserve">20/01/2022  30/03/2023 </t>
  </si>
  <si>
    <t xml:space="preserve">27/01/2022  07/04/2023 </t>
  </si>
  <si>
    <t>27/01/2022  07/04/2023</t>
  </si>
  <si>
    <t>19/01/2022   29/03/2023</t>
  </si>
  <si>
    <t>2146101038960</t>
  </si>
  <si>
    <t>20/01/2022   30/06/2023</t>
  </si>
  <si>
    <t>1246101070641</t>
  </si>
  <si>
    <t xml:space="preserve">28/01/2022   05/04/2023 </t>
  </si>
  <si>
    <t>1444101145392</t>
  </si>
  <si>
    <t>19-01-2022   30-03-2023</t>
  </si>
  <si>
    <t>2146101039455</t>
  </si>
  <si>
    <t>21-01-2022   30-03-2023</t>
  </si>
  <si>
    <t>3946101005904</t>
  </si>
  <si>
    <t>26/01/2022  10/04/2023</t>
  </si>
  <si>
    <t>3946101005997</t>
  </si>
  <si>
    <t>27-01-2022  10-04-2023</t>
  </si>
  <si>
    <t>2146101040525</t>
  </si>
  <si>
    <t>24/01/2022  04/04/202</t>
  </si>
  <si>
    <t>2146101039494</t>
  </si>
  <si>
    <t>39047994000068405</t>
  </si>
  <si>
    <t>20-01-2022  04-04-2023</t>
  </si>
  <si>
    <t>2146101038818</t>
  </si>
  <si>
    <t xml:space="preserve"> 2146101039089</t>
  </si>
  <si>
    <t>20-01-2022  31/03/2023</t>
  </si>
  <si>
    <t>1446101064978</t>
  </si>
  <si>
    <t>20/01/2022  29/07/2023</t>
  </si>
  <si>
    <t>2146101042286</t>
  </si>
  <si>
    <t>25/01/2022  12/04/2023</t>
  </si>
  <si>
    <t xml:space="preserve">	3946101005895</t>
  </si>
  <si>
    <t>01/03/2022  13/04/2023</t>
  </si>
  <si>
    <t>2146101041494</t>
  </si>
  <si>
    <t>25/01/2022  05/03/2023</t>
  </si>
  <si>
    <t>2146101042452</t>
  </si>
  <si>
    <t>26-01-2022  11-04-2023</t>
  </si>
  <si>
    <t>1446101069963</t>
  </si>
  <si>
    <t>25/01/2022  20/05/2023</t>
  </si>
  <si>
    <t>1446101068022</t>
  </si>
  <si>
    <t xml:space="preserve">25/01/2022  29/03/2023 </t>
  </si>
  <si>
    <t>3404799400040816</t>
  </si>
  <si>
    <t>20/01/2022  10/04/2023</t>
  </si>
  <si>
    <t>2146101039490</t>
  </si>
  <si>
    <t>21/01/2022   30/03/2023</t>
  </si>
  <si>
    <t>2146101039481</t>
  </si>
  <si>
    <t>20-01-2022   30-03-2023</t>
  </si>
  <si>
    <t>2146101042404</t>
  </si>
  <si>
    <t>25-01-2022   05-03-2023</t>
  </si>
  <si>
    <t>2146101039493</t>
  </si>
  <si>
    <t>21/01/2022  21/03/2023</t>
  </si>
  <si>
    <t>3646101014960</t>
  </si>
  <si>
    <t>20/01/2022  03/04/2023</t>
  </si>
  <si>
    <t>2146101039471</t>
  </si>
  <si>
    <t>2146101042247</t>
  </si>
  <si>
    <t>2146101039814</t>
  </si>
  <si>
    <t>24/01/2022  10/05/2023</t>
  </si>
  <si>
    <t>2146101041545</t>
  </si>
  <si>
    <t>23/01/2022 03/04/2023</t>
  </si>
  <si>
    <t xml:space="preserve">	1846101013377</t>
  </si>
  <si>
    <t>07/03/2022 09/05/2023</t>
  </si>
  <si>
    <t>2146101040794</t>
  </si>
  <si>
    <t>21/01/2022 30/03/2023</t>
  </si>
  <si>
    <t>2146101041511</t>
  </si>
  <si>
    <t>24/01/2022 22/05/2023</t>
  </si>
  <si>
    <t>1146101025956</t>
  </si>
  <si>
    <t>01-03-2022 04-05-2023</t>
  </si>
  <si>
    <t>2146101041450</t>
  </si>
  <si>
    <t>24/01/2022 12/05/2023</t>
  </si>
  <si>
    <t>1446101068160</t>
  </si>
  <si>
    <t>25/01/2022 25/04/2023</t>
  </si>
  <si>
    <t>1146101025953</t>
  </si>
  <si>
    <t>01-03-2022 04-02-2023</t>
  </si>
  <si>
    <t>2146101043311</t>
  </si>
  <si>
    <t>26-01-2022 12-05-2023</t>
  </si>
  <si>
    <t>2146101041796</t>
  </si>
  <si>
    <t>25-01-2022 12-05-2023</t>
  </si>
  <si>
    <t>1146101025903</t>
  </si>
  <si>
    <t>2146101042377</t>
  </si>
  <si>
    <t>2146101042417</t>
  </si>
  <si>
    <t>25/01/2022 12/05/2023</t>
  </si>
  <si>
    <t>2146101047205</t>
  </si>
  <si>
    <t>01-03-2022 16-04-2023</t>
  </si>
  <si>
    <t>2146101039716</t>
  </si>
  <si>
    <t>2146101042184</t>
  </si>
  <si>
    <t>26-01-2022 06-04-2023</t>
  </si>
  <si>
    <t>2146101041482</t>
  </si>
  <si>
    <t>25-01-2022 05-04-2023</t>
  </si>
  <si>
    <t>2146101042301</t>
  </si>
  <si>
    <t>2146101042167</t>
  </si>
  <si>
    <t>24/01/2022 04/04/2023</t>
  </si>
  <si>
    <t>2146101043265</t>
  </si>
  <si>
    <t>2146101042642</t>
  </si>
  <si>
    <t>2146101041520</t>
  </si>
  <si>
    <t>1746101021089</t>
  </si>
  <si>
    <t>100194845</t>
  </si>
  <si>
    <t>21-01-2022 30-03-2023</t>
  </si>
  <si>
    <t>2146101046167</t>
  </si>
  <si>
    <t>31-01-2022 10-04-2023</t>
  </si>
  <si>
    <t>2146101040538</t>
  </si>
  <si>
    <t>2146101040877</t>
  </si>
  <si>
    <t>1846101013353</t>
  </si>
  <si>
    <t>24/01/2022 14/04/2023</t>
  </si>
  <si>
    <t>2146101041434</t>
  </si>
  <si>
    <t>2146101041636</t>
  </si>
  <si>
    <t xml:space="preserve"> 25/01/2022 05/04/2023</t>
  </si>
  <si>
    <t>2146101047060</t>
  </si>
  <si>
    <t>16/02/2022 26/04/2023</t>
  </si>
  <si>
    <t>39047994000069204</t>
  </si>
  <si>
    <t>25/01/2022 04/04/2023</t>
  </si>
  <si>
    <t>2146101041785</t>
  </si>
  <si>
    <t>2146101042320</t>
  </si>
  <si>
    <t>38047994000124351</t>
  </si>
  <si>
    <t>25/01/2022 03/07/2023</t>
  </si>
  <si>
    <t>1546101026668</t>
  </si>
  <si>
    <t>26/01/2022 31/03/2023</t>
  </si>
  <si>
    <t>2146101040555</t>
  </si>
  <si>
    <t>24-01-2022 04-04-2023</t>
  </si>
  <si>
    <t>34047994000040831</t>
  </si>
  <si>
    <t>24/01/2022 31/03/2023</t>
  </si>
  <si>
    <t>2146101042210</t>
  </si>
  <si>
    <t>26/01/2022 12/04/2023</t>
  </si>
  <si>
    <t>2146101042270</t>
  </si>
  <si>
    <t>2146101042259</t>
  </si>
  <si>
    <t>2146101042196</t>
  </si>
  <si>
    <t>2146101043738</t>
  </si>
  <si>
    <t>26-01-2022 06-03-2023</t>
  </si>
  <si>
    <t xml:space="preserve">	214610104218</t>
  </si>
  <si>
    <t>26-01-2022 13-04-2023</t>
  </si>
  <si>
    <t>1444101146821</t>
  </si>
  <si>
    <t>26-01-2022 10-04-2023</t>
  </si>
  <si>
    <t>3946101005958</t>
  </si>
  <si>
    <t>01/03/2022 17/04/2023</t>
  </si>
  <si>
    <t>3946101006011</t>
  </si>
  <si>
    <t>28/01/2022 10/04/2023</t>
  </si>
  <si>
    <t>2146101041480</t>
  </si>
  <si>
    <t>25-01-2022 05-01-2023</t>
  </si>
  <si>
    <t>2146101044566</t>
  </si>
  <si>
    <t>2146101043776</t>
  </si>
  <si>
    <t> 100195622</t>
  </si>
  <si>
    <t>27-01-2022 07-04-2023</t>
  </si>
  <si>
    <t>2146101043364</t>
  </si>
  <si>
    <t>2146101044008</t>
  </si>
  <si>
    <t>2146101043456</t>
  </si>
  <si>
    <t>2146101043534</t>
  </si>
  <si>
    <t>27/01/2022 05/04/2023</t>
  </si>
  <si>
    <t>1744101195563</t>
  </si>
  <si>
    <t>24/01/2022 28/03/2023</t>
  </si>
  <si>
    <t>1446101068091</t>
  </si>
  <si>
    <t xml:space="preserve">25/01/2022 13/04/2023 </t>
  </si>
  <si>
    <t>2146101041373</t>
  </si>
  <si>
    <t>2146101041432</t>
  </si>
  <si>
    <t>1744101195591</t>
  </si>
  <si>
    <t>25-01-2022 26-03-2023</t>
  </si>
  <si>
    <t>2146101042572</t>
  </si>
  <si>
    <t>26/01/2022 06/03/2023</t>
  </si>
  <si>
    <t>2146101041439</t>
  </si>
  <si>
    <t>25-01-2022  05-04-2022</t>
  </si>
  <si>
    <t>1446101070992</t>
  </si>
  <si>
    <t>28/01/2022 07/04/2023</t>
  </si>
  <si>
    <t>2146101044363</t>
  </si>
  <si>
    <t>28-01-2022 08-04-2023</t>
  </si>
  <si>
    <t>2146101041610</t>
  </si>
  <si>
    <t>25-01-2022 05/04/2023</t>
  </si>
  <si>
    <t>2146101042722</t>
  </si>
  <si>
    <t>2146101042815</t>
  </si>
  <si>
    <t>25/01/2022 05/02/2023</t>
  </si>
  <si>
    <t>38047994000124018</t>
  </si>
  <si>
    <t>25/01/2022 03/04/2023</t>
  </si>
  <si>
    <t>2146101041419</t>
  </si>
  <si>
    <t>26/01/2022 06/04/202</t>
  </si>
  <si>
    <t>2146101042273</t>
  </si>
  <si>
    <t>1144101181782</t>
  </si>
  <si>
    <t>25-01-2022 30-03-2023</t>
  </si>
  <si>
    <t>2146101042371</t>
  </si>
  <si>
    <t xml:space="preserve">26-01-2022 06/03/2023 </t>
  </si>
  <si>
    <t xml:space="preserve">	1444101146766</t>
  </si>
  <si>
    <t>26/01/2022 03/04/2023</t>
  </si>
  <si>
    <t>6644101000454</t>
  </si>
  <si>
    <t>25-01-2022 03-04-2023</t>
  </si>
  <si>
    <t>2146101041502</t>
  </si>
  <si>
    <t xml:space="preserve">24/01/2022 04/03/2023 </t>
  </si>
  <si>
    <t>2146101043342</t>
  </si>
  <si>
    <t xml:space="preserve">EN EJECUCION </t>
  </si>
  <si>
    <t xml:space="preserve">CEDIDO </t>
  </si>
  <si>
    <t>La compraventa de licencias a través de la plataforma de la Tienda Virtual del Estado Colombiano por instrumento de agregación de demanda para la adquisición de software por catálogo que requieran las entidades estatales CCE139-IAD-2020</t>
  </si>
  <si>
    <t xml:space="preserve">MODIFICACION </t>
  </si>
  <si>
    <t>Jorge Yeris Torres Gutierrez</t>
  </si>
  <si>
    <t>KR 39A 36 18 SUR</t>
  </si>
  <si>
    <t>JORGETORRESCP@GMAIL</t>
  </si>
  <si>
    <t>La prestación de servicios de apoyo logístico para el desarrollo del primer encuentro de familias, denominado: Lunada para las familias de los niños y niñas de la primera infancia.</t>
  </si>
  <si>
    <t>CONTRATAR POR EL SISTEMA DE PRECIOS UNITARIOS FIJOS Y A MONTO AGOTABLE LA INTERVENCION DE LA MALLA VIAL LOCAL E INTERMEDIA DE LA LOCALIDAD DE PUENTE ARANDA EN BOGOTA CON OBRAS Y ACTIVIDADES DE CONSERVACION.</t>
  </si>
  <si>
    <t>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CUALQUIER OTRA PÓLIZA DE SEGUROS QUE REQUIERA LA ENTIDAD EN EL DESARROLLO DE SU ACTIVIDAD</t>
  </si>
  <si>
    <t>PAULINA DEL CARMEN DIAZ MESA</t>
  </si>
  <si>
    <t>ALPA-CD-157-2022</t>
  </si>
  <si>
    <t>Arrendamiento de bien inmueble para bodega del Fondo de Desarrollo Local De Puente Aranda.</t>
  </si>
  <si>
    <t>ALPA-CD-158-2022</t>
  </si>
  <si>
    <t>JOSE YECID MORENO BERNAL</t>
  </si>
  <si>
    <t>El contrato que se pretende celebrar tendrá por objeto Prestar sus servicios profesionales al Despacho de la Alcaldía Local para apoyar el trámite de los asuntos de su competencia, atención de los derechos de petición, consolidar las proposiciones y solicitudes de los entes de control, de acuerdo a los estudios previos</t>
  </si>
  <si>
    <t xml:space="preserve">ANDREA ROCHA </t>
  </si>
  <si>
    <t>ALPA-IPMC-009-2022</t>
  </si>
  <si>
    <t>ALPA-IPMC-007-2022</t>
  </si>
  <si>
    <t>ALPA-IPMC-008-2022</t>
  </si>
  <si>
    <t>ALPA-IPMC-011-2022</t>
  </si>
  <si>
    <t>ALPA-CD-CIA-272-2022</t>
  </si>
  <si>
    <t>ALPA-CD-159-2022</t>
  </si>
  <si>
    <t>ALPA-CD-160-2022</t>
  </si>
  <si>
    <t>ALPA-CD-161-2022</t>
  </si>
  <si>
    <t>ALPA-CD-162-2022</t>
  </si>
  <si>
    <t>ALPA-CD-CIA-163-2022</t>
  </si>
  <si>
    <t>ALPA-CD-164-2022</t>
  </si>
  <si>
    <t>JOSE WILMAN TORRES</t>
  </si>
  <si>
    <t xml:space="preserve">JUAN FELIPE GALINDO NIÑO </t>
  </si>
  <si>
    <t xml:space="preserve">ANA MILENA RINCON </t>
  </si>
  <si>
    <t xml:space="preserve">ADRIANA JOJOA </t>
  </si>
  <si>
    <t>JUAN FELIPE GALINDO Y DANIELA SANCHEZ</t>
  </si>
  <si>
    <t xml:space="preserve">ADRIANA JOJOA Y ALFONSO NIÑO </t>
  </si>
  <si>
    <t>MILENA RINCÓN</t>
  </si>
  <si>
    <t>REALIZAR LA INTERVENTORIA TECNICA, ADMINISTRATIVA, LEGAL, FINANCIERA, SOCIAL, AMBIENTAL Y SST PARA EL CONTRATO DE OBRA PUBLICA RESULTANTE DEL PROCESO DE LICITACION PUBLICA ALPA-LP-003-2022 cuyo objeto es "CONTRATAR POR EL SISTEMA DE PRECIOS UNITARIOS FIJOS Y A MONTO AGOTABLE LA INTERVENCION DE LA MALLA VIAL LOCAL E INTERMEDIA DE LA LOCALIDAD DE PUENTE ARANDA EN LA CIUDAD DE BOGOTA D.C. CON OBRAS Y ACTIVIDADES DE CONSERVACION</t>
  </si>
  <si>
    <t xml:space="preserve">Adquisición de elementos pedagógicos POP que requiera la Alcaldía Local de Puente Aranda para desarrollar los talleres de capacitación y las actividades lúdico pedagógicas programadas dentro de los componentes del Proyecto 1894 Puente Aranda sin violencias, Proyecto 1897 Puente Aranda con salud en su componente de estrategia territorial, el Proyecto 1899 Puente Aranda educada en prevención de embarazo y el Proyecto 1632 Educación inicial: Bases sólidas para la vida para los niños y niñas de Puente Aranda  </t>
  </si>
  <si>
    <t>Contratar el servicio de mantenimiento integral preventivo y correctivo, incluido suministro e instalación de repuestos y accesorios, con mano de obra especializada al parque automotor del FDL de Puente Aranda, a monto agotable.</t>
  </si>
  <si>
    <t>Adquisición de tiquetes aéreos en ruta nacional para veinte (20) personas que actúan como presidentes o delegados de las Juntas de Acción Comunal de la localidad de Puente Aranda, en el marco del: XXIX Congreso Nacional de Acción Comunal.</t>
  </si>
  <si>
    <t>Prestar sus servicios como instructor de formación deportiva en gimnasia, en la ejecución de las actividades previstas en la implementación de los programas, procesos de formación deportiva y la estrategia de cuidado en el territorio en la localidad de Puente Aranda, de conformidad con los estudios previos.</t>
  </si>
  <si>
    <t>Apoyar jurídicamente la ejecución de las acciones requeridas para la depuración de las actuaciones administrativas que cursan en la Alcaldía Local.</t>
  </si>
  <si>
    <t>PRESTAR SERVICIOS PROFESIONALES PARA REALIZAR ACOMPAÑAMIENTO EN LAS DIFERENTES ETAPAS DE EJECUCIÓN Y DISEÑO DE LAS ESTRATEGIAS Y CAMPAÑAS DIGITALES TENDIENTES A PROMOVER LA PARTICIPACIÓN DIGITAL EN LA LOCALIDAD DE PUENTE ARANDA</t>
  </si>
  <si>
    <t>ALPA-CD-167-2022</t>
  </si>
  <si>
    <t>ALPA-CD-165-2022</t>
  </si>
  <si>
    <t>ALPA-CD-166-2022</t>
  </si>
  <si>
    <t xml:space="preserve">ANA MILENA RINCÓN </t>
  </si>
  <si>
    <t>Prestar los servicios técnicos requeridos para apoyar la formulación, procesos de contratación, evaluación, seguimiento y liquidación de proyectos para asegurar la adecuada inversión de recursos locales y el cumplimiento de las metas del mismo en lo referente al proyecto 1907 "Fortalecimiento al desarrollo local de Puente Aranda".</t>
  </si>
  <si>
    <t>planeación</t>
  </si>
  <si>
    <t>CONTRATAR LA PÓLIZA DE VIDA GRUPO DE LOS EDILES DE LA ALCALDIA LOCAL DE PUENTE ARANDA</t>
  </si>
  <si>
    <t xml:space="preserve">SUSPENDIDO Y REINICIADO  </t>
  </si>
  <si>
    <t>Minima cuantia</t>
  </si>
  <si>
    <t>Licitacion publica</t>
  </si>
  <si>
    <t>CCE-20-Concurso_Meritos_Sin_Lista_Corta_1Sobre</t>
  </si>
  <si>
    <t>Licitacion publica Obra Publica</t>
  </si>
  <si>
    <t>Contratacion Directa (con ofertas)</t>
  </si>
  <si>
    <t>PRESTAR LOS SERVICIOS PROFESIONALES REQUERIDOS PARA APOYAR LA FORMULACION  PROCESO DE CONTRATACION  EVALUACION Y SEGUIMIENTO DE PROYECTOS INCLUIDOS EN EL PLAN DE DESARROLLO LOCAL VIGENTE  ASI COMO LA LIQUIDACION DE LOS CONTRATOS SUSCRITOS PARA SU EJECUCION PARA ASEGURAR A ADECUADA INVERSION DE RECUR</t>
  </si>
  <si>
    <t>PRESTAR SERVICIOS PROFESIONALES PARA APOYAR LA ARTICULACION CON LOS GRUPOS EMPRESARIALES  COMERCIALES  Y DIFERENTES GRUPOS DE PARTICIPACION QUE HACEN PARTE DE LA LOCALIDAD DE PUENTE ARANDA</t>
  </si>
  <si>
    <t>AUNAR ESFUERZOS TECNICOS  ADMINISTRATIVOS Y FINANCIEROS  ENTRE EL FONDO DE DESARROLLO LOCAL DE PUENTE ARANDA Y LA SUBRED INTEGRADA DE SERVICIOS DE SALUD SUROCCIDENTE  PARA EL OTORGAMIENTO DE AYUDAS TECNICAS O DISPOSITIVOS DE ASISTENCIA PERSONAL  NO INCLUIDAS O NO CUBIERTAS EN EL PLAN OBLIGATORIO DE</t>
  </si>
  <si>
    <t>PRESTAR LOS SERVICIOS PROFESIONALES PARA APOYAR JURIDICAMENTE EN LOS PROCESOS PRECONTRACTUALES Y CONTRACTUALES DEL FONDO DE DESARROLLO LOCAL DE PUENTE ARANDA.</t>
  </si>
  <si>
    <t>PRESTAR SUS SERVICIOS COMO PROFESIONAL PARA CARACTERIZAR LAS HUERTAS URBANAS  CAPACITAR A LAS PERSONAS ENCARGADAS DE LAS HUERTAS Y DEMAS ACTIVIDADES PREVISTAS EN LA IMPLEMENTACION LOS PROGRAMAS  PROCESOS DE AGRICULTURA URBANA EN EL TERRITORIO EN LA LOCALIDAD DE PUENTE ARANDA  DE CONFORMIDAD CON LOS</t>
  </si>
  <si>
    <t>PRESTAR SUS SERVICIOS PROFESIONALES PARA APOYAR LAS ACTIVIDADES Y PROGRAMAS QUE PROMUEVAN EL EJERCICIO DEL DERECHO A LA PARTICIPACION  ASI COMO LOS PROCESOS COMUNITARIOS EN LA LOCALIDAD.</t>
  </si>
  <si>
    <t>PRESTAR SUS SERVICIOS PROFESIONALES PARA APOYAR JURIDICAMENTE LA EJECUCION DE LAS ACCIONES REQUERIDAS PARA LA DEPURACION DE LAS ACTUACIONES ADMINISTRATIVAS QUE CURSAN EN LA ALCALDIA LOCAL.</t>
  </si>
  <si>
    <t>PRESTAR SUS SERVICIOS PROFESIONALES PARA APOYAR LA GESTION DE LA CASA DEL CONSUMIDOR EN LA ALCALDIA LOCAL</t>
  </si>
  <si>
    <t>AUNAR ESFUERZOS TECNICOS  ADMINISTRATIVOS  FINANCIEROS Y LOGISTICOS PARA FORTALECER LOS EMPRENDIMIENTOS O MICRONEGOCIOS DE LA LOCALIDAD PUENTE ARANDA  A TRAVES DE PROCESOS DE ASISTENCIA TECNICA  FORMULACION DE PLAN DE INVERSION Y CAPITALIZACION BAJO UN ENFOQUE DE PRIORIZACION POBLACIONAL Y TERRITORI</t>
  </si>
  <si>
    <t>PRESTAR SUS SERVICIOS PROFESIONALES AL DESPACHO REALIZANDO CONSOLIDACION Y/O PARAMETRIZACION Y/O ANALISIS Y/O INFORMES CON EL FIN DE OBTENER ESTADISTICAS DE LAS ORGANIZACIONES SOCIALES  CULTURALES  EMPRESARIALES DE LA LOCALIDAD DE PUENTE ARANDA QUE CONTRIBUYAN A LA TOMA DE DECISIONES.</t>
  </si>
  <si>
    <t>PRESTAR SUS SERVICIOS PROFESIONALES REQUERIDOS PARA APOYAR LA FORMULACION  PROCESO DE CONTRATACION  EVALUACION  SEGUIMIENTO Y LIQUIDACION DE PROYECTOS RELACIONADOS CON DEPORTES  PARA ASEGURAR LA ADECUADA INVERSION DE RECURSOS EN LA LOCALIDAD DE PUENTE ARANDA</t>
  </si>
  <si>
    <t>CO1.PCCNTR.3640729</t>
  </si>
  <si>
    <t>CO1.PCCNTR.3652557</t>
  </si>
  <si>
    <t>CO1.PCCNTR.3709543</t>
  </si>
  <si>
    <t>CO1.PCCNTR.3723097</t>
  </si>
  <si>
    <t>CO1.PCCNTR.3721402</t>
  </si>
  <si>
    <t>CO1.PCCNTR.3846403</t>
  </si>
  <si>
    <t>CO1.PCCNTR.3758845</t>
  </si>
  <si>
    <t>CO1.PCCNTR.3785331</t>
  </si>
  <si>
    <t>CO1.PCCNTR.3810242</t>
  </si>
  <si>
    <t>CO1.PCCNTR.3791510</t>
  </si>
  <si>
    <t>CO1.PCCNTR.3798663</t>
  </si>
  <si>
    <t>CO1.PCCNTR.3797679</t>
  </si>
  <si>
    <t>CO1.PCCNTR.3841715</t>
  </si>
  <si>
    <t>CO1.PCCNTR.3897258</t>
  </si>
  <si>
    <t>CO1.PCCNTR.3841939</t>
  </si>
  <si>
    <t>CO1.PCCNTR.3840712</t>
  </si>
  <si>
    <t>CO1.PCCNTR.3896038</t>
  </si>
  <si>
    <t>CO1.PCCNTR.3840615</t>
  </si>
  <si>
    <t>CO1.PCCNTR.3858678</t>
  </si>
  <si>
    <t>CO1.PCCNTR.3840901</t>
  </si>
  <si>
    <t>CO1.PCCNTR.3895494</t>
  </si>
  <si>
    <t>CO1.PCCNTR.3904838</t>
  </si>
  <si>
    <t>CO1.PCCNTR.3905234</t>
  </si>
  <si>
    <t>CO1.PCCNTR.3907807</t>
  </si>
  <si>
    <t>CO1.PCCNTR.3932614</t>
  </si>
  <si>
    <t>CO1.PCCNTR.3947614</t>
  </si>
  <si>
    <t>CO1.PCCNTR.3947275</t>
  </si>
  <si>
    <t>CO1.PCCNTR.3942455</t>
  </si>
  <si>
    <t>CORPORACION PARA EL DESARROLLO SOSTENIBLE DEL AMBIENTE  SOCIAL Y ARTISTICO</t>
  </si>
  <si>
    <t>CONSORCIO INTERPAVIMENTOS</t>
  </si>
  <si>
    <t>CENTRO CAR 19 LIMITADA</t>
  </si>
  <si>
    <t>SERVICIOS UNIDOS DE TRANSPORTE ESPECIAL S.A.S</t>
  </si>
  <si>
    <t>EMMANUEL BRIAN GUERRA PINILLA</t>
  </si>
  <si>
    <t>SUBRED INTEGRADA DE SERVICIOS DE SALUD SUR OCCIDENTE ESE.</t>
  </si>
  <si>
    <t>OSCAR YESID CONDIA PEREZ</t>
  </si>
  <si>
    <t>DIEGO FERNANDO PAEZ ECHEVERRY</t>
  </si>
  <si>
    <t>CORPORACION PARA EL DESARROLLO DE LAS MICROEMPRESAS</t>
  </si>
  <si>
    <t>RAFAEL ARTURO JAQUE TENJO</t>
  </si>
  <si>
    <t>B2 NETWORKS SAS</t>
  </si>
  <si>
    <t>ASEGURADORA SOLIDARIA DE COLOMBIA ENTIDAD COOPERATIVA</t>
  </si>
  <si>
    <t>LITTLE MONKEY PROMOCIONALES Y PUBLICIDAD BTL SAS</t>
  </si>
  <si>
    <t>SUSAN JHOANN VARGAS CASTRO</t>
  </si>
  <si>
    <t>OSWALDO VARGAS GIL</t>
  </si>
  <si>
    <t>DIANA CAROLINA ABRIL CUERVO</t>
  </si>
  <si>
    <t>ANDRES FELIPE CAPERA SANCHEZ</t>
  </si>
  <si>
    <t>DIANA MILENA CHAVARRO MELO</t>
  </si>
  <si>
    <t>LEIDY CATALINA VELOZA RODRIGUEZ</t>
  </si>
  <si>
    <t>RUBY CAROLINA MONCADA RUBIANO</t>
  </si>
  <si>
    <t>https://community.secop.gov.co/Public/Tendering/OpportunityDetail/Index?noticeUID=CO1.NTC.2880138&amp;isFromPublicArea=True&amp;isModal=true&amp;asPopupView=true</t>
  </si>
  <si>
    <t>https://community.secop.gov.co/Public/Tendering/OpportunityDetail/Index?noticeUID=CO1.NTC.2871393&amp;isFromPublicArea=True&amp;isModal=true&amp;asPopupView=true</t>
  </si>
  <si>
    <t>https://community.secop.gov.co/Public/Tendering/OpportunityDetail/Index?noticeUID=CO1.NTC.2882576&amp;isFromPublicArea=True&amp;isModal=true&amp;asPopupView=true</t>
  </si>
  <si>
    <t>https://community.secop.gov.co/Public/Tendering/OpportunityDetail/Index?noticeUID=CO1.NTC.2937602&amp;isFromPublicArea=True&amp;isModal=true&amp;asPopupView=true</t>
  </si>
  <si>
    <t>https://community.secop.gov.co/Public/Tendering/OpportunityDetail/Index?noticeUID=CO1.NTC.2923109&amp;isFromPublicArea=True&amp;isModal=true&amp;asPopupView=true</t>
  </si>
  <si>
    <t>https://community.secop.gov.co/Public/Tendering/OpportunityDetail/Index?noticeUID=CO1.NTC.2941837&amp;isFromPublicArea=True&amp;isModal=true&amp;asPopupView=true</t>
  </si>
  <si>
    <t>https://community.secop.gov.co/Public/Tendering/OpportunityDetail/Index?noticeUID=CO1.NTC.3010119&amp;isFromPublicArea=True&amp;isModal=true&amp;asPopupView=true</t>
  </si>
  <si>
    <t>https://community.secop.gov.co/Public/Tendering/OpportunityDetail/Index?noticeUID=CO1.NTC.2991226&amp;isFromPublicArea=True&amp;isModal=true&amp;asPopupView=true</t>
  </si>
  <si>
    <t>https://community.secop.gov.co/Public/Tendering/OpportunityDetail/Index?noticeUID=CO1.NTC.3015401&amp;isFromPublicArea=True&amp;isModal=true&amp;asPopupView=true</t>
  </si>
  <si>
    <t>https://community.secop.gov.co/Public/Tendering/OpportunityDetail/Index?noticeUID=CO1.NTC.3011952&amp;isFromPublicArea=True&amp;isModal=true&amp;asPopupView=true</t>
  </si>
  <si>
    <t>https://community.secop.gov.co/Public/Tendering/OpportunityDetail/Index?noticeUID=CO1.NTC.2998156&amp;isFromPublicArea=True&amp;isModal=true&amp;asPopupView=true</t>
  </si>
  <si>
    <t>https://community.secop.gov.co/Public/Tendering/OpportunityDetail/Index?noticeUID=CO1.NTC.2992687&amp;isFromPublicArea=True&amp;isModal=true&amp;asPopupView=true</t>
  </si>
  <si>
    <t>https://community.secop.gov.co/Public/Tendering/OpportunityDetail/Index?noticeUID=CO1.NTC.3003810&amp;isFromPublicArea=True&amp;isModal=true&amp;asPopupView=true</t>
  </si>
  <si>
    <t>https://community.secop.gov.co/Public/Tendering/OpportunityDetail/Index?noticeUID=CO1.NTC.3066550&amp;isFromPublicArea=True&amp;isModal=true&amp;asPopupView=true</t>
  </si>
  <si>
    <t>https://community.secop.gov.co/Public/Tendering/OpportunityDetail/Index?noticeUID=CO1.NTC.3125947&amp;isFromPublicArea=True&amp;isModal=true&amp;asPopupView=true</t>
  </si>
  <si>
    <t>https://community.secop.gov.co/Public/Tendering/OpportunityDetail/Index?noticeUID=CO1.NTC.3068078&amp;isFromPublicArea=True&amp;isModal=true&amp;asPopupView=true</t>
  </si>
  <si>
    <t>https://community.secop.gov.co/Public/Tendering/OpportunityDetail/Index?noticeUID=CO1.NTC.3066555&amp;isFromPublicArea=True&amp;isModal=true&amp;asPopupView=true</t>
  </si>
  <si>
    <t>https://community.secop.gov.co/Public/Tendering/OpportunityDetail/Index?noticeUID=CO1.NTC.3126114&amp;isFromPublicArea=True&amp;isModal=true&amp;asPopupView=true</t>
  </si>
  <si>
    <t>https://community.secop.gov.co/Public/Tendering/OpportunityDetail/Index?noticeUID=CO1.NTC.3066553&amp;isFromPublicArea=True&amp;isModal=true&amp;asPopupView=true</t>
  </si>
  <si>
    <t>https://community.secop.gov.co/Public/Tendering/OpportunityDetail/Index?noticeUID=CO1.NTC.3084338&amp;isFromPublicArea=True&amp;isModal=true&amp;asPopupView=true</t>
  </si>
  <si>
    <t>https://community.secop.gov.co/Public/Tendering/OpportunityDetail/Index?noticeUID=CO1.NTC.3066554&amp;isFromPublicArea=True&amp;isModal=true&amp;asPopupView=true</t>
  </si>
  <si>
    <t>https://community.secop.gov.co/Public/Tendering/OpportunityDetail/Index?noticeUID=CO1.NTC.3125946&amp;isFromPublicArea=True&amp;isModal=true&amp;asPopupView=true</t>
  </si>
  <si>
    <t>https://community.secop.gov.co/Public/Tendering/OpportunityDetail/Index?noticeUID=CO1.NTC.3135184&amp;isFromPublicArea=True&amp;isModal=true&amp;asPopupView=true</t>
  </si>
  <si>
    <t>https://community.secop.gov.co/Public/Tendering/OpportunityDetail/Index?noticeUID=CO1.NTC.3136147&amp;isFromPublicArea=True&amp;isModal=true&amp;asPopupView=true</t>
  </si>
  <si>
    <t>https://community.secop.gov.co/Public/Tendering/OpportunityDetail/Index?noticeUID=CO1.NTC.3139522&amp;isFromPublicArea=True&amp;isModal=true&amp;asPopupView=true</t>
  </si>
  <si>
    <t>https://community.secop.gov.co/Public/Tendering/OpportunityDetail/Index?noticeUID=CO1.NTC.3164865&amp;isFromPublicArea=True&amp;isModal=true&amp;asPopupView=true</t>
  </si>
  <si>
    <t>https://community.secop.gov.co/Public/Tendering/OpportunityDetail/Index?noticeUID=CO1.NTC.3183192&amp;isFromPublicArea=True&amp;isModal=true&amp;asPopupView=true</t>
  </si>
  <si>
    <t>https://community.secop.gov.co/Public/Tendering/OpportunityDetail/Index?noticeUID=CO1.NTC.3183163&amp;isFromPublicArea=True&amp;isModal=true&amp;asPopupView=true</t>
  </si>
  <si>
    <t>https://community.secop.gov.co/Public/Tendering/OpportunityDetail/Index?noticeUID=CO1.NTC.3136641&amp;isFromPublicArea=True&amp;isModal=true&amp;asPopupView=true</t>
  </si>
  <si>
    <t>CCE-715-1-AMP-2018</t>
  </si>
  <si>
    <t>ALPA-CD-168-2022</t>
  </si>
  <si>
    <t>ALPA-CD-171-2022</t>
  </si>
  <si>
    <t>ALPA-CD-170-2022</t>
  </si>
  <si>
    <t>ALPA-CD-169-2022</t>
  </si>
  <si>
    <t>ALPA-CIA-172-2022</t>
  </si>
  <si>
    <t>ALPA-CD-173-2022</t>
  </si>
  <si>
    <t>ALPA-CD-174-2022</t>
  </si>
  <si>
    <t>ALPA-IPMC-016-2022</t>
  </si>
  <si>
    <t>ALPA-CD-290-2022</t>
  </si>
  <si>
    <t>OC 94937</t>
  </si>
  <si>
    <t>OC 94938</t>
  </si>
  <si>
    <t>ALPA-CD-176-2022</t>
  </si>
  <si>
    <t>ALPA-CIA-177-2022</t>
  </si>
  <si>
    <t>ALPA-CD-175-2022</t>
  </si>
  <si>
    <t>ALPA-CIA-178-2022</t>
  </si>
  <si>
    <t>ALPA-CD-179-2022</t>
  </si>
  <si>
    <t>ALPA-CD-180-2022</t>
  </si>
  <si>
    <t>ALPA-CIA-181-2022</t>
  </si>
  <si>
    <t>ALPA-CD-182-2022</t>
  </si>
  <si>
    <t>20226620003513.</t>
  </si>
  <si>
    <t>NO TIENE MEMO CARGADO</t>
  </si>
  <si>
    <t>JORGE SANTANA PALACIO</t>
  </si>
  <si>
    <t>CALLE 98 No 70 - 91 OFIC 1004</t>
  </si>
  <si>
    <t>NA</t>
  </si>
  <si>
    <t>18-01-2022  18-01-2023</t>
  </si>
  <si>
    <t>CONSORCIO INGESEM 2022</t>
  </si>
  <si>
    <t>SAIN ESPINOSA MURCIA</t>
  </si>
  <si>
    <t>AV CALLE 24 No 51-40 OFC 516</t>
  </si>
  <si>
    <t>licitaciones@ingesem.co</t>
  </si>
  <si>
    <t>7 MESES</t>
  </si>
  <si>
    <t>400041401-1</t>
  </si>
  <si>
    <t xml:space="preserve">06/06/2022 06/05/2023 </t>
  </si>
  <si>
    <t>calle 100 No. 9 A - 45</t>
  </si>
  <si>
    <t>apuerto@solidaria.com.co</t>
  </si>
  <si>
    <t>ANDREA DEL PILAR PUERTO CORREDOR</t>
  </si>
  <si>
    <t>365 DIAS</t>
  </si>
  <si>
    <t>CALLE 23 F # 85 A 31</t>
  </si>
  <si>
    <t>601 8039343</t>
  </si>
  <si>
    <t>licitaciones@mirsla.co</t>
  </si>
  <si>
    <t>NICK RANDY ALMEDA GAMARRA</t>
  </si>
  <si>
    <t>20226620006333.</t>
  </si>
  <si>
    <t>2144101389496.</t>
  </si>
  <si>
    <t>08-080-2022 11-03-2023</t>
  </si>
  <si>
    <t>CARRERA 57 A 4 - 13</t>
  </si>
  <si>
    <t>dmpd2007@hotmail.com</t>
  </si>
  <si>
    <t>8 MESES 20 DIAS</t>
  </si>
  <si>
    <t>MARTHA HELENA VANEGAS GARZON</t>
  </si>
  <si>
    <t>20226620004873.</t>
  </si>
  <si>
    <t>Calle 114 No 53 66</t>
  </si>
  <si>
    <t>yecid.moreno@hotmail.com</t>
  </si>
  <si>
    <t>6 MESES</t>
  </si>
  <si>
    <t>JUAN CARLOS GÓMEZ MELGAREJO</t>
  </si>
  <si>
    <t>20226620006223.</t>
  </si>
  <si>
    <t>21-46-101049072</t>
  </si>
  <si>
    <t>06/07/2022 16/07/2023</t>
  </si>
  <si>
    <t>COMPAÑIA MUNDIAL DE SEGUROS S.A.</t>
  </si>
  <si>
    <t>CALLE 33 No. 6B - 24 PISO 2.</t>
  </si>
  <si>
    <t>licitaciones@segurosmundial.com.co</t>
  </si>
  <si>
    <t>JORGE ANDRÉS MORA GONZÁLEZ</t>
  </si>
  <si>
    <t>Oscar David Bernal Castaño</t>
  </si>
  <si>
    <t>Carrera 97 No. 23 G 79</t>
  </si>
  <si>
    <t>gerencia@lmpromocionales.com</t>
  </si>
  <si>
    <t>1 MES</t>
  </si>
  <si>
    <t>JULIAN OSORIO ARROYO</t>
  </si>
  <si>
    <t>20226620005233.</t>
  </si>
  <si>
    <t>15-44-101264969</t>
  </si>
  <si>
    <t>FABIO VINICIO TAMAYO TAMAYO</t>
  </si>
  <si>
    <t>cc</t>
  </si>
  <si>
    <t>KR 18 A 19 50</t>
  </si>
  <si>
    <t>contratos.centrocar19@gmail.com</t>
  </si>
  <si>
    <t>7 meses</t>
  </si>
  <si>
    <t>20226620005263.</t>
  </si>
  <si>
    <t>21-44-101191723</t>
  </si>
  <si>
    <t>15/08/2023 </t>
  </si>
  <si>
    <t>PAULA ANDREA RODRIGUEZ MESIAS</t>
  </si>
  <si>
    <t>CRA 86 NO. 35-09</t>
  </si>
  <si>
    <t>transporte@serviunidas.com.co</t>
  </si>
  <si>
    <t>1 mes</t>
  </si>
  <si>
    <t>CVA-100002115</t>
  </si>
  <si>
    <t>20/02/2023 </t>
  </si>
  <si>
    <t>JUAN CARLOS RUÍZ CELY</t>
  </si>
  <si>
    <t>20226620005223.</t>
  </si>
  <si>
    <t>PROFESIONAL EN ADMINISTRACION DEPORTIVA</t>
  </si>
  <si>
    <t>cpejumping@gmail.com</t>
  </si>
  <si>
    <t>carrera 53 d bis No. 2a - 54</t>
  </si>
  <si>
    <t>5 meses</t>
  </si>
  <si>
    <t>20226620005663.</t>
  </si>
  <si>
    <t>21-46-101049704</t>
  </si>
  <si>
    <t>calle 22 No 29a 44</t>
  </si>
  <si>
    <t>OVG19825@GMAIL.COM</t>
  </si>
  <si>
    <t>5 MESES</t>
  </si>
  <si>
    <t>21-46-101050743</t>
  </si>
  <si>
    <t>20226620006263.</t>
  </si>
  <si>
    <t>CALLE 152 # 9-80 APTO 1306 TORRE 3 CEDRO VERDE</t>
  </si>
  <si>
    <t>nicolasf.mendoza21@gmail.com</t>
  </si>
  <si>
    <t>SERGIO HERNANDO POVEDA SANABRIA</t>
  </si>
  <si>
    <t>20226620005753.</t>
  </si>
  <si>
    <t>21-46-101049692</t>
  </si>
  <si>
    <t>MONICA MARIA ZAPATA PAEZ</t>
  </si>
  <si>
    <t>20226620005673.</t>
  </si>
  <si>
    <t>2146101049698.</t>
  </si>
  <si>
    <t>cra 94 a 6 a 44</t>
  </si>
  <si>
    <t>monicazpaez7@gmail.com</t>
  </si>
  <si>
    <t>CALLE 5 # 25A - 36 BARRIO SANTA ISABEL</t>
  </si>
  <si>
    <t>emmanuelguerra19@hotmail.com</t>
  </si>
  <si>
    <t>14 - 46-101076688</t>
  </si>
  <si>
    <t>4 MESES 15 DIAS</t>
  </si>
  <si>
    <t>Cra 56a N. 4a - 31 apto 301</t>
  </si>
  <si>
    <t>amirbar24@hotmail.com</t>
  </si>
  <si>
    <t>TECNOLOGO EN ADMON DE EMPRESAS</t>
  </si>
  <si>
    <t>20226620005703.</t>
  </si>
  <si>
    <t>MAURICIO ANDRÉS AVELLANEDA TAMAYO</t>
  </si>
  <si>
    <t>21-46-101049700</t>
  </si>
  <si>
    <t>6/07/2023 </t>
  </si>
  <si>
    <t>calle 9 39-46</t>
  </si>
  <si>
    <t>directorcontratacion@subredsuroccidente.gov.co</t>
  </si>
  <si>
    <t>Calle 92 # 10-21</t>
  </si>
  <si>
    <t>andrescapera11@gmail.com</t>
  </si>
  <si>
    <t>20226620005653.</t>
  </si>
  <si>
    <t>21-46-101049701</t>
  </si>
  <si>
    <t>ANDRES FELIPE TORRES FAJARDO</t>
  </si>
  <si>
    <t>Adriana del Pilar Sánchez Martínez</t>
  </si>
  <si>
    <t>CARMEN ELENA CASTRO</t>
  </si>
  <si>
    <t>IDIOMAS</t>
  </si>
  <si>
    <t>Carrera 51 D # 24 - 21 Sur</t>
  </si>
  <si>
    <t>dmchavarrom@grnail.com</t>
  </si>
  <si>
    <t>20226620006783.</t>
  </si>
  <si>
    <t>21-46-101050628</t>
  </si>
  <si>
    <t>carrera 35 # 19b -35</t>
  </si>
  <si>
    <t>katha_21_10@hotmail.es</t>
  </si>
  <si>
    <t>ADMINISTRACIÓN DE SERVICIOS DE SALUD</t>
  </si>
  <si>
    <t>20226620006283.</t>
  </si>
  <si>
    <t>21-46-101050810</t>
  </si>
  <si>
    <t>DIAGONAL 6 D No 78 0 24</t>
  </si>
  <si>
    <t xml:space="preserve"> ocderecho@gmail.com</t>
  </si>
  <si>
    <t>VICTOR ALFONSO CRUZ SÁNCHEZ</t>
  </si>
  <si>
    <t>20226620006273.</t>
  </si>
  <si>
    <t>39-46-101006946</t>
  </si>
  <si>
    <t>CR 39 B 445</t>
  </si>
  <si>
    <t>DFPAEZ1690@HOTMAIL.COM</t>
  </si>
  <si>
    <t> 21-44-101390724</t>
  </si>
  <si>
    <t>INGENIERA DE SISTEMAS</t>
  </si>
  <si>
    <t>Carrera 73A 56A 80 Apt 803 Torre 1</t>
  </si>
  <si>
    <t>carolinamoncada1@gmail.com</t>
  </si>
  <si>
    <t>JESÚS DAVID DIAZ CAMPOS</t>
  </si>
  <si>
    <t>20226620006843.</t>
  </si>
  <si>
    <t>NB-100220528</t>
  </si>
  <si>
    <t>CO1.PCCNTR.3966123</t>
  </si>
  <si>
    <t>carrera 56#2b-01</t>
  </si>
  <si>
    <t>andresfelipt@hotrnail.com</t>
  </si>
  <si>
    <t>14-46-101077545</t>
  </si>
  <si>
    <t>LICENCIATURA EN EDUCACIÓN BÁSICA Y MEDIA VOCACIONAL ÁREA EDUCACIÓN FÍSICA, RECREACIÓN Y DEPORTES</t>
  </si>
  <si>
    <t>CARRERA 134 No 17 F 38</t>
  </si>
  <si>
    <t>profeartur25@hotmail.com</t>
  </si>
  <si>
    <t>JOHN EDWARD PÁEZ HUERTAS</t>
  </si>
  <si>
    <t>20226620007263.</t>
  </si>
  <si>
    <t>17-44-101202942</t>
  </si>
  <si>
    <t>12/07/2023 </t>
  </si>
  <si>
    <t>CO1.PCCNTR.3980695</t>
  </si>
  <si>
    <t>CO1.PCCNTR.3981400</t>
  </si>
  <si>
    <t>CO1.PCCNTR.3983982</t>
  </si>
  <si>
    <t>NICOLAS FELIPE MENDOZA CERQUERA</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</si>
  <si>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</si>
  <si>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INSTITUTO DISTRITAL DE LAS ARTES - IDARTES</t>
  </si>
  <si>
    <t>nit</t>
  </si>
  <si>
    <t>LEYLA CASTOLLO BALLEN</t>
  </si>
  <si>
    <t>Cra. 8 #15-46, Bogotá</t>
  </si>
  <si>
    <t>contactenos@idartes.gov.co</t>
  </si>
  <si>
    <t>2022/07/08</t>
  </si>
  <si>
    <t>O23011601240000001891</t>
  </si>
  <si>
    <t>415 DIAS</t>
  </si>
  <si>
    <t>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t>
  </si>
  <si>
    <t xml:space="preserve">MEMORANDO A PARTIR DEL 5 FEB 2022 </t>
  </si>
  <si>
    <t>HECTOR JOSE DEVIVERO PEREZ</t>
  </si>
  <si>
    <t>GESTIONCONTRATOS2@DISTRACOM.COMCO</t>
  </si>
  <si>
    <t>2934737</t>
  </si>
  <si>
    <t>AUTOPISTA NORTE 108 27 TORRE 2 PISO 16 OFC 1602</t>
  </si>
  <si>
    <t>2 MESES</t>
  </si>
  <si>
    <t>O212020200701030571351</t>
  </si>
  <si>
    <t>O212020200701030571354</t>
  </si>
  <si>
    <t>O212020200701030571355</t>
  </si>
  <si>
    <t>O23011601060001897</t>
  </si>
  <si>
    <t>O2301011601120001632</t>
  </si>
  <si>
    <t>23-6-202</t>
  </si>
  <si>
    <t>O2120202008078714199</t>
  </si>
  <si>
    <t>718</t>
  </si>
  <si>
    <t>O23011601240000001630</t>
  </si>
  <si>
    <t>Inversiones ambientales sostenibles</t>
  </si>
  <si>
    <t>Arte, cultura y patrimonio, un nuevo pacto social para Puente Aranda</t>
  </si>
  <si>
    <t>Partes y piezas plásticas para cartuchos de impresoras de computador</t>
  </si>
  <si>
    <t>Puente Aranda comprometida con la educación superior de los jóvenes</t>
  </si>
  <si>
    <t>O23011602380000002005</t>
  </si>
  <si>
    <t>Puente Aranda cambia sus hábitos de consumo</t>
  </si>
  <si>
    <t>O23011602330000002215</t>
  </si>
  <si>
    <t>Parques para Puente Aranda</t>
  </si>
  <si>
    <t>ALPA-SASI-014-2022</t>
  </si>
  <si>
    <t>735</t>
  </si>
  <si>
    <t>736</t>
  </si>
  <si>
    <t>740</t>
  </si>
  <si>
    <t>744</t>
  </si>
  <si>
    <t>751</t>
  </si>
  <si>
    <t>752</t>
  </si>
  <si>
    <t>742</t>
  </si>
  <si>
    <t>743</t>
  </si>
  <si>
    <t>753</t>
  </si>
  <si>
    <t>JUAN SEBASTIAN BALLESTEROS GOMEZ</t>
  </si>
  <si>
    <t>Trav 96B #20d 30AAP613</t>
  </si>
  <si>
    <t>juanballesterosg97@gmail.com</t>
  </si>
  <si>
    <t>oscartorres1990@hotmail.com</t>
  </si>
  <si>
    <t>JUAN PABLO GUTIERREZ FIERRO</t>
  </si>
  <si>
    <t>juanpagutifi@hotmail.com</t>
  </si>
  <si>
    <t>ANDREA MERCEDES ESGUERRA ALVIS</t>
  </si>
  <si>
    <t>esguerralawyer@gmail.com</t>
  </si>
  <si>
    <t>https://community.secop.gov.co/Public/Tendering/ContractNoticePhases/View?PPI=CO1.PPI.16879368&amp;isFromPublicArea=True&amp;isModal=False</t>
  </si>
  <si>
    <t>https://community.secop.gov.co/Public/Tendering/ContractNoticePhases/View?PPI=CO1.PPI.16875753&amp;isFromPublicArea=True&amp;isModal=False</t>
  </si>
  <si>
    <t>https://community.secop.gov.co/Public/Tendering/ContractNoticePhases/View?PPI=CO1.PPI.16888258&amp;isFromPublicArea=True&amp;isModal=False</t>
  </si>
  <si>
    <t>Aseo y Cafetería III</t>
  </si>
  <si>
    <t xml:space="preserve">Educacion inicial: bases solidadas para la vida para los niños y niñas de Puente Aranda </t>
  </si>
  <si>
    <t>Servicio de seguro obligatorio de accidentes de tránsito (SOAT)-Servicios de seguros de vehículos automotores-Servicios de seguros contra incendio, terremoto o sustracción-Servicios de seguros generales de responsabilidad civi</t>
  </si>
  <si>
    <t>Servicio de mantenimiento y reparación de vehículos automotores n.c.p.</t>
  </si>
  <si>
    <t>Servicio de mantenimiento y reparación de vehículos automotores n.c.p</t>
  </si>
  <si>
    <t xml:space="preserve">Fortalecimiento a la participacion ciudadana en Puente Aranda  </t>
  </si>
  <si>
    <t xml:space="preserve">Inversiones ambientales sostenibles </t>
  </si>
  <si>
    <t>O23011601120000001632</t>
  </si>
  <si>
    <t>O212020200701030471347-O212020200701030571351-O212020200701030571354-O212020200701030571355</t>
  </si>
  <si>
    <t>O2301160120000001887</t>
  </si>
  <si>
    <t>O2301160117000000188</t>
  </si>
  <si>
    <t>953</t>
  </si>
  <si>
    <t>762</t>
  </si>
  <si>
    <t>853</t>
  </si>
  <si>
    <t>954</t>
  </si>
  <si>
    <t>759</t>
  </si>
  <si>
    <t>765</t>
  </si>
  <si>
    <t>955</t>
  </si>
  <si>
    <t>852</t>
  </si>
  <si>
    <t>763</t>
  </si>
  <si>
    <t>887</t>
  </si>
  <si>
    <t>770</t>
  </si>
  <si>
    <t>766</t>
  </si>
  <si>
    <t>758</t>
  </si>
  <si>
    <t>788</t>
  </si>
  <si>
    <t>769</t>
  </si>
  <si>
    <t>866</t>
  </si>
  <si>
    <t>767</t>
  </si>
  <si>
    <t>761</t>
  </si>
  <si>
    <t>774</t>
  </si>
  <si>
    <t>786</t>
  </si>
  <si>
    <t>783</t>
  </si>
  <si>
    <t>787</t>
  </si>
  <si>
    <t>831</t>
  </si>
  <si>
    <t>834</t>
  </si>
  <si>
    <t>806</t>
  </si>
  <si>
    <t>800</t>
  </si>
  <si>
    <t>801</t>
  </si>
  <si>
    <t>760</t>
  </si>
  <si>
    <t>764</t>
  </si>
  <si>
    <t>825</t>
  </si>
  <si>
    <t>818</t>
  </si>
  <si>
    <t>817</t>
  </si>
  <si>
    <t>816</t>
  </si>
  <si>
    <t>813</t>
  </si>
  <si>
    <t>792</t>
  </si>
  <si>
    <t>780</t>
  </si>
  <si>
    <t>795</t>
  </si>
  <si>
    <t>796</t>
  </si>
  <si>
    <t>785</t>
  </si>
  <si>
    <t>775</t>
  </si>
  <si>
    <t>771</t>
  </si>
  <si>
    <t>832</t>
  </si>
  <si>
    <t>807</t>
  </si>
  <si>
    <t>824</t>
  </si>
  <si>
    <t>802</t>
  </si>
  <si>
    <t>790</t>
  </si>
  <si>
    <t>784</t>
  </si>
  <si>
    <t>805</t>
  </si>
  <si>
    <t>782</t>
  </si>
  <si>
    <t>829</t>
  </si>
  <si>
    <t>826</t>
  </si>
  <si>
    <t>808</t>
  </si>
  <si>
    <t>779</t>
  </si>
  <si>
    <t>778</t>
  </si>
  <si>
    <t>777</t>
  </si>
  <si>
    <t>803</t>
  </si>
  <si>
    <t>772</t>
  </si>
  <si>
    <t>789</t>
  </si>
  <si>
    <t>869</t>
  </si>
  <si>
    <t>815</t>
  </si>
  <si>
    <t>865</t>
  </si>
  <si>
    <t>868</t>
  </si>
  <si>
    <t>809</t>
  </si>
  <si>
    <t>971</t>
  </si>
  <si>
    <t>819</t>
  </si>
  <si>
    <t>804</t>
  </si>
  <si>
    <t>840</t>
  </si>
  <si>
    <t>839</t>
  </si>
  <si>
    <t>841</t>
  </si>
  <si>
    <t>814</t>
  </si>
  <si>
    <t>793</t>
  </si>
  <si>
    <t>810</t>
  </si>
  <si>
    <t>948</t>
  </si>
  <si>
    <t>896</t>
  </si>
  <si>
    <t>828</t>
  </si>
  <si>
    <t>811</t>
  </si>
  <si>
    <t>949</t>
  </si>
  <si>
    <t>961</t>
  </si>
  <si>
    <t>973</t>
  </si>
  <si>
    <t>864</t>
  </si>
  <si>
    <t>867</t>
  </si>
  <si>
    <t>812</t>
  </si>
  <si>
    <t>895</t>
  </si>
  <si>
    <t>827</t>
  </si>
  <si>
    <t>876</t>
  </si>
  <si>
    <t>956</t>
  </si>
  <si>
    <t>906</t>
  </si>
  <si>
    <t>921</t>
  </si>
  <si>
    <t>907</t>
  </si>
  <si>
    <t>913</t>
  </si>
  <si>
    <t>919</t>
  </si>
  <si>
    <t>918</t>
  </si>
  <si>
    <t>897</t>
  </si>
  <si>
    <t>898</t>
  </si>
  <si>
    <t>776</t>
  </si>
  <si>
    <t>781</t>
  </si>
  <si>
    <t>863</t>
  </si>
  <si>
    <t>858</t>
  </si>
  <si>
    <t>974</t>
  </si>
  <si>
    <t>925</t>
  </si>
  <si>
    <t>926</t>
  </si>
  <si>
    <t>927</t>
  </si>
  <si>
    <t>928</t>
  </si>
  <si>
    <t>929</t>
  </si>
  <si>
    <t>930</t>
  </si>
  <si>
    <t>931</t>
  </si>
  <si>
    <t>932</t>
  </si>
  <si>
    <t>933</t>
  </si>
  <si>
    <t>934</t>
  </si>
  <si>
    <t>935</t>
  </si>
  <si>
    <t>936</t>
  </si>
  <si>
    <t>937</t>
  </si>
  <si>
    <t>848</t>
  </si>
  <si>
    <t>823</t>
  </si>
  <si>
    <t>849</t>
  </si>
  <si>
    <t>850</t>
  </si>
  <si>
    <t>851</t>
  </si>
  <si>
    <t>874</t>
  </si>
  <si>
    <t>857</t>
  </si>
  <si>
    <t>962</t>
  </si>
  <si>
    <t>870</t>
  </si>
  <si>
    <t>794</t>
  </si>
  <si>
    <t>797</t>
  </si>
  <si>
    <t>861</t>
  </si>
  <si>
    <t>940</t>
  </si>
  <si>
    <t>862</t>
  </si>
  <si>
    <t>837</t>
  </si>
  <si>
    <t>838</t>
  </si>
  <si>
    <t>860</t>
  </si>
  <si>
    <t>859</t>
  </si>
  <si>
    <t>888</t>
  </si>
  <si>
    <t>871</t>
  </si>
  <si>
    <t>914</t>
  </si>
  <si>
    <t>916</t>
  </si>
  <si>
    <t>910</t>
  </si>
  <si>
    <t>908</t>
  </si>
  <si>
    <t>911</t>
  </si>
  <si>
    <t>912</t>
  </si>
  <si>
    <t>909</t>
  </si>
  <si>
    <t>915</t>
  </si>
  <si>
    <t>917</t>
  </si>
  <si>
    <t>975</t>
  </si>
  <si>
    <t>950</t>
  </si>
  <si>
    <t>957</t>
  </si>
  <si>
    <t>942</t>
  </si>
  <si>
    <t>943</t>
  </si>
  <si>
    <t>944</t>
  </si>
  <si>
    <t>945</t>
  </si>
  <si>
    <t>946</t>
  </si>
  <si>
    <t>872</t>
  </si>
  <si>
    <t>854</t>
  </si>
  <si>
    <t>889</t>
  </si>
  <si>
    <t>890</t>
  </si>
  <si>
    <t>791</t>
  </si>
  <si>
    <t>904</t>
  </si>
  <si>
    <t>885</t>
  </si>
  <si>
    <t>903</t>
  </si>
  <si>
    <t>886</t>
  </si>
  <si>
    <t>820</t>
  </si>
  <si>
    <t>799</t>
  </si>
  <si>
    <t>845</t>
  </si>
  <si>
    <t>963</t>
  </si>
  <si>
    <t>846</t>
  </si>
  <si>
    <t>855</t>
  </si>
  <si>
    <t>833</t>
  </si>
  <si>
    <t>972</t>
  </si>
  <si>
    <t>877</t>
  </si>
  <si>
    <t>875</t>
  </si>
  <si>
    <t>878</t>
  </si>
  <si>
    <t>891</t>
  </si>
  <si>
    <t>920</t>
  </si>
  <si>
    <t>964</t>
  </si>
  <si>
    <t>978</t>
  </si>
  <si>
    <t>958</t>
  </si>
  <si>
    <t>959</t>
  </si>
  <si>
    <t>893</t>
  </si>
  <si>
    <t>965</t>
  </si>
  <si>
    <t>947</t>
  </si>
  <si>
    <t>966</t>
  </si>
  <si>
    <t>967</t>
  </si>
  <si>
    <t>879</t>
  </si>
  <si>
    <t>979</t>
  </si>
  <si>
    <t>951</t>
  </si>
  <si>
    <t>968</t>
  </si>
  <si>
    <t>881</t>
  </si>
  <si>
    <t>900</t>
  </si>
  <si>
    <t>901</t>
  </si>
  <si>
    <t>883</t>
  </si>
  <si>
    <t>902</t>
  </si>
  <si>
    <t>836</t>
  </si>
  <si>
    <t xml:space="preserve">TERMINADO  </t>
  </si>
  <si>
    <t xml:space="preserve">TERMINADO </t>
  </si>
  <si>
    <t>Fecha de CDP</t>
  </si>
  <si>
    <t>884</t>
  </si>
  <si>
    <t>952</t>
  </si>
  <si>
    <t>Valor del CRP</t>
  </si>
  <si>
    <t xml:space="preserve">SUSPENDIDO Y TERMINACION ANTICIPADA </t>
  </si>
  <si>
    <t xml:space="preserve">81 DIAS </t>
  </si>
  <si>
    <t>CR 72i 42f 83</t>
  </si>
  <si>
    <t>CALLE 191A 11A 91 casa 22</t>
  </si>
  <si>
    <t>CALLE 48 a 80 46</t>
  </si>
  <si>
    <t xml:space="preserve">JOSE ALEXANDRES ESCOBAR OTALORA </t>
  </si>
  <si>
    <t>DIAGONAL 48 N 16-103</t>
  </si>
  <si>
    <t xml:space="preserve">ing.alexander.esc@gmail.com </t>
  </si>
  <si>
    <t>PRESTAR SUS SERVICIOS PARA APOYAR EL PROCESO DE RADICACION Y DISTRIBUCION DE LA CORRESPONDENCIA ASI COMO LA ATENCION EN LA VENTANILLA CDI DE LA ALCALDIAA LOCAL DE PUENTE ARANDA</t>
  </si>
  <si>
    <t>ALPA-CD-183-2022</t>
  </si>
  <si>
    <t>PRESTAR SUS SERVICIOS DE APOYO EN LA CARACTERIZACION Y CAPACITACION DE LAS PERSONAS ENCARGADAS DE LAS HUERTAS URBANAS Y DEMAS ACTIVIDADES PREVISTAS EN LA IMPLEMENTACION DE LOS PROGRAMAS PROCESOS DE AGRICULTURA URBANA EN EL TERRITORIO EN LA LOCALIDAD DE PUENTE ARANDA DE CONFORMIDAD CON LOS ESTUDIOS PREVIOS</t>
  </si>
  <si>
    <t>ALPA-IPMC-017-2022</t>
  </si>
  <si>
    <t>LA PRESTACION DE SERVICIOS DE APOYO LOGISTICO PARA EL DESARROLLO DEL FORO EDUCATIVO LOCAL PARA LA PRIMERA INFANCIA</t>
  </si>
  <si>
    <t>ALPA-SAMC-015-2022</t>
  </si>
  <si>
    <t>PRESTAR LOS SERVICIOS PARA LA IMPLEMENTACION DE ESTRATEGIAS ORIENTADAS A LA ATENCION PROTECCION Y BIENESTAR ANIMAL ATRAVES DE ACTIVIDADES COMO BRIGADAS MEDICOVETERINARIAS ATENCION DE ESTERILIZACIONES QUE DISMINUYAN TODO TIPO DE MALTRATO ANIMAL Y URGENCIAS VETERINARIAS PARA ANIMALES DE CALLE Y DE HABITANTE DE CALLE EN EL CUMPLIMIENTO DE LA POLITICA PUBLICA DISTRITAL DE PROTECCION Y BIENESTAR ANIMAL A NIVEL LOCAL</t>
  </si>
  <si>
    <t>ALPA-LP-010-2022</t>
  </si>
  <si>
    <t>EJECUTAR A PRECIOS UNITARIOS FIJOS Y A MONTO AGOTABLE LAS OBRAS DE MANTENIMIENTO YO REPARACIONES LOCATIVAS DE LAS INSTALACIONES DE LA JAL Y DE LA ALCALDI­A LOCAL DE PUENTE ARANDA EN LA CIUDAD DE BOGOTA DC</t>
  </si>
  <si>
    <t>ALPA-LP-012-2022</t>
  </si>
  <si>
    <t>FORTALECER REACTIVAR TRANSFORMAR Y REVITALIZAR LAS MIPYMES YO EMPRENDIMIENTOS DE LA LOCALIDAD DE PUENTE ARANDA BRINDANDO HERRAMIENTAS DE FORMACION CAPITALIZACION PROMOCION Y DIFUSION DE SUS PRODUCTOS Y SERVICIOS CON EL FIN DE INCENTIVAR LOS DIFERENTES SECTORES ECONOMICOS EN PRO DE SU CRECIMIENTO</t>
  </si>
  <si>
    <t>ALPA-CD-184-2022</t>
  </si>
  <si>
    <t>PRESTAR SUS SERVICIOS PROFESIONALES PARA APOYAR JURIDICAMENTE LA EJECUCION DE LAS ACCIONES REQUERIDAS PARA EL IMPULSO Y TRAMITE PROCESAL DE ACTUACIONES ADMINISTRATIVAS Y DE INSPECCION VIGILANCIA Y CONTROL DE COMPETENCIA DE LA ALCALDI­A LOCAL</t>
  </si>
  <si>
    <t>ALPA-CD-185-2022</t>
  </si>
  <si>
    <t>PRESTAR SUS SERVICIOS PROFESIONALES ESPECIALIZADOS PARA APOYAR JURI­DICAMENTE AL ALCALDE LOCAL EN EL SEGUIMIENTO CONTROL IMPLEMENTACION SUSTENTACION E IMPULSO DE LAS ACTUACIONES ADMINISTRATIVAS QUE CURSAN EN LA ALCALDI­A LOCAL RELACIONADO CON LOS TEMAS DE ACTIVIDAD COMERCIAL ESPACIO PUBLICO Y PROPIEDAD HORIZONTAL</t>
  </si>
  <si>
    <t>ALPA-CD-186-2022</t>
  </si>
  <si>
    <t>PRESTAR SUS SERVICIOS PROFESIONALES PARA APOYAR A LA JUNTA ADMINISTRADORA LOCAL EN EL CUBRIMIENTO DE LAS ACTIVIDADES PARTICIPACION CIUDADANA Y COMUNICACION ESTRATEGICA DE CONFORMIDAD CON LOS ESTUDIOS PREVIOS</t>
  </si>
  <si>
    <t>ALPA-CD-187-2022</t>
  </si>
  <si>
    <t>PRESTAR LOS SERVICIOS PROFESIONALES PARA FORMULAR E IMPLEMENTAR ESTRATEGIAS DE EMPRENDIMIENTO EN COORDINACION CON LAS DIFERENTES ENTIDADES DE LA LOCALIDAD EMPRESARIOS E INDUSTRIALES QUE MEJOREN LAS CONDICIONES DE LOS CIUDADANOS EN LA LOCALIDAD</t>
  </si>
  <si>
    <t>ALPA-CD-189-2022</t>
  </si>
  <si>
    <t>PRESTAR SUS SERVICIOS PROFESIONALES PARA APOYAR LA FORMULACION PROCESO DE CONTRATACION EVALUACION SEGUIMIENTO Y LIQUIDACION RELACIONADOS CON EL PROYECTO DE INVERSION 1899 PARA ASEGURAR LA ADECUADA INVERSION DE RECURSOS LOCALES Y EL CUMPLIMIENTO DE LAS METAS DEL MISMO</t>
  </si>
  <si>
    <t>ALPA-CD-190-2022</t>
  </si>
  <si>
    <t>PRESTAR SERVICIOS PROFESIONALES EN TEMAS AMBIENTAL RIESGO Y CAMBIO CLIMATICO APOYANDO LOS PLANES ESTRATEGIAS Y PROYECTOS QUE SE EJECUTAN EN LA LOCALIDAD DE PUENTE ARANDA</t>
  </si>
  <si>
    <t>ALPA-CD-191-2022</t>
  </si>
  <si>
    <t>PRESTAR SUS SERVICIOS PROFESIONALES COMO DESARROLLADOREN LA IMPLEMENTACION Y MANTENIMIENTO ADAPTATIVO Y EVOLUTIVODE SOLUCIONES PARA LOS SISTEMAS DE INFORMACION APPS DE LALOCALIDAD DE PUENTE ARANDA</t>
  </si>
  <si>
    <t>ALPA-CD-192-2022</t>
  </si>
  <si>
    <t>PRESTAR SUS SERVICIOS COMO APOYO TECNICO EN EL DESARROLLO DE LAS ACTIVIDADES Y PROCESOS RELACIONADOS CON LOS PROYECTOS DE JUSTICIA Y PAZ QUE ADELANTA EL FONDO DE DESARROLLO LOCAL DE PUENTE ARANDA</t>
  </si>
  <si>
    <t>ALPA-CD-193-2022</t>
  </si>
  <si>
    <t>PRESTAR SUS SERVICIOS DE APOYO A LA GESTION DEL PROYECTO PUNTO VIVE DIGITAL DE LA LOCALIDAD DE PUENTE ARANDA</t>
  </si>
  <si>
    <t>ALPA-CD-194-2022</t>
  </si>
  <si>
    <t>PRESTAR SUS SERVICIOS PROFESIONALES PARA APOYAR JURI­DICAMENTE LA EJECUCION DE LASACCIONES REQUERIDAS PARA LA DEPURACION DE LAS ACTUACIONES ADMINISTRATIVAS QUECURSAN EN LA ALCALDI­A LOCAL</t>
  </si>
  <si>
    <t>ALPA-CD-195-2022</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</si>
  <si>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t>
  </si>
  <si>
    <t>ALPA-CD-196-2022</t>
  </si>
  <si>
    <t>PRESTAR LOS SERVICIOS PROFESIONALES REQUERIDOS PARA POYAR LA FORMULACION PROCESO DE CONTRATACIONEVALUACION Y SEGUIMIENTO DE PROYECTOS INCLUIDOS EN EL PLAN DE DESARROLLO LOCAL VIGENTE ASI COMO LIQUIDACION DE LOS CONTRATOS SUSCRITOS PARA SU EJECUCION DE LOS PROYECTOS DE INVERSION RELACIONADOS CON EL SECTOR SEGURIDAD CONVIVENCIA Y JUSTICIA EN ESPECIAL EL PROYECTO 1904 PUENTE ARANDA CON JUSTICIA Y PAZ</t>
  </si>
  <si>
    <t>ALPA-CD-197-2022</t>
  </si>
  <si>
    <t>APOYAR ADMINISTRATIVA Y ASISTENCIALMENTE A LASINSPECCIONES DE POLICIA DE LA LOCALIDAD</t>
  </si>
  <si>
    <t>ALPA-IPMC-019-2022</t>
  </si>
  <si>
    <t>CONTRATAR LA PRESTACION DEL SERVICIO PARA REALIZAR LA VERIFICACION ACTUALIZACION YMEDICION POSTERIOR DE LOS BIENES CLASIFICADOS COMO PROPIEDAD PLANTA Y EQUIPO DE PROPIEDAD YO A CARGO DEL FONDO DE DESARROLLO LOCAL DE PUENTE ARANDA DE CONFORMIDAD CON LAS DISPOSICIONES LEGALES VIGENTES</t>
  </si>
  <si>
    <t>ALPA-CD-198-2022</t>
  </si>
  <si>
    <t>PRESTAR LOS SERVICIOS PROFESIONALES REQUERIDOS PARA APOYAR LA FORMULACIONPROCESO DE CONTRATACION EVALUACION Y SEGUIMIENTO DE PROYECTOS INCLUIDOS ENEL PLAN DE DESARROLLO LOCAL VIGENTE RELACIONADOS CON EL SECTOR EDUCACION ASI ­COMO LA LIQUIDACION DE LOS SUSCRITOS PARA SU EJECUCION EN ESPECIAL PARA ELPROYECTO 1885 PUENTE ARANDA COMPROMETIDA CON LA EDUCACION SUPERIOR DELOS JOVENES</t>
  </si>
  <si>
    <t>ALPA-IPMC-018-2022</t>
  </si>
  <si>
    <t>REALIZAR LA INTERVENTORIA TECNICA ADMINISTRATIVA Y FINANCIERA AL CONTRATO DE OBRA PUBLICA QUE TENDRA POR OBJETO EJECUTAR A PRECIOS UNITARIOS FIJOS Y A MONTO AGOTABLE LAS OBRAS DE MANTENIMIENTO YO EPARACIONES LOCATIVAS DE LAS INSTALACIONES DE LA JAL Y DE LA ALCALDIAA LOCAL DE PUENTE ARANDA EN LA CIUDAD DE BOGOTA DC</t>
  </si>
  <si>
    <t>ALPA-CD-199-2022</t>
  </si>
  <si>
    <t>PRESTAR SUS SERVICIOS PROFESIONALES PARA APOYAR JURÃ­DICAMENTE LA EJECUCION DE LASACCIONES REQUERIDAS Y NECESIDADES QUE SE DERIVEN DE LA APLICACION DE LAS PREVISIONESDE LA LEY 675 DE 2001 O A LA QUE HAGA SUS VECES</t>
  </si>
  <si>
    <t>ALPA-CD-200-2022</t>
  </si>
  <si>
    <t>ALPA-CD-201-2022</t>
  </si>
  <si>
    <t>ALPA-CD-202-2022</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</si>
  <si>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t>
  </si>
  <si>
    <t>OC 97244</t>
  </si>
  <si>
    <t>OC 97245</t>
  </si>
  <si>
    <t>ALPA-CD-203-2022</t>
  </si>
  <si>
    <t>PRESTAR SUS SERVICIOS DE APOYO APOYAR AL ALCALDE LOCAL EN LA PROMOCIONARTICULACION ACOMPAÑAMIENTO Y SEGUIMIENTO PARA LA ATENCION YPROTECCION DE LOS ANIMALES DOMESTICOS Y SILVESTRES DE LA LOCALIDAD</t>
  </si>
  <si>
    <t>ALPA-CD-204-2022</t>
  </si>
  <si>
    <t>PRESTAR SUS SERVICIOS PROFESIONALES PARA APOYAR JURIDICAMENTE LA EJECUCION DE LAS ACCIONES DE IVC REQUERIDAS EN LA ALCALDIA LOCAL CONFORME A SUSCOMEPETENCIAS</t>
  </si>
  <si>
    <t>ALPA-CD-205-2022</t>
  </si>
  <si>
    <t>PRESTAR LOS SERVICIOS PROFESIONALES PARA APOYAR LA FORMULACION EVALUACION YSEGUIMIENTO DE PROYECTOS DE INFRAESTRUCTURA DEL PLAN DE DESARROLLO LOCAL DEPUENTE ARANDA</t>
  </si>
  <si>
    <t>ALPA-CD-206-2022</t>
  </si>
  <si>
    <t>PRESTAR SERVICIOS COMO APOYO TECNICO EN LA ARTICULACION CON LOS GRUPOS EMPRESARIALES COMERCIALES Y DIFERENTES GRUPOS DE PARTICIPACION QUE HACENPARTE DE LA LOCALIDAD DE PUENTE ARANDA</t>
  </si>
  <si>
    <t>ALPA-CD-207-2022</t>
  </si>
  <si>
    <t>PRESTAR LOS SERVICIOS PROFESIONALES REQUERIDOS PARA APOYAR LAFORMULACION PROCESO DE CONTRATACION EVALUACION Y SEGUIMIENTO DEPROYECTOS INCLUIDOS EN EL PLAN DE DESARROLLO LOCAL VIGENTE ASI COMOLIQUIDACION DE LOS CONTRATOS SUSCRITOS PARA SU EJECUCION DEL PROYECTODE INVERSION 2217 DOTACION EN SEGURIDAD PARA PUENTE ARANDA</t>
  </si>
  <si>
    <t>ALPA-LP-014-2022</t>
  </si>
  <si>
    <t>PRESTACION DE SERVICIOS PROFESIONALES Y LOGI­STICOS GARANTIZANDO EL DESARROLLO DE ESTRATEGIAS PARA LA PROMOCION DE ESPACIOS DE RESPIRO BIENESTAR Y FORMACION ORIENTADAS A CUIDADORAS DE PERSONAS CON DISCAPACIDAD LEVE YO MODERADA DENTRO DEL PROYECTO MUJERES CUIDADORAS EN UN NUEVO CONTRATO SOCIAL PARA PUENTE ARANDA Y ESTRATEGIAS ENFOCADAS A LA PREVENCION DEL FEMINICIDIO Y LAS VIOLENCIAS CONTRA LAS MUJERES DENTRO DEL PROYECTO MUJERES LIBRES Y SEGURAS EN PUENTE ARANDA CONFORME A LO ESTABLECIDO EN</t>
  </si>
  <si>
    <t>ALPA-CD-208-2022</t>
  </si>
  <si>
    <t>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 RELACIONADOS EN LA CIRCULAR CONFIS 03 DE 2020 EN CUMPLIMIENTO DE LA ESTRATEGIA DE CO INVERSION</t>
  </si>
  <si>
    <t>ALPA-CD-209-2022</t>
  </si>
  <si>
    <t>PRESTAR SERVICIOS COMO APOYO A LA GESTION EN LA ARTICULACION Y CARACTERIZACION DE LOS GRUPOS EMPRESARIALES COMERCIALES Y DE EMPRENDEDORES QUE HACEN PARTE DE LA LOCALIDAD DE PUENTE ARANDA EN EL MARCO DEL PROYECTO 1893 EMPLEO Y PRODUCTIVIDAD UNA APUESTA DEL CONTRATO SOCIAL PARA PUENTE ARANDA</t>
  </si>
  <si>
    <t>ALPA-CD-210-2022</t>
  </si>
  <si>
    <t>APOYAR TECNICAMENTE LAS DISTINTAS ETAPAS DE LOS PROCESOS DE COMPETENCIA DE LAS INSPECCIONES DE POLICIA DE LA LOCALIDAD SEGUN REPARTO</t>
  </si>
  <si>
    <t>ALPA-CD-211-2022</t>
  </si>
  <si>
    <t>APOYAR JURIDICAMENTE LA EJECUCION DE LAS ACCIONES REQUERIDAS PARA EL TRAMITE E IMPULSO PROCESAL DE LAS ACTUACIONES CONTRAVENCIONALES  QUERELLAS QUE CURSEN EN LAS INSPECCIONES DE POLICI­A DE LA LOCALIDAD</t>
  </si>
  <si>
    <t>ALPA-CD-212-2022</t>
  </si>
  <si>
    <t>PRESTAR SUS SERVICIOS PROFESIONALES PARA APOYAR JURI­DICAMENTE LA EJECUCION DE LAS ACCIONES REQUERIDAS PARA LA DEPURACION DE LAS ACTUACIONES ADMINISTRATIVAS QUE CURSAN EN LA ALCALDI­A LOCAL</t>
  </si>
  <si>
    <t>ALPA-CD-214-2022</t>
  </si>
  <si>
    <t>ALPA-CD-215-2022</t>
  </si>
  <si>
    <t>AUNAR ESFUERZOS ADMINISTRATIVOS TÉCNICOS Y LOGÍSTICOS PARA EL CUMPLIMIENTO DE LAS METAS RELACIONADAS CON EL DESARROLLO, CONSOLIDACIÓN Y FORTALECIMIENTO DE LA ECONOMÍA DISTRITAL EN LAS LOCALIDADES PARTICIPANTES</t>
  </si>
  <si>
    <t>APOYAR LA FORMULACION PROCESO DE CONTRATACION EVALUACION SEGUIMIENTO Y LIQUIDACION RELACIONADOS CON LOS PROYECTOS AMBIENTALES PARA ASEGURAR LA ADECUADA INVERSION DE RECURSOS LOCALES Y EL CUMPLIMIENTO DE LAS METAS DEL MISMO</t>
  </si>
  <si>
    <t>Adquisición de consumibles de impresión, para las diferentes dependencias de la Alcaldía Local de Puente Aranda de conformidad con el acuerdo marco de precios CCE282 – AMP – 2020 de Colombia Compra Eficiente</t>
  </si>
  <si>
    <t>AUNAR ESFUERZOS TECNICOS ADMINISTRATIVOS JURIDICOS Y FINANCIEROS ENTRE LA AGENCIA DISTRITAL PARA LA EDUCACION SUPERIOR LA CIENCIA Y LA TECNOLOGIA  ATENEA Y EL FONDO DE DESARROLLO LOCAL DE PUENTE ARANDA PARA LA IMPLEMENTACION DE UN NUEVO MODELO INCLUSIVO EFICIENTE Y FLEXIBLE PARA EL ACCESO Y LA PERMANENCIA DE LAS Y LOS JOVENES EGRESADOS DE INSTITUCIONES DE EDUCACION MEDIA A PROGRAMAS DE EDUCACION SUPERIOR Y POSMEDIA</t>
  </si>
  <si>
    <t>PRESTAR SERVICIOS PROFESIONALES PARA REALIZAR LAS GESTIONES INHERENTES EN LA LIQUIDACION PAGO Y DEPURACION DE OBLIGACIONES POR PAGAR DE LOS CONTRATOS SUSCRITOS POR EL FDL PUENTE ARANDA</t>
  </si>
  <si>
    <t>AUNAR RECURSOS TECNICOS ADMINISTRATIVOS ECONOMICOS YFINANCIEROS A FIN DE EJECUTAR EL CENTRO ORQUESTAL DE PUENTEARANDA DE ACUERDO CON LA FORMULACION DEL CONVENIOESTUDIOS PREVIOS ANEXO TECNICO Y LA PROPUESTA PRESENTADAPOR EL EJECUTOR DOCUMENTOS QUE HACEN PARTE INTEGRAL DELCONVENIO</t>
  </si>
  <si>
    <t>PRESTAR SERVICIOS PROFESIONALES COMO APOYO AL AREA DE GESTION DEL DESARROLLO LOCAL SOBRE TEMAS DEL PRESUPUESTO DEL FDL DE PUENTE ARANDA</t>
  </si>
  <si>
    <t>PRESTAR LOS SERVICIOS DE APOYO EN TEMAS DE GESTION AMBIENTAL RELACIONADOS CON ACCIONES DE HABITOS DE CONSUMO RECICLAJE CAMBIO CLIMATICO Y GESTION AMBIENTAL EN LA LOCALIDAD DE PUENTE ARANDA</t>
  </si>
  <si>
    <t>AUNAR ESFUERZOS TECNICOS ADMINISTRATIVOS Y FINANCIEROS ENTRE EL IDRD Y FDLPA PARA LACONSTRUCCION DEL PARQUE VERAGUAS PZ28 COD IDRD 16221 UBICADO EN LA CALLE 3 NO 3483 CHIP AAA0037LTXR</t>
  </si>
  <si>
    <t>CONTRATAR EL SUMINISTRO DE BIENES ELEMENTOS YOSERVICIOS PARA LA CONSERVACION MANTENIMIENTO YEMBELLECIMIENTO DE ESPACIO PUBLICO DE LA LOCALIDAD DEPUENTE ARANDA BOGOTA DC</t>
  </si>
  <si>
    <t>https://community.secop.gov.co/Public/Tendering/OpportunityDetail/Index?noticeUID=CO1.NTC.2761281&amp;isFromPublicArea=True&amp;isModal=true&amp;asPopupView=true</t>
  </si>
  <si>
    <t>https://community.secop.gov.co/Public/Tendering/OpportunityDetail/Index?noticeUID=CO1.NTC.2763847&amp;isFromPublicArea=True&amp;isModal=true&amp;asPopupView=true</t>
  </si>
  <si>
    <t>https://community.secop.gov.co/Public/Tendering/OpportunityDetail/Index?noticeUID=CO1.NTC.3206018&amp;isFromPublicArea=True&amp;isModal=true&amp;asPopupView=true</t>
  </si>
  <si>
    <t>https://community.secop.gov.co/Public/Tendering/OpportunityDetail/Index?noticeUID=CO1.NTC.3252248&amp;isFromPublicArea=True&amp;isModal=true&amp;asPopupView=true</t>
  </si>
  <si>
    <t>https://community.secop.gov.co/Public/Tendering/OpportunityDetail/Index?noticeUID=CO1.NTC.3200861&amp;isFromPublicArea=True&amp;isModal=true&amp;asPopupView=true</t>
  </si>
  <si>
    <t>https://community.secop.gov.co/Public/Tendering/OpportunityDetail/Index?noticeUID=CO1.NTC.3236798&amp;isFromPublicArea=True&amp;isModal=true&amp;asPopupView=true</t>
  </si>
  <si>
    <t>https://community.secop.gov.co/Public/Tendering/OpportunityDetail/Index?noticeUID=CO1.NTC.3220136&amp;isFromPublicArea=True&amp;isModal=true&amp;asPopupView=true</t>
  </si>
  <si>
    <t>https://community.secop.gov.co/Public/Tendering/OpportunityDetail/Index?noticeUID=CO1.NTC.3222597&amp;isFromPublicArea=True&amp;isModal=true&amp;asPopupView=true</t>
  </si>
  <si>
    <t>https://community.secop.gov.co/Public/Tendering/OpportunityDetail/Index?noticeUID=CO1.NTC.3223924&amp;isFromPublicArea=True&amp;isModal=true&amp;asPopupView=true</t>
  </si>
  <si>
    <t>https://community.secop.gov.co/Public/Tendering/OpportunityDetail/Index?noticeUID=CO1.NTC.3219680&amp;isFromPublicArea=True&amp;isModal=true&amp;asPopupView=true</t>
  </si>
  <si>
    <t>https://community.secop.gov.co/Public/Tendering/OpportunityDetail/Index?noticeUID=CO1.NTC.3136777&amp;isFromPublicArea=True&amp;isModal=true&amp;asPopupView=true</t>
  </si>
  <si>
    <t>https://community.secop.gov.co/Public/Tendering/OpportunityDetail/Index?noticeUID=CO1.NTC.3227190&amp;isFromPublicArea=True&amp;isModal=true&amp;asPopupView=true</t>
  </si>
  <si>
    <t>https://community.secop.gov.co/Public/Tendering/OpportunityDetail/Index?noticeUID=CO1.NTC.3335406&amp;isFromPublicArea=True&amp;isModal=true&amp;asPopupView=true</t>
  </si>
  <si>
    <t>https://community.secop.gov.co/Public/Tendering/OpportunityDetail/Index?noticeUID=CO1.NTC.3200922&amp;isFromPublicArea=True&amp;isModal=true&amp;asPopupView=true</t>
  </si>
  <si>
    <t>https://community.secop.gov.co/Public/Tendering/OpportunityDetail/Index?noticeUID=CO1.NTC.3173334&amp;isFromPublicArea=True&amp;isModal=true&amp;asPopupView=true</t>
  </si>
  <si>
    <t>https://community.secop.gov.co/Public/Tendering/OpportunityDetail/Index?noticeUID=CO1.NTC.3143184&amp;isFromPublicArea=True&amp;isModal=true&amp;asPopupView=true</t>
  </si>
  <si>
    <t>https://community.secop.gov.co/Public/Tendering/OpportunityDetail/Index?noticeUID=CO1.NTC.3148600&amp;isFromPublicArea=True&amp;isModal=true&amp;asPopupView=true</t>
  </si>
  <si>
    <t>https://community.secop.gov.co/Public/Tendering/OpportunityDetail/Index?noticeUID=CO1.NTC.3288996&amp;isFromPublicArea=True&amp;isModal=true&amp;asPopupView=true</t>
  </si>
  <si>
    <t>https://community.secop.gov.co/Public/Tendering/OpportunityDetail/Index?noticeUID=CO1.NTC.3303032&amp;isFromPublicArea=True&amp;isModal=true&amp;asPopupView=true</t>
  </si>
  <si>
    <t>https://community.secop.gov.co/Public/Tendering/OpportunityDetail/Index?noticeUID=CO1.NTC.3324647&amp;isFromPublicArea=True&amp;isModal=true&amp;asPopupView=true</t>
  </si>
  <si>
    <t>https://community.secop.gov.co/Public/Tendering/OpportunityDetail/Index?noticeUID=CO1.NTC.3322761&amp;isFromPublicArea=True&amp;isModal=true&amp;asPopupView=true</t>
  </si>
  <si>
    <t>https://community.secop.gov.co/Public/Tendering/OpportunityDetail/Index?noticeUID=CO1.NTC.3350600&amp;isFromPublicArea=True&amp;isModal=true&amp;asPopupView=true</t>
  </si>
  <si>
    <t>https://community.secop.gov.co/Public/Tendering/OpportunityDetail/Index?noticeUID=CO1.NTC.3335813&amp;isFromPublicArea=True&amp;isModal=true&amp;asPopupView=true</t>
  </si>
  <si>
    <t>https://community.secop.gov.co/Public/Tendering/OpportunityDetail/Index?noticeUID=CO1.NTC.3345528&amp;isFromPublicArea=True&amp;isModal=true&amp;asPopupView=true</t>
  </si>
  <si>
    <t>https://community.secop.gov.co/Public/Tendering/OpportunityDetail/Index?noticeUID=CO1.NTC.3340565&amp;isFromPublicArea=True&amp;isModal=true&amp;asPopupView=true</t>
  </si>
  <si>
    <t>https://community.secop.gov.co/Public/Tendering/OpportunityDetail/Index?noticeUID=CO1.NTC.3383943&amp;isFromPublicArea=True&amp;isModal=true&amp;asPopupView=true</t>
  </si>
  <si>
    <t>https://community.secop.gov.co/Public/Tendering/OpportunityDetail/Index?noticeUID=CO1.NTC.3384013&amp;isFromPublicArea=True&amp;isModal=true&amp;asPopupView=true</t>
  </si>
  <si>
    <t>https://community.secop.gov.co/Public/Tendering/OpportunityDetail/Index?noticeUID=CO1.NTC.3383823&amp;isFromPublicArea=True&amp;isModal=true&amp;asPopupView=true</t>
  </si>
  <si>
    <t>https://community.secop.gov.co/Public/Tendering/OpportunityDetail/Index?noticeUID=CO1.NTC.3385973&amp;isFromPublicArea=True&amp;isModal=true&amp;asPopupView=true</t>
  </si>
  <si>
    <t>https://community.secop.gov.co/Public/Tendering/OpportunityDetail/Index?noticeUID=CO1.NTC.3423659&amp;isFromPublicArea=True&amp;isModal=true&amp;asPopupView=true</t>
  </si>
  <si>
    <t>https://community.secop.gov.co/Public/Tendering/OpportunityDetail/Index?noticeUID=CO1.NTC.3324642&amp;isFromPublicArea=True&amp;isModal=true&amp;asPopupView=true</t>
  </si>
  <si>
    <t>https://community.secop.gov.co/Public/Tendering/OpportunityDetail/Index?noticeUID=CO1.NTC.3373786&amp;isFromPublicArea=True&amp;isModal=true&amp;asPopupView=true</t>
  </si>
  <si>
    <t>https://community.secop.gov.co/Public/Tendering/OpportunityDetail/Index?noticeUID=CO1.NTC.3314760&amp;isFromPublicArea=True&amp;isModal=true&amp;asPopupView=true</t>
  </si>
  <si>
    <t>https://community.secop.gov.co/Public/Tendering/OpportunityDetail/Index?noticeUID=CO1.NTC.3398033&amp;isFromPublicArea=True&amp;isModal=true&amp;asPopupView=true</t>
  </si>
  <si>
    <t>https://community.secop.gov.co/Public/Tendering/OpportunityDetail/Index?noticeUID=CO1.NTC.3399476&amp;isFromPublicArea=True&amp;isModal=true&amp;asPopupView=true</t>
  </si>
  <si>
    <t>https://community.secop.gov.co/Public/Tendering/OpportunityDetail/Index?noticeUID=CO1.NTC.3394692&amp;isFromPublicArea=True&amp;isModal=true&amp;asPopupView=true</t>
  </si>
  <si>
    <t>https://community.secop.gov.co/Public/Tendering/OpportunityDetail/Index?noticeUID=CO1.NTC.3396237&amp;isFromPublicArea=True&amp;isModal=true&amp;asPopupView=true</t>
  </si>
  <si>
    <t>https://community.secop.gov.co/Public/Tendering/OpportunityDetail/Index?noticeUID=CO1.NTC.3399602&amp;isFromPublicArea=True&amp;isModal=true&amp;asPopupView=true</t>
  </si>
  <si>
    <t>https://community.secop.gov.co/Public/Tendering/OpportunityDetail/Index?noticeUID=CO1.NTC.3403918&amp;isFromPublicArea=True&amp;isModal=true&amp;asPopupView=true</t>
  </si>
  <si>
    <t>https://community.secop.gov.co/Public/Tendering/OpportunityDetail/Index?noticeUID=CO1.NTC.3421224&amp;isFromPublicArea=True&amp;isModal=true&amp;asPopupView=true</t>
  </si>
  <si>
    <t>https://community.secop.gov.co/Public/Tendering/OpportunityDetail/Index?noticeUID=CO1.NTC.3186124&amp;isFromPublicArea=True&amp;isModal=true&amp;asPopupView=true</t>
  </si>
  <si>
    <t>https://community.secop.gov.co/Public/Tendering/OpportunityDetail/Index?noticeUID=CO1.NTC.3412640&amp;isFromPublicArea=True&amp;isModal=true&amp;asPopupView=true</t>
  </si>
  <si>
    <t>https://community.secop.gov.co/Public/Tendering/OpportunityDetail/Index?noticeUID=CO1.NTC.3420932&amp;isFromPublicArea=True&amp;isModal=true&amp;asPopupView=true</t>
  </si>
  <si>
    <t>https://community.secop.gov.co/Public/Tendering/OpportunityDetail/Index?noticeUID=CO1.NTC.3420879&amp;isFromPublicArea=True&amp;isModal=true&amp;asPopupView=true</t>
  </si>
  <si>
    <t>https://community.secop.gov.co/Public/Tendering/OpportunityDetail/Index?noticeUID=CO1.NTC.3420882&amp;isFromPublicArea=True&amp;isModal=true&amp;asPopupView=true</t>
  </si>
  <si>
    <t>https://community.secop.gov.co/Public/Tendering/OpportunityDetail/Index?noticeUID=CO1.NTC.3428905&amp;isFromPublicArea=True&amp;isModal=true&amp;asPopupView=true</t>
  </si>
  <si>
    <t>LA PRESTACION DE SERVICIOS DE APOYO LOGISTICO PARA EL DESARROLLO DE LA CONMEMORACION DEL DIA DEL ADULTO MAYOR DE LA LOCALIDAD DE PUENTE ARANDA</t>
  </si>
  <si>
    <t>AGENCIA DISTRITAL PARA LA EDUCACIÓN SUPERIOR, LA CIENCIA Y LA TECNOLOGÍA, ATENEA</t>
  </si>
  <si>
    <t>PROSUTEC S.A.S.</t>
  </si>
  <si>
    <t>JAIRO OSORIO CABALLERO</t>
  </si>
  <si>
    <t>ATENEA</t>
  </si>
  <si>
    <t>BATUTA</t>
  </si>
  <si>
    <t>IDRD</t>
  </si>
  <si>
    <t>GN GENERACIÓN DE NEGOCIOS S.A.S</t>
  </si>
  <si>
    <t xml:space="preserve">IVAN ANDRES RAMOS SANCHEZ </t>
  </si>
  <si>
    <t xml:space="preserve">B2 NETWORKS SAS </t>
  </si>
  <si>
    <t>UNIÓN TEMPORAL BIENESTAR PUENTE ARANDA</t>
  </si>
  <si>
    <t xml:space="preserve">CONSORCIO INGENIERÍA XI </t>
  </si>
  <si>
    <t>UNION TEMPORAL LOGISTICA 2022</t>
  </si>
  <si>
    <t>SERGIO HERNANDO POVEDA</t>
  </si>
  <si>
    <t>DAVID ANDRES PRECIADO GUTIERREZ</t>
  </si>
  <si>
    <t xml:space="preserve">CARLOS ANDRES MEDINA MATEUS </t>
  </si>
  <si>
    <t>CAROLINA ROBLEDO RESTREPO</t>
  </si>
  <si>
    <t>NAYIB SELENIA CALIFA GARZÓN</t>
  </si>
  <si>
    <t>KAREN JINETH POVEDA ALVAREZ</t>
  </si>
  <si>
    <t>BLANCA GISETH PAEZ HERNANDEZ</t>
  </si>
  <si>
    <t>MIREYA RUGE PARDO</t>
  </si>
  <si>
    <t xml:space="preserve">IVAN CASTILLO </t>
  </si>
  <si>
    <t xml:space="preserve">DIEGO ALEJANDRO AGUILAR </t>
  </si>
  <si>
    <t xml:space="preserve">COMERCIALIZADORA Y SUBASTAS COLOMBIA SAS </t>
  </si>
  <si>
    <t xml:space="preserve">G&amp;G INGENIERIA </t>
  </si>
  <si>
    <t>OSCAR OMERO CARRILLO</t>
  </si>
  <si>
    <t>WILLIAM ERNESTO PULIDO AMAYA</t>
  </si>
  <si>
    <t>MANUFACTURAS SUMAPAZ S.A.</t>
  </si>
  <si>
    <t>METALICAS S.R</t>
  </si>
  <si>
    <t>YURLEY PAOLA MONSERRATE ROJAS</t>
  </si>
  <si>
    <t>JOSE LUIS CORTES</t>
  </si>
  <si>
    <t>HUGO ALEXANDER PERDOMO PRIETO</t>
  </si>
  <si>
    <t>VIVIANA OTÁLORA GONZÁLEZ</t>
  </si>
  <si>
    <t>JUAN PABLO ORDONEZ</t>
  </si>
  <si>
    <t>FUNDACION PARA EL DESARROLLO SOCIOCULTURAL, DEPORTIVO, COMUNITARIO, AGROPECUARIO Y/O AMBIENTAL – FUNDESCO</t>
  </si>
  <si>
    <t xml:space="preserve">GONZALO CASTRO CORAL </t>
  </si>
  <si>
    <t xml:space="preserve">JHON ALEXANDER PAEZ FAJARDO </t>
  </si>
  <si>
    <t>JOSE LUIS  RICAURTE RODRIGUEZ</t>
  </si>
  <si>
    <t>OMAR PINEDA ALVAREZ</t>
  </si>
  <si>
    <t>ANDRES MARTIN RAMIREZ BOCIGA</t>
  </si>
  <si>
    <t>XAVIER ANDRES OCASIÓN</t>
  </si>
  <si>
    <t>MARIA ISABEL PADILLA ULLOA</t>
  </si>
  <si>
    <t>LEIDY MARIA MAHECHA SIERRA</t>
  </si>
  <si>
    <t>FELIX ALFREDO FORERO GARCÍA</t>
  </si>
  <si>
    <t>MARIA DORIS CUELLO SARMIENTO</t>
  </si>
  <si>
    <t>CO1.PCCNTR.4003419</t>
  </si>
  <si>
    <t>CO1.PCCNTR.3962333</t>
  </si>
  <si>
    <t>CO1.PCCNTR.3995671</t>
  </si>
  <si>
    <t>CO1.PCCNTR.3977779</t>
  </si>
  <si>
    <t>CO1.PCCNTR.3977863</t>
  </si>
  <si>
    <t>CO1.PCCNTR.3977574</t>
  </si>
  <si>
    <t>CO1.PCCNTR.4072603</t>
  </si>
  <si>
    <t>CO1.PCCNTR.4001079</t>
  </si>
  <si>
    <t>CO1.PCCNTR.4003221</t>
  </si>
  <si>
    <t>CO1.PCCNTR.4024950</t>
  </si>
  <si>
    <t>CO1.PCCNTR.4031930</t>
  </si>
  <si>
    <t>CO1.PCCNTR.4034420</t>
  </si>
  <si>
    <t>CO1.PCCNTR.4045668</t>
  </si>
  <si>
    <t>CO1.PCCNTR.4071490</t>
  </si>
  <si>
    <t>CO1.PCCNTR.4070097</t>
  </si>
  <si>
    <t>CO1.PCCNTR.4084783</t>
  </si>
  <si>
    <t>CO1.PCCNTR.4072826</t>
  </si>
  <si>
    <t>CO1.PCCNTR.4080671</t>
  </si>
  <si>
    <t>CO1.PCCNTR.4077018</t>
  </si>
  <si>
    <t>CO1.PCCNTR.4109424</t>
  </si>
  <si>
    <t>CO1.PCCNTR.4109156</t>
  </si>
  <si>
    <t>CO1.PCCNTR.4109167</t>
  </si>
  <si>
    <t>CO1.PCCNTR.4109263</t>
  </si>
  <si>
    <t>CO1.PCCNTR.4110576</t>
  </si>
  <si>
    <t>CO1.PCCNTR.4142312</t>
  </si>
  <si>
    <t>CO1.PCCNTR.4093081</t>
  </si>
  <si>
    <t>CO1.PCCNTR.4100574</t>
  </si>
  <si>
    <t>CO1.PCCNTR.4109734</t>
  </si>
  <si>
    <t>CO1.PCCNTR.4119525</t>
  </si>
  <si>
    <t>CO1.PCCNTR.4120737</t>
  </si>
  <si>
    <t>CO1.PCCNTR.4119226</t>
  </si>
  <si>
    <t>CO1.PCCNTR.4117691</t>
  </si>
  <si>
    <t>CO1.PCCNTR.4120247</t>
  </si>
  <si>
    <t>CO1.PCCNTR.4124333</t>
  </si>
  <si>
    <t>CO1.PCCNTR.4138146</t>
  </si>
  <si>
    <t>CO1.PCCNTR.4093866</t>
  </si>
  <si>
    <t>CO1.PCCNTR.4131702</t>
  </si>
  <si>
    <t>CO1.PCCNTR.4138142</t>
  </si>
  <si>
    <t>CO1.PCCNTR.4138031</t>
  </si>
  <si>
    <t>CO1.PCCNTR.4140843</t>
  </si>
  <si>
    <t>CO1.PCCNTR.4143783</t>
  </si>
  <si>
    <t>CALLE 36 B SUR 11 25</t>
  </si>
  <si>
    <t>CALLE 23F 72A 89</t>
  </si>
  <si>
    <t>CALLE 57Z SUR 75D 07</t>
  </si>
  <si>
    <t>CARRERA 67 169 A 35 CASA 07</t>
  </si>
  <si>
    <t>DIAG 5G BIS A 42A 30</t>
  </si>
  <si>
    <t>CARRERA 70 G 74 63</t>
  </si>
  <si>
    <t>CALLE 144A 18 86</t>
  </si>
  <si>
    <t>CRA 114 22D 04</t>
  </si>
  <si>
    <t>CRA 53G 2B 94</t>
  </si>
  <si>
    <t>CALLE 10 86 90</t>
  </si>
  <si>
    <t>CRA 25 3 61SUR</t>
  </si>
  <si>
    <t>CALLE 21 51A 89</t>
  </si>
  <si>
    <t xml:space="preserve">CARRERA 60 3 55 </t>
  </si>
  <si>
    <t xml:space="preserve">CARRERA 14 Q 74 D 45 SUR  </t>
  </si>
  <si>
    <t>CALL 10 SUR 35A 63</t>
  </si>
  <si>
    <t>CARRERA 65 A 63 39</t>
  </si>
  <si>
    <t>CALLE 130D 96A 30</t>
  </si>
  <si>
    <t xml:space="preserve">CARRERA 77X 51 A 15 SUR  </t>
  </si>
  <si>
    <t>CARLOSANDRES.MEDINAMATEUS@GMAIL.COM</t>
  </si>
  <si>
    <t>CAROROBLEDOR@GMAIL.COM</t>
  </si>
  <si>
    <t>KAREN1999717@GMAIL.COM</t>
  </si>
  <si>
    <t>GISETHPAEZ10@GMAIL.COM</t>
  </si>
  <si>
    <t>WICK119@HOTMAIL.COM</t>
  </si>
  <si>
    <t>DENARIO1007@GMAIL.COM</t>
  </si>
  <si>
    <t>MARIADORISCUELLO@HOTMAIL.COM</t>
  </si>
  <si>
    <t>PULIDOWILLI@GMAIL.COM</t>
  </si>
  <si>
    <t>YPMONSERRATE@GMAIL.COM</t>
  </si>
  <si>
    <t>J25CORTES@GMAIL.COM</t>
  </si>
  <si>
    <t>HUGOPERDOMOP@GMAIL.COM</t>
  </si>
  <si>
    <t>VIVI.GONZALEZ0305@GMAIL.COM</t>
  </si>
  <si>
    <t>GONZALOCAATRO2332@HOTMAIL.COM</t>
  </si>
  <si>
    <t>PAEZFAJHON1904@GMAIL.COM</t>
  </si>
  <si>
    <t>ING.JOSELUISRICAURTE@GMAIL.COM</t>
  </si>
  <si>
    <t>OMARPINEDA333@YAHOO.ES</t>
  </si>
  <si>
    <t>XAVIEROCASION11C@GMAIL.COM</t>
  </si>
  <si>
    <t>FELIXFORERO1@HOTMAIL.COM</t>
  </si>
  <si>
    <t xml:space="preserve">INSTRUCTOR GIMNASIA </t>
  </si>
  <si>
    <t>PROFESIONAL EMPRENDIMIENTO IVC</t>
  </si>
  <si>
    <t>PROFESIONAL AGRICULTURA URBANA</t>
  </si>
  <si>
    <t>PROFESIONAL DESPACHO</t>
  </si>
  <si>
    <t>PROFESIONAL PLANEACION DEPORTES</t>
  </si>
  <si>
    <t>PROFESIONAL APOYO AMBIENTAL</t>
  </si>
  <si>
    <t>PROFESIONAL  PLANEACION EMPRENDIMIENTO Y DESARROLLO ECONOMICO</t>
  </si>
  <si>
    <t xml:space="preserve">PROFESIONAL SALUD EMBARAZO </t>
  </si>
  <si>
    <t>TECNICO PUNTO VIVE DIGITAL</t>
  </si>
  <si>
    <t xml:space="preserve">ABOGADO SUSTANCIADOR OBRAS </t>
  </si>
  <si>
    <t>PROFESIONAL PLANEACION JUSTICIA Y PAZ</t>
  </si>
  <si>
    <t xml:space="preserve">ASISTENCIAL INSPECCIONES </t>
  </si>
  <si>
    <t xml:space="preserve">PROFESIONAL PLANEACION EDUCACION </t>
  </si>
  <si>
    <t>GESTOR SEGURIDAD Y CONVIVENCIA</t>
  </si>
  <si>
    <t>PROFESIONAL AMBIENTAL BIENESTAR ANIMAL</t>
  </si>
  <si>
    <t>ABOGADO IVC TERRITORIO</t>
  </si>
  <si>
    <t>INGENIERO /ARQUITECTO INFRAESTRUCTURA</t>
  </si>
  <si>
    <t>TECNICO DESARROLLO ECONOMICO</t>
  </si>
  <si>
    <t>TÉCNICO PLANEACION SALUD - ESTRATEGIA TERRITORIAL DE SALUD</t>
  </si>
  <si>
    <t>GESTOR DESARROLLO ECONOMICO</t>
  </si>
  <si>
    <t>INGENIERO/ARQUITECTO INSPECCIONES</t>
  </si>
  <si>
    <t>ABOGADO INSPECCIONES</t>
  </si>
  <si>
    <t>PROFESIONAL EMPRENDIMIENTO</t>
  </si>
  <si>
    <t>PROGRAMADOR 2</t>
  </si>
  <si>
    <t>INGENIERO/ARQUITECTO INFRAESTRUCTURA</t>
  </si>
  <si>
    <t>Inspección, vigilancia y control</t>
  </si>
  <si>
    <t>Puente Aranda educada en prevención de embarazo</t>
  </si>
  <si>
    <t>Seguridad y convivencia para Puente Aranda</t>
  </si>
  <si>
    <t>O23011603480000001904</t>
  </si>
  <si>
    <t>Puente Aranda con justicia y paz</t>
  </si>
  <si>
    <t>O23011602340000002004</t>
  </si>
  <si>
    <t>Mujeres cuidadoras en un nuevo contrato social para Puente Aranda</t>
  </si>
  <si>
    <t>NAYIB SELENIA CALIFA</t>
  </si>
  <si>
    <t>HAROLD CASTRO</t>
  </si>
  <si>
    <t>DIANA CAROLINA TORRES</t>
  </si>
  <si>
    <t>AMANDA CAMACHO</t>
  </si>
  <si>
    <t>MARIA XIMENA MESA</t>
  </si>
  <si>
    <t>JOHN EDWARD PAEZ</t>
  </si>
  <si>
    <t>JULIAN OSORIO</t>
  </si>
  <si>
    <t xml:space="preserve">SUMINISTRO </t>
  </si>
  <si>
    <t xml:space="preserve">118 DIAS </t>
  </si>
  <si>
    <t xml:space="preserve">TERMINACIO0N ANTICIPADA </t>
  </si>
  <si>
    <t>HERNAN YOVANY HERRERA</t>
  </si>
  <si>
    <t>GLOBAL SUPPLIERS SAS</t>
  </si>
  <si>
    <t>BON SANTE SAS</t>
  </si>
  <si>
    <t xml:space="preserve">HENRY CASTRO </t>
  </si>
  <si>
    <t xml:space="preserve">DAVID CASTELLANOS </t>
  </si>
  <si>
    <t>SERVICIOS POSTALES NACIONALES S.A.S</t>
  </si>
  <si>
    <t xml:space="preserve">FRANCISCO ANTONIO TORRES TORRES </t>
  </si>
  <si>
    <t xml:space="preserve">STIV GUILLERMO VALDES GUEVARA </t>
  </si>
  <si>
    <t>ECONINCAG S.A.S.</t>
  </si>
  <si>
    <t>ALPA-CD-217-2022</t>
  </si>
  <si>
    <t>ALPA-SASI-019-2022</t>
  </si>
  <si>
    <t>ALPA-IPMC-023-2022</t>
  </si>
  <si>
    <t>ALPA-CD-218-2022</t>
  </si>
  <si>
    <t>ALPA-CD-219-2022</t>
  </si>
  <si>
    <t>ALPA-CIA-220-2022</t>
  </si>
  <si>
    <t>ALPA-CD-220-2022</t>
  </si>
  <si>
    <t>ALPA-IPMC-024-2022</t>
  </si>
  <si>
    <t>ALPA-CD-222-2022</t>
  </si>
  <si>
    <t>ANDRES CAPERA</t>
  </si>
  <si>
    <t xml:space="preserve">MARÍA NARANJO </t>
  </si>
  <si>
    <t xml:space="preserve">ANA MILENA </t>
  </si>
  <si>
    <t xml:space="preserve">ANDRES FELIPE CAPERA </t>
  </si>
  <si>
    <t xml:space="preserve">DANIELA SANCHEZ </t>
  </si>
  <si>
    <t xml:space="preserve">ANA MILENA RINCÓN REY </t>
  </si>
  <si>
    <t xml:space="preserve">ADRIANA JOJOA SOLER </t>
  </si>
  <si>
    <t>ANDRÉS CAPERA</t>
  </si>
  <si>
    <t xml:space="preserve">ANDRÉS CAPERA </t>
  </si>
  <si>
    <t xml:space="preserve">jose </t>
  </si>
  <si>
    <t>TERMINACION ANTICIPADA A PARTIR DEL 03-11-2022</t>
  </si>
  <si>
    <t xml:space="preserve">NIT </t>
  </si>
  <si>
    <t>PRESTAR LOS SERVICIOS PROFESIONALES REQUERIDOS PARA APOYAR LA FORMULACIÓN, PROCESO DE CONTRATACIÓN, EVALUACIÓN Y SEGUIMIENTO DE PROYECTOS INCLUIDOS EN EL PLAN DE DESARROLLO LOCAL VIGENTE RELACIONADOS CON EL SECTOR EDUCACIÓN, ASÍ COMO LA LIQUIDACIÓN DE LOS CONTRATOS SUSCRITOS PARA SU EJECUCIÓN EN ESPECIAL PARA EL PROYECTO 1885 "PUENTE ARANDA COMPROMETIDA CON LA EDUCACIÓN SUPERIOR DE LOS JÓVENES</t>
  </si>
  <si>
    <t>CO1.PCCNTR.4123352</t>
  </si>
  <si>
    <t>21-46-101053583</t>
  </si>
  <si>
    <t>25/10/2022  25-08-2023</t>
  </si>
  <si>
    <t>https://community.secop.gov.co/Public/Tendering/ContractNoticePhases/View?PPI=CO1.PPI.21081611&amp;isFromPublicArea=True&amp;isModal=False</t>
  </si>
  <si>
    <t>PRESTAR SERVICIOS PROFESIONALES PARA APOYAR EL FORTALECIMIENTO, ACOMPAÑAMIENTO Y ARTICULACIÓN CON LOS GRUPOS EMPRESARIALES, COMERCIALES Y DIFERENTES GRUPOS DE PARTICIPACIÓN QUE HACEN PARTE DE LA LOCALIDAD DE PUENTE ARANDA.</t>
  </si>
  <si>
    <t xml:space="preserve">PLANEACION  </t>
  </si>
  <si>
    <t xml:space="preserve">PROFESIONAL DE PARTICIPACION </t>
  </si>
  <si>
    <t xml:space="preserve">Empleo y productividad,una apuesta del contrato social para Puente Aranda  </t>
  </si>
  <si>
    <t>CO1.PCCNTR.4152386</t>
  </si>
  <si>
    <t xml:space="preserve">ADMINISTRACION DE EMPRESAS  </t>
  </si>
  <si>
    <t>carrera 35 # 2-35</t>
  </si>
  <si>
    <t>represeneuropa@gmail.com</t>
  </si>
  <si>
    <t xml:space="preserve">3 MESES </t>
  </si>
  <si>
    <t>20226620009603</t>
  </si>
  <si>
    <t>26-10-2022  26-07-2023</t>
  </si>
  <si>
    <t>https://community.secop.gov.co/Public/Tendering/ContractNoticePhases/View?PPI=CO1.PPI.21257519&amp;isFromPublicArea=True&amp;isModal=False</t>
  </si>
  <si>
    <t>https://www.colombiacompra.gov.co/tienda-virtual-del-estado-colombiano/ordenes-compra/97244</t>
  </si>
  <si>
    <t>https://www.colombiacompra.gov.co/tienda-virtual-del-estado-colombiano/ordenes-compra/97245</t>
  </si>
  <si>
    <t>2 Selección abreviada</t>
  </si>
  <si>
    <t>ADQUISICIÓN, ENTREGA E INSTALACION DE MOBILIARIO CON DESTINO A 4 INSTITUCIONES EDUCATIVAS OFICIALES DE LA LOCALIDAD DE PUENTE ARANDA PARA DOTAR AULAS DE PRIMERA INFANCIA</t>
  </si>
  <si>
    <t>ADQUISICIÓN, ENTREGA E INSTALACIÓN DE MOBILIARIO CON DESTINO A 4 INSTITUCIONES EDUCATIVAS OFICIALES DE LA LOCALIDAD DE PUENTE ARANDA PARA DOTAR AULAS DE PRIMERA INFANCIA</t>
  </si>
  <si>
    <t xml:space="preserve">PLANEACION EDUCACION </t>
  </si>
  <si>
    <t xml:space="preserve">Educacion inicial: bases solidadas para la vida para los niños y niñas de Puente Aranda  </t>
  </si>
  <si>
    <t xml:space="preserve">NA </t>
  </si>
  <si>
    <t>JAIME ALIRIO CARREÑO MORENO</t>
  </si>
  <si>
    <t>AUTOPISTA MEDELLÍN, KM.6, COSTADO SUR, VÍA A SIBERIA ( MUNICIPIO DE TENJO - CUND.)</t>
  </si>
  <si>
    <t>CARRERA 68 A NO. 39 F - 85 SUR</t>
  </si>
  <si>
    <t xml:space="preserve">JOSE SADY SUAVITA ROJAS </t>
  </si>
  <si>
    <t xml:space="preserve">2 MESES </t>
  </si>
  <si>
    <t xml:space="preserve">JULIAN OSORIO </t>
  </si>
  <si>
    <t>15 15. Contrato de Obra</t>
  </si>
  <si>
    <t>16 16. Contrato de Consultoría</t>
  </si>
  <si>
    <t xml:space="preserve">   </t>
  </si>
  <si>
    <t xml:space="preserve">OSCAR EDUARDO ROMERO ARTEAGA </t>
  </si>
  <si>
    <t xml:space="preserve">NO TIENE MEMORANDO DE SUPERVISION </t>
  </si>
  <si>
    <t>HECTOR MAURICIO CARRILLO</t>
  </si>
  <si>
    <t>https://www.contratos.gov.co/consultas/detalleProceso.do?numConstancia=22-22-41056&amp;g-recaptcha-response=03ANYolqsG1TqD6w_BZUfJKTN9np2WNtWwoVX_cK4VrKj5p_UiHttMkaIqRC9JzPYQ6zK-rbB9sRbJfo2hZ7OSVQ6j7V0MPLejVV84qYe4h_KqNEBhzNcn-Re6Brbv09Mp6TNgy_CqmuMmnqVpHJ_dJoRKCCf-bgjSn2fGjRP-v6pK_WPVs9hgPPwxNncTwmNtO22TK8vZa4Y3aFXlViCiaaVOcY6rFBEHKbPkdv_dH7QdpLym_Ogkw26MR2VzZmBNMWuo8n1UiETpmwnw1U7LK78Rnz_xeK4BG2ud0N2BhaSgJ5oF_8xCdsU8h-RDIf7UKsoPhh8GiRKuLKA9vUk36MbNqhNfIF7XTnI_cHgc0r3cS3EplHZ2ususOclV05DtWPUwj8p-H4eqKIhPalWRixbTwI29pJxCgEXRqpb_UmSmiAKyS0M1OXMivyoh1pXHCpAj9z3fYkmY6uVeHhEip321v6yVJ4ejNA27bF4T3u8DhwytFORgH3yYKrgvzvPSMY6h5bZQOM0AR815S0ShOimwk6ZwGzzT4A</t>
  </si>
  <si>
    <t>NEIDEL FERNEY CASTRO PEREZ - GINARY HELENA QUINTERO ZULUAGA</t>
  </si>
  <si>
    <t xml:space="preserve">FABIAN ARTURO CHACON OSPINA  </t>
  </si>
  <si>
    <t>MARTHA HELENA  VANEGAS</t>
  </si>
  <si>
    <t>MARTHA HELENA VANEGAS</t>
  </si>
  <si>
    <t>CAMILO GUERRA LARA</t>
  </si>
  <si>
    <t xml:space="preserve">HERNAN GOMEZ ESPITIA </t>
  </si>
  <si>
    <t xml:space="preserve">FABIAN  ARTURO CHACON OSPINA </t>
  </si>
  <si>
    <t>PEDRO DARIO ALVAREZ</t>
  </si>
  <si>
    <t>MARTHA HELENA VANEGAS GARZÓN</t>
  </si>
  <si>
    <t>Fredy Armando Martín Guantivar</t>
  </si>
  <si>
    <t>SERGIO POVEDA SANABRIA</t>
  </si>
  <si>
    <t>ANDRES CAMILO ACOSTA</t>
  </si>
  <si>
    <t>NELSA BAYONA CORDOBA</t>
  </si>
  <si>
    <t>BLADIMIR RINCON RINCON</t>
  </si>
  <si>
    <t>JUAN CARLOS RUIZ</t>
  </si>
  <si>
    <t>JHON EDWARD PAEZ</t>
  </si>
  <si>
    <t>WILLINGTON IVÁN CASTILLO ROMERO</t>
  </si>
  <si>
    <t>ABRAHAM PEREZ</t>
  </si>
  <si>
    <t>Prestar servicios profesionales para apoyar el fortalecimiento, acompañamiento y articulación con los grupos empresariales, comerciales y diferentes grupos de participación que hacen parte de la localidad de Puente Aranda.</t>
  </si>
  <si>
    <t>APOYAR LA GESTION DOCUMENTAL DE LA ALCALDIA LOCAL EN LA IMPLEMENTACION DE LOS PROCESOS DE CLASIFCACION, ORDENACION, SELECCIÓN NATURAL, FOLIACION, IDENTIFICACION, LEVANTAMIENTO DE INVENTARIOS, ALMACENAMIENTO Y APLICACIÓN DE PROTOCOLOS DE ELIMINACION Y TRANSFERENCIAS DOCUMENTALES</t>
  </si>
  <si>
    <t>PRESTAR SUS SERVICIOS PROFESIONALES EN MARKETING, PUBLICIDAD PARA CREAR CONTENIDOS, APLICACIONES Y SOFTWARE ESPECIALIZADO PARA LOS EMPRESARIOS DE LA LOCALIDAD</t>
  </si>
  <si>
    <t>PRESTAR LOS SERVICIOS PROFESIONALES PARA EL DIAGNÓSTICO DE ESPACIO PÚBLICO ACCESIBLE DEL FONDO DE DESARROLLO LOCAL DE PUENTE ARANDA</t>
  </si>
  <si>
    <t>CONTRATAR EL SUMINISTRO DE ELEMENTOS DE PAPELERIA Y UTILES DE OFICINA A PRECIOS UNITARIOS, PARA LA ALCALDIA LOCAL DE PUENTE ARANDA, CONFORME LAS CONDICIONES DE LOS ESTUDIOS PREVIOS Y ANEXO TECNICO.</t>
  </si>
  <si>
    <t>Prestación de servicios logísticos en el marco de la celebración del día de la acción comunal de la Localidad de Puente Aranda, a través de una salida pedagógica - recreativa para ciento sesenta (160) miembros de Juntas de Acción Comunal de la Localidad de Puente Aranda a un municipio cercano a Bogotá</t>
  </si>
  <si>
    <t>Apoyar técnicamente las distintas etapas de los procesos de competencia de las inspecciones de policía de la localidad, según reparto.</t>
  </si>
  <si>
    <t>PRESTAR LOS SERVICIOS PROFESIONALES EL ÁREA DE GESTIÓN DEL DESARROLLO LOCAL EN TEMAS ADMINISTRATIVOS, APOYANDO EL SEGUIMIENTO DE LOS PROYECTOS DE FUNCIONAMIENTO Y ADELANTANDO LO RELACIONADO CON LA SOLICITUD DE COTIZACIONES, UNIFICACIÓN DE CANASTA DE PRECIOS Y ANÁLISIS DE PRECIOS DE MERCADO, DE TODOS LOS PROYECTOS QUE SE FORMULEN EN LA ALCALDÍA </t>
  </si>
  <si>
    <t>Prestar los servicios para apoyar el diagnóstico de espacio público accesible del fondo de desarrollo local de Puente Aranda.</t>
  </si>
  <si>
    <t>Prestar los servicios para apoyar el diagnóstico de espacio público accesible del fondo de desarrollo local de Puente Aranda</t>
  </si>
  <si>
    <t>La compraventa de sillas ergonómicas de dotación logística para la Estación de Policía de Puente Aranda de acuerdo con los estudios previos y el anexo técnico.</t>
  </si>
  <si>
    <t>Prestar Sus Servicios Profesionales Para Apoyar Jurídicamente A La Alcaldía Local De Puente Aranda Conforme A Sus Competencias.</t>
  </si>
  <si>
    <t>JUAN PABLO ORDOÑEZ</t>
  </si>
  <si>
    <t>OC99706</t>
  </si>
  <si>
    <t>OC 99858</t>
  </si>
  <si>
    <t>Prestar los servicios de apoyo a la gestión al Fondo de Desarrollo Local de Puente Aranda, para acompañar los procesos que se adelanten para protección y uso adecuado del espacio público en la localidad</t>
  </si>
  <si>
    <t>O23011603450000000000</t>
  </si>
  <si>
    <t xml:space="preserve">4 MESES   </t>
  </si>
  <si>
    <t>21-46-101052129</t>
  </si>
  <si>
    <t>08-09-2022   18-07-2023</t>
  </si>
  <si>
    <t>https://www.colombiacompra.gov.co/tienda-virtual-del-estado-colombiano/ordenes-compra/84782</t>
  </si>
  <si>
    <t xml:space="preserve">PLANEACION </t>
  </si>
  <si>
    <t>14 14. Contratos con Valor Cero (Indeterminado)</t>
  </si>
  <si>
    <t>8 8. Compraventa</t>
  </si>
  <si>
    <t>11 10. Típicos</t>
  </si>
  <si>
    <t>1 1. Convenio</t>
  </si>
  <si>
    <t>https://www.colombiacompra.gov.co/tienda-virtual-del-estado-colombiano/ordenes-compra/89468</t>
  </si>
  <si>
    <t>https://www.colombiacompra.gov.co/tienda-virtual-del-estado-colombiano/ordenes-compra/94937</t>
  </si>
  <si>
    <t>https://www.colombiacompra.gov.co/tienda-virtual-del-estado-colombiano/ordenes-compra/94938</t>
  </si>
  <si>
    <t>ADQUISICIÓN DE CAMIONETA PICK UP PARA USO POLICIAL</t>
  </si>
  <si>
    <t>EDGAR RICARDO SIERRA RODRIGUEZ</t>
  </si>
  <si>
    <t>Cr 14 No. 81 19 Of 205</t>
  </si>
  <si>
    <t xml:space="preserve"> automayor@automayor.com.co</t>
  </si>
  <si>
    <t>62-44-101016775</t>
  </si>
  <si>
    <t>18-11-2022 23-05-2025</t>
  </si>
  <si>
    <t>O23011603480000002217</t>
  </si>
  <si>
    <t>Dotación en seguridad para Puente Aranda</t>
  </si>
  <si>
    <t>45-44-101143614</t>
  </si>
  <si>
    <t>21/11/2022    28-02-2024</t>
  </si>
  <si>
    <t>“ADQUISICIÓN DE MOTOS PARA USO POLICIAL”</t>
  </si>
  <si>
    <t>FABRICA NACIONAL DE AUTOPARTES S.A. FANALCA S.A.</t>
  </si>
  <si>
    <t>MARITZA XIMENA PARRADO ARCOS</t>
  </si>
  <si>
    <t>Prestación de servicios de correo certificado urbano, regional y nacional para la remisión de respuesta a solicitudes, comunicaciones, citaciones, requerimientos y la correspondencia en general que requiera la Alcaldía Local de Puente Aranda, en sus diferentes dependencias.</t>
  </si>
  <si>
    <t>OC99689</t>
  </si>
  <si>
    <t>ALPA-IPMC-026-2022</t>
  </si>
  <si>
    <t>OC 100161</t>
  </si>
  <si>
    <t>OC 100175</t>
  </si>
  <si>
    <t>OC 100176</t>
  </si>
  <si>
    <t>OC 100266</t>
  </si>
  <si>
    <t>OC 100177</t>
  </si>
  <si>
    <t>OC 100178</t>
  </si>
  <si>
    <t>ALPA-CD-CIA-223-2022</t>
  </si>
  <si>
    <t>ALPA-CD-CIA-225-2022</t>
  </si>
  <si>
    <t>ALPA-CD-224-2022</t>
  </si>
  <si>
    <t>ALPA-SASI-022-2022</t>
  </si>
  <si>
    <t>ALPA-CMA-021-2022</t>
  </si>
  <si>
    <t>ALPA-CD-226-2022</t>
  </si>
  <si>
    <t>ALPA-SAMC-025-20222</t>
  </si>
  <si>
    <t xml:space="preserve">JUAN FELIPE GALINDO </t>
  </si>
  <si>
    <t>Limpieza Institucional LASU S.A.S</t>
  </si>
  <si>
    <t xml:space="preserve">Logística y Gestión de Negocios SAS </t>
  </si>
  <si>
    <t xml:space="preserve">TECNOPHONE COLOMBIA SAS </t>
  </si>
  <si>
    <t xml:space="preserve">Sumimas S.A.S </t>
  </si>
  <si>
    <t xml:space="preserve">COMERCIALIZADORA SERLE.COM SAS </t>
  </si>
  <si>
    <t xml:space="preserve">ABOVE SAS </t>
  </si>
  <si>
    <t>GRUPO EMPRESARIAL MADEX S.A.S.</t>
  </si>
  <si>
    <t>ALIANZA PÚBLICA PARA EL DESARROLLO INTEGRAL - ALDESARROLLO</t>
  </si>
  <si>
    <t>YENNY KATERINE SILVA PICO</t>
  </si>
  <si>
    <t>JAM INGENIERIA Y MEDIO AMBIENTE S.A.S</t>
  </si>
  <si>
    <t>JESUS ALEJANDRO FIGUEROA CAICEDO</t>
  </si>
  <si>
    <t>PRODEPORT</t>
  </si>
  <si>
    <t>La adquisición de elementos de apoyo para la ejecución del proyecto 2005 "Puente Aranda cambia sus hábitos de consumo</t>
  </si>
  <si>
    <t>Aunar esfuerzos y acciones técnicas, metodológicas, administrativas, operativas, logísticas y financieras entre el Fondo de Desarrollo Local de Puente Aranda y ALDESARROLLO, para el diseño y desarrollo de las estrategias para la ejecución de los proyectos 1632 "Educación inicial: bases sólidas para la vida para los niños y niñas de Puente Aranda", 1887 "Puente Aranda referente en cultura, deporte y recreación, 1890 "Arte, cultura y patrimonio, un nuevo pacto social para Puente Aranda", 2001 "</t>
  </si>
  <si>
    <t>PRESTAR SUS SERVICIOS PROFESIONALES PARA APOYAR LAS ACTIVIDADES Y PROGRAMAS QUE PROMUEVAN EL EJERCICIO DEL DERECHO A LA PARTICIPACIÓN, ASÍ COMO LOS PROCESOS COMUNITARIOS EN LA LOCALIDAD.</t>
  </si>
  <si>
    <t>Adquirir a título de compraventa con precios unitarios fijos, materiales didácticos y pedagógicos de uso exclusivo, para estudiantes con discapacidad, pertenecientes a las quince (15) Instituciones Educativas Oficiales ubicadas en la localidad de Puente Aranda, conforme a las especificaciones y cantidades establecidas en las fichas técnicas y en el estudio previo</t>
  </si>
  <si>
    <t>"REALIZAR LOS ESTUDIOS Y DISEÑOS PARA LA INTERVENCIÓN DE LA MALLA LOCAL Y ESPACIO PÚBLICO ASOCIADO EN LA LOCALIDAD DE PUENTE ARANDA EN BOGOTÁ, D.C</t>
  </si>
  <si>
    <t>Prestar sus servicios profesionales para apoyar jurídicamente la ejecución de las acciones de IVC requeridas en la Alcaldía Local conforme a sus competencias.</t>
  </si>
  <si>
    <t>Prestación de los servicios logísticos para desarrollar las actividades enmarcadas en los eventos culturales de Novenas de Navidad, Puente Aranda Gospel, Festival artístico y cultural de juventud Festival de talentos de adulto mayor y Festival la 16 es calle, de conformidad con los estudios previos, el anexo técnico, y demás documentos anexos</t>
  </si>
  <si>
    <t>ADQUISICIÓN Y ENTREGA DE MATERIALES PEDAGÓGICOS CON DESTINO A 4 INSTITUCIONES DE EDUCACIÓN DE LA LOCALIDAD DE PUENTE ARANDA PARA DOTAR AULAS LÚDICAS DE PRIMERA INFANCIA.</t>
  </si>
  <si>
    <t>DIANA CHRISTOFFEL RODRIGUEZ</t>
  </si>
  <si>
    <t>62-46-101004006</t>
  </si>
  <si>
    <t>https://www.colombiacompra.gov.co/tienda-virtual-del-estado-colombiano/ordenes-compra/100161</t>
  </si>
  <si>
    <t>OFIX SUMINISTROS Y LOGISTICA S.A.S</t>
  </si>
  <si>
    <t>JAVIER BACCA</t>
  </si>
  <si>
    <t>3501679–1</t>
  </si>
  <si>
    <t>https://www.colombiacompra.gov.co/tienda-virtual-del-estado-colombiano/ordenes-compra/100266</t>
  </si>
  <si>
    <t>EUSTORGIO RODADO FUENTES</t>
  </si>
  <si>
    <t>15-44-101271740</t>
  </si>
  <si>
    <t>https://www.colombiacompra.gov.co/tienda-virtual-del-estado-colombiano/ordenes-compra/100177</t>
  </si>
  <si>
    <t>Educación inicial: bases solidadas para la vida para los niños y niñas de puente Aranda</t>
  </si>
  <si>
    <t>JUAN CARLOS ROBLEDO VÉLEZ</t>
  </si>
  <si>
    <t>I-100016944</t>
  </si>
  <si>
    <t>https://www.colombiacompra.gov.co/tienda-virtual-del-estado-colombiano/ordenes-compra/100175</t>
  </si>
  <si>
    <t>RODOLFO ANTONIO ALBARRACIN MEDINA</t>
  </si>
  <si>
    <t>14-44-101168088</t>
  </si>
  <si>
    <t>https://www.colombiacompra.gov.co/tienda-virtual-del-estado-colombiano/ordenes-compra/100176</t>
  </si>
  <si>
    <t>ALPA-CIA-36-2022</t>
  </si>
  <si>
    <t>ALPA-IPMC-031-2022</t>
  </si>
  <si>
    <t>ALPA-CD-227-2022</t>
  </si>
  <si>
    <t>ALPA-SAMC-028-2022</t>
  </si>
  <si>
    <t>ALPA-CD-228-2022</t>
  </si>
  <si>
    <t>ALPA-IPMC-033-2022</t>
  </si>
  <si>
    <t>IT SOLUCIONES Y SERVICIOS LTDA</t>
  </si>
  <si>
    <t>DANIEL PEÑA ROJAS</t>
  </si>
  <si>
    <t>ASOCIACIÓN DE HOGARES SI A LA VIDA</t>
  </si>
  <si>
    <t>CLAUDIA MARGARITA NIÑO SÁNCHEZ</t>
  </si>
  <si>
    <t>COLOMBIANA  DE TELEFONOS</t>
  </si>
  <si>
    <t>Prestar el servicio de mantenimiento preventivo y correctivo, incluido el suministro de repuestos, de los Equipo Tecnológicos de propiedad del Fondo de Desarrollo Local de Puente Aranda, Puntos Vive Digital y Junta administradora Local, de acuerdo con los estudios previos, anexo técnico y propuesta presentada."</t>
  </si>
  <si>
    <t>Prestar sus servicios profesionales para apoyar la gestión de la casa del consumidor en la alcaldía local.</t>
  </si>
  <si>
    <t>Prestación de servicios para la ejecución de procesos de capacitación y desarrollo de acciones de sensibilización para el fortalecimiento de justicia comunitaria y prevención de la violencia contra la mujer y población LGTBIQ+ "POR UNA PUENTE ARANDA CON JUSTICIA Y PAZ"</t>
  </si>
  <si>
    <t>PRESTACIÓN DE SERVICIOS TÉCNICOS PARA APOYAR LAS ETAPAS PRECONTRACTUAL, CONTRACTUAL Y pOSTCONTRACTUAL DE LOS PROCESOS DE ADQUISICION DE BIENES Y SERVICIOS QUE REALICE EL FONDO DE DESARROLLO LOCAL DE PUENTE ARANDA.</t>
  </si>
  <si>
    <t>Realizar el mantenimiento preventivo y correctivo de la Planta telefónica, teléfonos y Red de Datos de propiedad del FDL de Puente Aranda con bolsa de repuesto</t>
  </si>
  <si>
    <t>CO1.PCCNTR.4152587</t>
  </si>
  <si>
    <t>PVB-100001483</t>
  </si>
  <si>
    <t>25-10-2022 24-07-2023</t>
  </si>
  <si>
    <t>JORGE IGNACIO TORRES TORRES</t>
  </si>
  <si>
    <t>CBC-100040709</t>
  </si>
  <si>
    <t>https://www.colombiacompra.gov.co/tienda-virtual-del-estado-colombiano/ordenes-compra/100178</t>
  </si>
  <si>
    <t xml:space="preserve">PLANEACION- BIENESTAR ANIMAL </t>
  </si>
  <si>
    <t>LAUREANO ALIRIO PINZÓN QUINTERO</t>
  </si>
  <si>
    <t>CR 40 D NRO. 1 - 24</t>
  </si>
  <si>
    <t>corporaciondigerati@gmail.com</t>
  </si>
  <si>
    <t>63-44-101013103</t>
  </si>
  <si>
    <t>31-10-202</t>
  </si>
  <si>
    <t>20-10-2022  30-09-2023</t>
  </si>
  <si>
    <t>El contratista se obliga con el FONDO DE DESARROLLO LOCAL DE PUENTE ARANDA a prestar el servucio integral de aseo y cafeteria para la sede integral de  la entidad, los espacios ocupados  por la junta administradora local y los puntos de vive digital de la localidad con base al acuardo marco de precios CCE-972-AMP-2019</t>
  </si>
  <si>
    <t xml:space="preserve">Servicios de limpieza general - otros servicios de comidad contratadas </t>
  </si>
  <si>
    <t xml:space="preserve">FUNCIONAMIENTO </t>
  </si>
  <si>
    <t xml:space="preserve">JUAN DAVID GONZALEZ PERALTA </t>
  </si>
  <si>
    <t>CRR 74 51 A 42</t>
  </si>
  <si>
    <t>GERENCIA@LASU.COM.CO</t>
  </si>
  <si>
    <t>36-44-101055565</t>
  </si>
  <si>
    <t>18-11-2022    24-09-2023</t>
  </si>
  <si>
    <t>https://www.colombiacompra.gov.co/tienda-virtual-del-estado-colombiano/ordenes-compra/99689</t>
  </si>
  <si>
    <t xml:space="preserve">YOEL ENRIQUE ALMAZO VILLAR </t>
  </si>
  <si>
    <t>Av. cra 68 No 1-63 t2 ap 602</t>
  </si>
  <si>
    <t>comsubcolsas@gmail.com</t>
  </si>
  <si>
    <t>21-44-101396097</t>
  </si>
  <si>
    <t>13-10-2022  13-05-2023</t>
  </si>
  <si>
    <t xml:space="preserve">ANULADO </t>
  </si>
  <si>
    <t xml:space="preserve">INGENIERO CIVIL </t>
  </si>
  <si>
    <t>carrera 118 # 86- 35</t>
  </si>
  <si>
    <t>giovanihd@yahoo.es</t>
  </si>
  <si>
    <t>376-47-994000019834</t>
  </si>
  <si>
    <t>25-10-2022 30-07-2022</t>
  </si>
  <si>
    <t xml:space="preserve">AUTOMAYOR S.A. </t>
  </si>
  <si>
    <t>Cl. 56 6 95</t>
  </si>
  <si>
    <t> info@autopartesfanalca.com.co</t>
  </si>
  <si>
    <t>AVENIDA PRADILLA 9 00 ESTE</t>
  </si>
  <si>
    <t> 6018844757</t>
  </si>
  <si>
    <t> 8773399</t>
  </si>
  <si>
    <t>contactenos@sumimas.com.co</t>
  </si>
  <si>
    <t>Autopista Medellín Km. 1.5 - Vía Siberia-Cota</t>
  </si>
  <si>
    <t> 320 3710947</t>
  </si>
  <si>
    <t>Calle 122 # 21 - 55</t>
  </si>
  <si>
    <t>direccioncomercial@serlecomsas.com</t>
  </si>
  <si>
    <t>Cra 46 #91-42</t>
  </si>
  <si>
    <t> 300 3472057</t>
  </si>
  <si>
    <t>Cl. 12f #1 19</t>
  </si>
  <si>
    <t> 6013520375</t>
  </si>
  <si>
    <t>LIQUIDADO</t>
  </si>
  <si>
    <t>YISSEL DANIELA VILLAREAL</t>
  </si>
  <si>
    <t xml:space="preserve">CC EXTRANJERA  </t>
  </si>
  <si>
    <t>YISSEL.VILLAREAL@SOFTLINE.COM</t>
  </si>
  <si>
    <t>33-44-101226184</t>
  </si>
  <si>
    <t>06-05-2022    11-07-2023</t>
  </si>
  <si>
    <t>https://www.colombiacompra.gov.co/tienda-virtual-del-estado-colombiano/ordenes-compra/99706</t>
  </si>
  <si>
    <t>https://www.colombiacompra.gov.co/tienda-virtual-del-estado-colombiano/ordenes-compra/?number_order=99858&amp;state=&amp;entity=&amp;tool=&amp;date_to&amp;date_from</t>
  </si>
  <si>
    <t xml:space="preserve">6 meses </t>
  </si>
  <si>
    <t xml:space="preserve"> 3 meses </t>
  </si>
  <si>
    <t xml:space="preserve">10 DIAS </t>
  </si>
  <si>
    <t>https://community.secop.gov.co/Public/Tendering/OpportunityDetail/Index?noticeUID=CO1.NTC.3439335&amp;isFromPublicArea=True&amp;isModal=true&amp;asPopupView=true</t>
  </si>
  <si>
    <t>https://community.secop.gov.co/Public/Tendering/OpportunityDetail/Index?noticeUID=CO1.NTC.3443581&amp;isFromPublicArea=True&amp;isModal=true&amp;asPopupView=true</t>
  </si>
  <si>
    <t>https://community.secop.gov.co/Public/Tendering/OpportunityDetail/Index?noticeUID=CO1.NTC.3318780&amp;isFromPublicArea=True&amp;isModal=true&amp;asPopupView=true</t>
  </si>
  <si>
    <t>https://community.secop.gov.co/Public/Tendering/OpportunityDetail/Index?noticeUID=CO1.NTC.3481374&amp;isFromPublicArea=True&amp;isModal=true&amp;asPopupView=true</t>
  </si>
  <si>
    <t>https://community.secop.gov.co/Public/Tendering/OpportunityDetail/Index?noticeUID=CO1.NTC.3464261&amp;isFromPublicArea=True&amp;isModal=true&amp;asPopupView=true</t>
  </si>
  <si>
    <t>https://community.secop.gov.co/Public/Tendering/OpportunityDetail/Index?noticeUID=CO1.NTC.3464095&amp;isFromPublicArea=True&amp;isModal=true&amp;asPopupView=true</t>
  </si>
  <si>
    <t>https://community.secop.gov.co/Public/Tendering/OpportunityDetail/Index?noticeUID=CO1.NTC.3528377&amp;isFromPublicArea=True&amp;isModal=true&amp;asPopupView=true</t>
  </si>
  <si>
    <t>https://community.secop.gov.co/Public/Tendering/OpportunityDetail/Index?noticeUID=CO1.NTC.3473220&amp;isFromPublicArea=True&amp;isModal=true&amp;asPopupView=true</t>
  </si>
  <si>
    <t>https://community.secop.gov.co/Public/Tendering/OpportunityDetail/Index?noticeUID=CO1.NTC.3528378&amp;isFromPublicArea=True&amp;isModal=true&amp;asPopupView=true</t>
  </si>
  <si>
    <t>2022/10/21</t>
  </si>
  <si>
    <t>2022/10/25</t>
  </si>
  <si>
    <t>2022/11/01</t>
  </si>
  <si>
    <t>2022/11/16</t>
  </si>
  <si>
    <t>2022/10/31</t>
  </si>
  <si>
    <t>2022/11/15</t>
  </si>
  <si>
    <t>2022/11/18</t>
  </si>
  <si>
    <t>2022/11/21</t>
  </si>
  <si>
    <t>2022/11/23</t>
  </si>
  <si>
    <t>5 Contratación directa</t>
  </si>
  <si>
    <t>1 Licitación pública</t>
  </si>
  <si>
    <t>4 Mínima cuantía</t>
  </si>
  <si>
    <t>3 meses</t>
  </si>
  <si>
    <t>4 meses</t>
  </si>
  <si>
    <t xml:space="preserve">1 mes </t>
  </si>
  <si>
    <t xml:space="preserve">2 mes y 10 dias  </t>
  </si>
  <si>
    <t xml:space="preserve">1 mes y 20 dias </t>
  </si>
  <si>
    <t xml:space="preserve">2 meses </t>
  </si>
  <si>
    <t xml:space="preserve">4 meses </t>
  </si>
  <si>
    <t>CRA 13 60 86</t>
  </si>
  <si>
    <t>CALLE 157C 91 86</t>
  </si>
  <si>
    <t>CRA 40 B 18 30 SUR</t>
  </si>
  <si>
    <t>CALLE 32A SUR 11 23</t>
  </si>
  <si>
    <t>CRA 67A 10 36</t>
  </si>
  <si>
    <t>CL 3 A SUR NRO. 68 G - 86</t>
  </si>
  <si>
    <t>CALLE 37 nO. 17 - 11</t>
  </si>
  <si>
    <t>3 Concurso de méritos</t>
  </si>
  <si>
    <t>N</t>
  </si>
  <si>
    <t>O23011601210000001890 - O23011601240000001891</t>
  </si>
  <si>
    <t xml:space="preserve">285 dias </t>
  </si>
  <si>
    <t>O2120201003063649028</t>
  </si>
  <si>
    <t xml:space="preserve">Seleccion abreviada </t>
  </si>
  <si>
    <t>INLARAOYARUCLIEA</t>
  </si>
  <si>
    <t xml:space="preserve">PRESUPUESTO </t>
  </si>
  <si>
    <t>CDI</t>
  </si>
  <si>
    <t xml:space="preserve">JURIDICA Y POLICIVA </t>
  </si>
  <si>
    <t xml:space="preserve">8 MESES  </t>
  </si>
  <si>
    <t xml:space="preserve">12 MESES </t>
  </si>
  <si>
    <t xml:space="preserve">6 MESES </t>
  </si>
  <si>
    <t xml:space="preserve">4 MESES </t>
  </si>
  <si>
    <t xml:space="preserve">10 MESES </t>
  </si>
  <si>
    <t>3 MESES</t>
  </si>
  <si>
    <t xml:space="preserve">3 MESES 15 DIAS </t>
  </si>
  <si>
    <t>Carrera 60 #63 A - 52</t>
  </si>
  <si>
    <t>Calle 9 No. 8 - 97 Centro Histórico La Candelaria</t>
  </si>
  <si>
    <t>Carrera 41A #3B- 14</t>
  </si>
  <si>
    <t>Avenida Carrera 60, Bogotá</t>
  </si>
  <si>
    <t>CARRERA 64A No. 4D-22</t>
  </si>
  <si>
    <t>https://community.secop.gov.co/Public/Tendering/OpportunityDetail/Index?noticeUID=CO1.NTC.3439334&amp;isFromPublicArea=True&amp;isModal=true&amp;asPopupView=true</t>
  </si>
  <si>
    <t>https://community.secop.gov.co/Public/Tendering/OpportunityDetail/Index?noticeUID=CO1.NTC.3435770&amp;isFromPublicArea=True&amp;isModal=true&amp;asPopupView=true</t>
  </si>
  <si>
    <t xml:space="preserve">3 meses </t>
  </si>
  <si>
    <t>2 meses 20 diads</t>
  </si>
  <si>
    <t xml:space="preserve">2 meses 25 dias </t>
  </si>
  <si>
    <t xml:space="preserve">2 meses 16 dias </t>
  </si>
  <si>
    <t xml:space="preserve">2 mes 20 dias </t>
  </si>
  <si>
    <t xml:space="preserve">administrativa </t>
  </si>
  <si>
    <t>O21202020060868021</t>
  </si>
  <si>
    <t xml:space="preserve">Servicios locales de mensajeria nacional </t>
  </si>
  <si>
    <t xml:space="preserve">MIGUEL ANGEL MEJIA BRAVO </t>
  </si>
  <si>
    <t xml:space="preserve">DG 25G A 55 </t>
  </si>
  <si>
    <t>yizcely.martinez@4-72.com.co</t>
  </si>
  <si>
    <t>https://community.secop.gov.co/Public/Tendering/ContractNoticePhases/View?PPI=CO1.PPI.21445421&amp;isFromPublicArea=True&amp;isModal=False</t>
  </si>
  <si>
    <t>STEVE_GVG@HOTMAIL.COM</t>
  </si>
  <si>
    <t xml:space="preserve">RAYNIER ANTONIO CAMARGO LORA </t>
  </si>
  <si>
    <t>CLL 55 A SUR 67 19</t>
  </si>
  <si>
    <t>logisticaygestiondenegocios@gmail.com</t>
  </si>
  <si>
    <t xml:space="preserve">1 MES </t>
  </si>
  <si>
    <t xml:space="preserve"> </t>
  </si>
  <si>
    <t>https://community.secop.gov.co/Public/Tendering/ContractNoticePhases/View?PPI=CO1.PPI.21645123&amp;isFromPublicArea=True&amp;isModal=False</t>
  </si>
  <si>
    <t xml:space="preserve">MOISES DAVID HERNANDEZ SANCHEZ </t>
  </si>
  <si>
    <t>juridica@aldesarrollo.gov.co</t>
  </si>
  <si>
    <t>Carrera 21 #86A-24</t>
  </si>
  <si>
    <t xml:space="preserve">8 MESES </t>
  </si>
  <si>
    <t>400045142/RCE400045143</t>
  </si>
  <si>
    <t xml:space="preserve">INVERSION </t>
  </si>
  <si>
    <t xml:space="preserve">1 MES 14 DIAS  </t>
  </si>
  <si>
    <t>https://community.secop.gov.co/Public/Tendering/ContractNoticePhases/View?PPI=CO1.PPI.21914687&amp;isFromPublicArea=True&amp;isModal=False</t>
  </si>
  <si>
    <t xml:space="preserve">CALLE 18 110 6 </t>
  </si>
  <si>
    <t>KATHERINESILVAP@GMAIL.COM</t>
  </si>
  <si>
    <t>Una localidad pedagogica</t>
  </si>
  <si>
    <t>O23011601140000002006</t>
  </si>
  <si>
    <t xml:space="preserve">Una localidad pedagogica </t>
  </si>
  <si>
    <t>https://community.secop.gov.co/Public/Tendering/OpportunityDetail/Index?noticeUID=CO1.NTC.3687647&amp;isFromPublicArea=True&amp;isModal=true&amp;asPopupView=true</t>
  </si>
  <si>
    <t>1446101080803</t>
  </si>
  <si>
    <t>1444101169391</t>
  </si>
  <si>
    <t>Arte, cultura y patrimonio, un nuevo pacto</t>
  </si>
  <si>
    <t>830012587</t>
  </si>
  <si>
    <t>O23011601120000001632 - O23011601200000001887 - O23011601210000001890 - O23011602270000002001 - O23011602300000002002 - O23011602380000002005</t>
  </si>
  <si>
    <t xml:space="preserve">O23011605570000001907 </t>
  </si>
  <si>
    <t>Educación inicial: bases solidadas para la vida para los niños y niñas de puente Aranda - Puente Aranda referente en cultura, deporte y recreación - Arte, cultura y patrimonio, un nuevo pacto social para Puente Aranda - Educación ambiental y eco urbanismo en Puente Aranda - Puente Aranda alerta ante las emergencias - Puente Aranda cambia sus hábitos de consumo</t>
  </si>
  <si>
    <t>830084684</t>
  </si>
  <si>
    <t xml:space="preserve">SIN EJECUCION </t>
  </si>
  <si>
    <t>Calle 127c No. 2b - 80, Apto 503 Torre b</t>
  </si>
  <si>
    <t xml:space="preserve">figueroa.alejo@gmail.com </t>
  </si>
  <si>
    <t xml:space="preserve">1 MES 10DIAS </t>
  </si>
  <si>
    <t>21-44-101401173</t>
  </si>
  <si>
    <t>https://community.secop.gov.co/Public/Tendering/OpportunityDetail/Index?noticeUID=CO1.NTC.3616252&amp;isFromPublicArea=True&amp;isModal=true&amp;asPopupView=true</t>
  </si>
  <si>
    <t>https://community.secop.gov.co/Public/Tendering/OpportunityDetail/Index?noticeUID=CO1.NTC.3484173&amp;isFromPublicArea=True&amp;isModal=true&amp;asPopupView=true</t>
  </si>
  <si>
    <t>830083016</t>
  </si>
  <si>
    <t>JOSE FERNEY BAQUERO MIRANDA</t>
  </si>
  <si>
    <t>profesionalesenlogistica@gmail.com</t>
  </si>
  <si>
    <t>CARRERA 75 BIS NO.68-37</t>
  </si>
  <si>
    <t>15-40-101272617 RCE 15-40-101083932</t>
  </si>
  <si>
    <t>https://community.secop.gov.co/Public/Tendering/OpportunityDetail/Index?noticeUID=CO1.NTC.3566838&amp;isFromPublicArea=True&amp;isModal=true&amp;asPopupView=true</t>
  </si>
  <si>
    <t>Aunar esfuerzos técnicos, administrativos y financieros entre la Alcaldía Local de Puente Aranda y el Instituto Distrital para la Protección de la Niñez y la Juventud - IDIPRON para adelantar actividades y acciones que promuevan los mecanismos de acceso a la justicia y resolución pacífica de conflictos vinculando a la ciudadanía con la participación de los jóvenes beneficiarios IDIPRON</t>
  </si>
  <si>
    <t>NSTITUTO DISTRITAL PARA LA PROTECCIÓN DE LA NIÑEZ Y LA JUVENTUD - IDIPRON</t>
  </si>
  <si>
    <t>adquisiciones@idipron.gov.co</t>
  </si>
  <si>
    <t>899999333</t>
  </si>
  <si>
    <t>https://community.secop.gov.co/Public/Tendering/OpportunityDetail/Index?noticeUID=CO1.NTC.3671994&amp;isFromPublicArea=True&amp;isModal=true&amp;asPopupView=true</t>
  </si>
  <si>
    <t>ALPA-SASI-027-2022</t>
  </si>
  <si>
    <t>ALPA-IPMC-034-2022</t>
  </si>
  <si>
    <t>ALPA-CMA-029-2022</t>
  </si>
  <si>
    <t>ALPA-CD-229-2022</t>
  </si>
  <si>
    <t>ALPA-CD-230-2022.</t>
  </si>
  <si>
    <t>ALPA-SAMC-032-2022</t>
  </si>
  <si>
    <t>ALPA-IPMC-035-2022</t>
  </si>
  <si>
    <t>ALPA-IPMC-</t>
  </si>
  <si>
    <t>ALPA-SAMC-030-2022</t>
  </si>
  <si>
    <t>ALPA-IPMC-039-2022</t>
  </si>
  <si>
    <t>COMERCIALIZADORA E&amp;T SAS</t>
  </si>
  <si>
    <t>PROFESIONALES EN LOGÍSTICA DEPORTES Y EVENTOS LTDA – PRODEPORT</t>
  </si>
  <si>
    <t xml:space="preserve">SAVIMAC S.A.S.  </t>
  </si>
  <si>
    <t>GITANOS</t>
  </si>
  <si>
    <t xml:space="preserve">GRUPO AZER S A S - EN REORGANIZACION </t>
  </si>
  <si>
    <t>CEDRO ANDINO SAS</t>
  </si>
  <si>
    <t>OTILIO NICOLÁS MORENO BLANCO LTDA</t>
  </si>
  <si>
    <t xml:space="preserve">AURA GOMEZ DE DIAZ </t>
  </si>
  <si>
    <t>solucionesinformaticasventas1@gmail.com</t>
  </si>
  <si>
    <t>AUTOPISTA NORTE 108A-50 PISO 6</t>
  </si>
  <si>
    <t xml:space="preserve">7 MESES </t>
  </si>
  <si>
    <t>NB 100288111</t>
  </si>
  <si>
    <t>https://community.secop.gov.co/Public/Tendering/OpportunityDetail/Index?noticeUID=CO1.NTC.3594024&amp;isFromPublicArea=True&amp;isModal=true&amp;asPopupView=true</t>
  </si>
  <si>
    <t>Calle 8 sur 60 60 apto 203 int 2</t>
  </si>
  <si>
    <t>danipench@gmaiLcom</t>
  </si>
  <si>
    <t>CBC-100041435</t>
  </si>
  <si>
    <t>https://community.secop.gov.co/Public/Tendering/OpportunityDetail/Index?noticeUID=CO1.NTC.3648234&amp;isFromPublicArea=True&amp;isModal=true&amp;asPopupView=true</t>
  </si>
  <si>
    <t>900175374</t>
  </si>
  <si>
    <t>VIVIANA CAROLINA MELO DÍAZ</t>
  </si>
  <si>
    <t>CALLE 116 A No 71 A 39</t>
  </si>
  <si>
    <t>asociaciondehogaressialavida@gmail.com</t>
  </si>
  <si>
    <t>https://community.secop.gov.co/Public/Tendering/OpportunityDetail/Index?noticeUID=CO1.NTC.3592610&amp;isFromPublicArea=True&amp;isModal=true&amp;asPopupView=true</t>
  </si>
  <si>
    <t>TECNICO CONTRATACION</t>
  </si>
  <si>
    <t>NOVENOSEMESTRE DE DERECHO</t>
  </si>
  <si>
    <t>KR 71 B # 7 - 02</t>
  </si>
  <si>
    <t xml:space="preserve">claudiaedilkennedy@gmail.com </t>
  </si>
  <si>
    <t>21-46-101055684</t>
  </si>
  <si>
    <t>https://community.secop.gov.co/Public/Tendering/OpportunityDetail/Index?noticeUID=CO1.NTC.3652377&amp;isFromPublicArea=True&amp;isModal=true&amp;asPopupView=true</t>
  </si>
  <si>
    <t>DAVID OLARTE ESCOBAR</t>
  </si>
  <si>
    <t>CRA 9 12B 57 0F 406</t>
  </si>
  <si>
    <t>david.olarte@colombianadetelefonos.com</t>
  </si>
  <si>
    <t>14-46-101081627</t>
  </si>
  <si>
    <t>https://community.secop.gov.co/Public/Tendering/OpportunityDetail/Index?noticeUID=CO1.NTC.3614058&amp;isFromPublicArea=True&amp;isModal=true&amp;asPopupView=true</t>
  </si>
  <si>
    <t>Adquirir a titulo de compra los elementos requeridos para el desarrollo y complemento de las acciones enmarcada en el proyecto de inversión 1903 Acuerdos para el espacio publico en el marco del contrato social para Puente Aranda, conforme a los estudios previos, el anexo técnico, y propuesta económica presentada</t>
  </si>
  <si>
    <t>Acuerdos para el espacio público en el marco del contrato social para Puente Aranda</t>
  </si>
  <si>
    <t> 901142692</t>
  </si>
  <si>
    <t>CALLE 22D 72 38 CASA 22</t>
  </si>
  <si>
    <t>Nohora Elizabeth Barreto Torres</t>
  </si>
  <si>
    <t>cdiazgranados@comercializadoraetsas.com</t>
  </si>
  <si>
    <t>Suministro de elementos y servicios logísticos que fortalezcan la labor y proyectos de las instancias e iniciativas de participación de la localidad de Puente Aranda</t>
  </si>
  <si>
    <t>Fortalecimiento de la participación ciudadana en Puente Aranda</t>
  </si>
  <si>
    <t>https://community.secop.gov.co/Public/Tendering/OpportunityDetail/Index?noticeUID=CO1.NTC.3628578&amp;isFromPublicArea=True&amp;isModal=true&amp;asPopupView=true</t>
  </si>
  <si>
    <t>Realizar el seguimiento a la estabilidad y calidad de las obras de infraestructura ejecutadas con recursos del Fondo de Desarrollo Local de Puente Aranda que cuentan con pólizas de estabilidad vigentes, en cumplimiento del numeral 4°, artículo 4° de la ley 80 de 1993.</t>
  </si>
  <si>
    <t> 900984598</t>
  </si>
  <si>
    <t>SANTIAGO CARRILLO VARGAS</t>
  </si>
  <si>
    <t>Calle 30 A Sur # 1 - 48</t>
  </si>
  <si>
    <t>savimac2016@gmail.com</t>
  </si>
  <si>
    <t xml:space="preserve">5 MESES </t>
  </si>
  <si>
    <t>https://community.secop.gov.co/Public/Tendering/OpportunityDetail/Index?noticeUID=CO1.NTC.3594565&amp;isFromPublicArea=True&amp;isModal=true&amp;asPopupView=true</t>
  </si>
  <si>
    <t>"Desarrollar las actividades enmarcadas en la ejecución de los proyectos 1893 en el componente de Fortalecimiento de Mipymes y/o Emprendimientos culturales y creativos, y el proyecto 1890 en el componente de Eventos culturales para la comunidad Gitana de la Localidad de Puente Aranda, de conformidad con los estudios previos, el anexo técnico, y demás documentos anexos."</t>
  </si>
  <si>
    <t>Arte, cultura y patrimonio, un nuevo pacto social para Puente Aranda - Empleo y productividad, una apuesta del contrato social para Puente Aranda</t>
  </si>
  <si>
    <t> 830075326</t>
  </si>
  <si>
    <t>SANDRO CRISTO</t>
  </si>
  <si>
    <t>CALLE 4D 66-32</t>
  </si>
  <si>
    <t>CRISTOSANDRO@GMAIL.COM</t>
  </si>
  <si>
    <t>https://community.secop.gov.co/Public/Tendering/OpportunityDetail/Index?noticeUID=CO1.NTC.3686701&amp;isFromPublicArea=True&amp;isModal=true&amp;asPopupView=true</t>
  </si>
  <si>
    <t>"Desarrollar las actividades enmarcadas en la ejecución de los proyectos 1893 en el componente de Transformación Productiva de Mipymes y/o Emprendimientos y el proyecto 1890 en el componente de Eventos culturales para la comunidad Indígena de la Localidad de Puente Aranda, de conformidad con los estudios previos, el anexo técnico, y demás documentos anexos."</t>
  </si>
  <si>
    <t>O23011601210000001890 - O23011601060000001893</t>
  </si>
  <si>
    <t>Arte, cultura y patrimonio, un nuevo pacto social para Puente Aranda- Empleo y productividad, una apuesta del contrato social para Puente Aranda</t>
  </si>
  <si>
    <t>CABILDO MAYOR INGA KICHWA DE BOGOTA</t>
  </si>
  <si>
    <t>LUIS ALFONSO TUNTAQUIMBA QUINCHE</t>
  </si>
  <si>
    <t>CRA 84 M 77A 26</t>
  </si>
  <si>
    <t>camainkibo_colombia@yahoo.es</t>
  </si>
  <si>
    <t>Prestar los servicios para la implementación de agricultura urbana en el parque Ciudad Montes de la localidad de Puente Aranda.</t>
  </si>
  <si>
    <t>JOSÉ NICANOR NUMPAQUE BALLESTEROS</t>
  </si>
  <si>
    <t>AC 11 SUR # 10 A - 42 PISO 3</t>
  </si>
  <si>
    <t>jnumbal@gmail.com</t>
  </si>
  <si>
    <t>https://community.secop.gov.co/Public/Tendering/OpportunityDetail/Index?noticeUID=CO1.NTC.3635674&amp;isFromPublicArea=True&amp;isModal=true&amp;asPopupView=true</t>
  </si>
  <si>
    <t>Prestar el servicio de mantenimiento preventivo y correctivo de la Planta Eléctrica, UPS, suministro de repuestos y la sincronización con la red eléctrica y dispositivos que la conforman de propiedad de la Alcaldía local de Puente Aranda y Sedes anexas, incluyendo bolsa de repuestos; de acuerdo con los estudios previos y demás documentos anexos</t>
  </si>
  <si>
    <t>CARLOS MAURICIO ALBA GARZON</t>
  </si>
  <si>
    <t>Calle 85 A 22 A 19</t>
  </si>
  <si>
    <t>licitaciones@grupoazer.com</t>
  </si>
  <si>
    <t>https://community.secop.gov.co/Public/Tendering/OpportunityDetail/Index?noticeUID=CO1.NTC.3649226&amp;isFromPublicArea=True&amp;isModal=true&amp;asPopupView=true</t>
  </si>
  <si>
    <t>Prestar el servicio de mantenimiento preventivo y correctivo, incluido el suministro de repuestos, de los aires acondicionados de propiedad del Fondo de Desarrollo Local de Puente Aranda, Puntos Vive Digital y Junta administradora Local, de acuerdo con los estudios previos, anexo técnico y propuesta presentada</t>
  </si>
  <si>
    <t>COMSISTELCO S.A.S.</t>
  </si>
  <si>
    <t>830007379</t>
  </si>
  <si>
    <t>ELIBERTO OLIVARES GUZMAN</t>
  </si>
  <si>
    <t>CRA 20C No. 75A27</t>
  </si>
  <si>
    <t>jolivares@comsistelco.com</t>
  </si>
  <si>
    <t>https://community.secop.gov.co/Public/Tendering/OpportunityDetail/Index?noticeUID=CO1.NTC.3649259&amp;isFromPublicArea=True&amp;isModal=true&amp;asPopupView=true</t>
  </si>
  <si>
    <t>Prestación de servicios para el mantenimiento y sostenibilidad del arbolado joven de la localidad de Puente Aranda, de conformidad con el anexo técnico y demás documentos previos, los cuales hacen parte integral del contrato.</t>
  </si>
  <si>
    <t>O23011602330000002003</t>
  </si>
  <si>
    <t>LUIS FERNANDO CASTAÑEDA BURGOS</t>
  </si>
  <si>
    <t>CALLE 87 No 22 44</t>
  </si>
  <si>
    <t>cedroandinosas09@gmail.com</t>
  </si>
  <si>
    <t>https://community.secop.gov.co/Public/Tendering/OpportunityDetail/Index?noticeUID=CO1.NTC.3628613&amp;isFromPublicArea=True&amp;isModal=true&amp;asPopupView=true</t>
  </si>
  <si>
    <t>ADQUISICIÓN DE ELEMENTOS DE APOYO PARA LA EJECUCIÓN DEL PROYECTO 1630 "INVERSIONES AMBIENTALES SOSTENIBLES".</t>
  </si>
  <si>
    <t>830085821</t>
  </si>
  <si>
    <t>Na</t>
  </si>
  <si>
    <t>10 DIAS</t>
  </si>
  <si>
    <t xml:space="preserve">8 DIAS </t>
  </si>
  <si>
    <t xml:space="preserve">9 DIAS </t>
  </si>
  <si>
    <t xml:space="preserve">10DIAS </t>
  </si>
  <si>
    <t xml:space="preserve">20 DIAS </t>
  </si>
  <si>
    <t>07712/2022</t>
  </si>
  <si>
    <t xml:space="preserve">11 DIAS </t>
  </si>
  <si>
    <t>9 DIAS</t>
  </si>
  <si>
    <t>13 DIAS</t>
  </si>
  <si>
    <t xml:space="preserve">5 DIAS </t>
  </si>
  <si>
    <t>No. CDP 2</t>
  </si>
  <si>
    <t>30 DIAS</t>
  </si>
  <si>
    <t>15 DIAS</t>
  </si>
  <si>
    <t>12/01/2'23</t>
  </si>
  <si>
    <t xml:space="preserve">2 DIAS </t>
  </si>
  <si>
    <t xml:space="preserve">6 DIAS </t>
  </si>
  <si>
    <t>18DIAS</t>
  </si>
  <si>
    <t xml:space="preserve">4 DIAS </t>
  </si>
  <si>
    <t xml:space="preserve">2DIAS </t>
  </si>
  <si>
    <t>CANAL CAPITAL</t>
  </si>
  <si>
    <t xml:space="preserve">JOHN WILLIAM REY RODRIGUEZ  </t>
  </si>
  <si>
    <t xml:space="preserve"> ROLANDO ESTEBAN
CRUZ ACOSTA</t>
  </si>
  <si>
    <t>CEDIDO Y TERMINADO</t>
  </si>
  <si>
    <t>https://www.colombiacompra.gov.co/tienda-virtual-del-estado-colombiano/ordenes-compra/87534</t>
  </si>
  <si>
    <t>O21202020070272252</t>
  </si>
  <si>
    <t>Servicios de arrendamiento de bienes inmuebles no residenciales (vivienda) a comisión o por contrato</t>
  </si>
  <si>
    <t xml:space="preserve"> O23011601060000001894 - O23011601060000001897 - O23011601080000001899 -O23011601120000001632</t>
  </si>
  <si>
    <t>Puente Aranda sin violencias -Puente Aranda con salud - Puente Aranda educada en prevención de embarazo-Educación inicial: bases solidadas para la vida para los niños y niñas de puente Aranda</t>
  </si>
  <si>
    <t>O23011601060000001895 - O23011603400000001901</t>
  </si>
  <si>
    <t>Mujeres cuidadoras en un nuevo contrato social para Puente Aranda - Mujeres libres y seguras en Puente
Aranda</t>
  </si>
  <si>
    <t>O2120201003023219999 - O2120201003083899998</t>
  </si>
  <si>
    <t>Artículos n.c.p. de pulpa de papel o
cartón - Artículos n.c.p. para escritorio y
oficina</t>
  </si>
  <si>
    <t>O21202020080585330  O21202020060363393</t>
  </si>
  <si>
    <t>O23011601210000001890 -O23011601060000001893</t>
  </si>
  <si>
    <t>Servicio de seguro obligatorio de accidentes de tránsito (SOAT)-Servicios de seguros de vehículos automotores-Servicios de seguros contra incendio, terremoto o sustracción-5 Servicios de seguros generales de responsabilidad civil</t>
  </si>
  <si>
    <t>Arte, cultura y patrimonio, un nuevo pacto social para Puente Aranda- Industria cultural para Puente Aranda</t>
  </si>
  <si>
    <t>https://www.contratos.gov.co/consultas/detalleProceso.do?numConstancia=22-22-50777&amp;g-recaptcha-response=03AD1IbLAqON12tpJoH1yWjlUNmK1CnAaimtJbV-fA-f5QrhDQD3KesFn_BuJy2VdnBkSArxmFt7YJBT0_a7vfCPSuh92vZoKEM16LrDXR2j_s7-xGbm8si7g--gS_JKk6r5nijYJDpvZCJfRuknBZddc1KvF69CfMezWGtsB-J-AuqipFkj6i-hi7UB1YiagL8tZNkanuVuSTmYC5B4hB44W0Tz81LcLpMNWqcGO-EuddLUTQoZWRKnEdVn2D1tGRW6YZxj965HbbR_UHpYWglMMfqI9yOmsbJJ2mjuBHkftN6jYC6hlinsExxmSXhX2-fomrWynNPmhKuFhhowlwNS_AaHhEpreWp6ppLHuj_x-pjUrviBobVaJjpUrPY31jFjw8np1_BJo0iIifrVHhdYJCu25L3LCZ3dfLEhtcK4Fcw-Ka4byiOis483JIOctsqNZsE72J1nTipTy12NLQ0bxjKxlBkEgjZi0xg_ushyJ9XUW9ymaOKtj5y_RciIXGHhuEkTlMM04m3Tv0AQXKbcj3o8utHQtovQ</t>
  </si>
  <si>
    <t>ANDREA PAOLA SANCHEZ GARCIA</t>
  </si>
  <si>
    <t> 108289724</t>
  </si>
  <si>
    <t xml:space="preserve">5 meses </t>
  </si>
  <si>
    <t>33-40-101071642 - 33-44-101231990</t>
  </si>
  <si>
    <t>Prestar los servicios de planeación, ejecución y divulgación de las actividades a desarrollarse en el marco de la acción de ciudad NAVIDAD 2022 relacionadas con la generación de los entornos lumínicos y difusión de los actos principales que harán parte de la estrategia comunicacional a cargo de la Oficina Consejería de Comunicaciones de la Secretaría General de la Alcaldía Mayor de Bogotá.</t>
  </si>
  <si>
    <t>Empleo y productividad, una apuesta del contrato social para Puente Arand</t>
  </si>
  <si>
    <t>https://community.secop.gov.co/Public/Tendering/ContractNoticePhases/View?PPI=CO1.PPI.22249212&amp;isFromPublicArea=True&amp;isModal=False</t>
  </si>
  <si>
    <t xml:space="preserve">JAVIER ANTONIO MILLAN LOPEZ </t>
  </si>
  <si>
    <t>CARRERA 42 22 A 03</t>
  </si>
  <si>
    <t>GCORPORATIVA1@JAMINGENIERIA.COM</t>
  </si>
  <si>
    <t>4 MESES</t>
  </si>
  <si>
    <t>100027567- RCE 100006551</t>
  </si>
  <si>
    <t>15-40-101084186</t>
  </si>
  <si>
    <t>39-44-101145360</t>
  </si>
  <si>
    <t>360 47 994000024679   Y  360 74 994000006460</t>
  </si>
  <si>
    <t xml:space="preserve">LUIS EDUARDO JIMENEZ LARA </t>
  </si>
  <si>
    <t>21-44-101402736</t>
  </si>
  <si>
    <t>33-44-101234267     Y    33-40101072773</t>
  </si>
  <si>
    <t>21-44-1014032276</t>
  </si>
  <si>
    <t>62-44-101017050</t>
  </si>
  <si>
    <t xml:space="preserve">DOUGLAS JIMENEZ </t>
  </si>
  <si>
    <t>21-44-101421731  Y  21-40-10124002</t>
  </si>
  <si>
    <t>cpmdeportes@gmail.com</t>
  </si>
  <si>
    <t>CALLE 76 76-38</t>
  </si>
  <si>
    <t>MARTHA JANNETH PEÑA MENESES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</si>
</sst>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_);_(* \(#,##0.00\);_(* &quot;-&quot;??_);_(@_)"/>
    <numFmt numFmtId="165" formatCode="_-* #,##0_-;\-* #,##0_-;_-* &quot;-&quot;??_-;_-@_-"/>
    <numFmt numFmtId="166" formatCode="&quot;$&quot;#,##0"/>
  </numFmts>
  <fonts count="31" x14ac:knownFonts="1">
    <font>
      <sz val="11"/>
      <color theme="1"/>
      <name val="Calibri"/>
      <family val="2"/>
      <scheme val="minor"/>
    </font>
    <font>
      <sz val="11"/>
      <color theme="1"/>
      <name val="Calibri"/>
      <family val="2"/>
      <scheme val="minor"/>
    </font>
    <font>
      <sz val="10"/>
      <name val="Calibri"/>
      <family val="2"/>
    </font>
    <font>
      <b/>
      <sz val="10"/>
      <name val="Calibri"/>
      <family val="2"/>
    </font>
    <font>
      <b/>
      <sz val="10"/>
      <name val="Arial"/>
      <family val="2"/>
    </font>
    <font>
      <b/>
      <sz val="9"/>
      <color rgb="FFFFFFFF"/>
      <name val="Calibri"/>
      <family val="2"/>
    </font>
    <font>
      <b/>
      <sz val="10"/>
      <color rgb="FFFFFFFF"/>
      <name val="Arial"/>
      <family val="2"/>
    </font>
    <font>
      <sz val="8"/>
      <color rgb="FF000000"/>
      <name val="Arial"/>
      <family val="2"/>
    </font>
    <font>
      <sz val="10"/>
      <name val="Arial"/>
      <family val="2"/>
    </font>
    <font>
      <sz val="9"/>
      <color rgb="FF000000"/>
      <name val="Arial"/>
      <family val="2"/>
    </font>
    <font>
      <sz val="9"/>
      <name val="Arial"/>
      <family val="2"/>
    </font>
    <font>
      <sz val="8"/>
      <name val="Arial"/>
      <family val="2"/>
    </font>
    <font>
      <sz val="11"/>
      <name val="Calibri"/>
      <family val="2"/>
    </font>
    <font>
      <sz val="8"/>
      <color theme="1"/>
      <name val="Calibri"/>
      <family val="2"/>
      <scheme val="minor"/>
    </font>
    <font>
      <sz val="8"/>
      <color rgb="FF000000"/>
      <name val="Calibri"/>
      <family val="2"/>
    </font>
    <font>
      <sz val="8"/>
      <name val="Calibri"/>
      <family val="2"/>
      <scheme val="minor"/>
    </font>
    <font>
      <sz val="8"/>
      <color rgb="FF000000"/>
      <name val="Calibri"/>
      <family val="2"/>
      <scheme val="minor"/>
    </font>
    <font>
      <b/>
      <sz val="8"/>
      <name val="Calibri"/>
      <family val="2"/>
    </font>
    <font>
      <b/>
      <sz val="8"/>
      <color rgb="FF000000"/>
      <name val="Calibri"/>
      <family val="2"/>
    </font>
    <font>
      <b/>
      <sz val="8"/>
      <color theme="1"/>
      <name val="Calibri"/>
      <family val="2"/>
      <scheme val="minor"/>
    </font>
    <font>
      <u/>
      <sz val="12"/>
      <color theme="10"/>
      <name val="Calibri"/>
      <family val="2"/>
      <scheme val="minor"/>
    </font>
    <font>
      <b/>
      <sz val="8"/>
      <color indexed="9"/>
      <name val="Calibri"/>
      <family val="2"/>
    </font>
    <font>
      <sz val="10"/>
      <color theme="1"/>
      <name val="Calibri"/>
      <family val="2"/>
      <scheme val="minor"/>
    </font>
    <font>
      <b/>
      <sz val="10"/>
      <color theme="1"/>
      <name val="Calibri"/>
      <family val="2"/>
      <scheme val="minor"/>
    </font>
    <font>
      <b/>
      <sz val="10"/>
      <color indexed="9"/>
      <name val="Calibri"/>
      <family val="2"/>
    </font>
    <font>
      <sz val="8"/>
      <color rgb="FF666666"/>
      <name val="Arial"/>
      <family val="2"/>
    </font>
    <font>
      <b/>
      <sz val="8"/>
      <name val="Calibri"/>
      <family val="2"/>
      <scheme val="minor"/>
    </font>
    <font>
      <sz val="8"/>
      <color theme="1"/>
      <name val="Arial Narrow"/>
      <family val="2"/>
    </font>
    <font>
      <sz val="8"/>
      <color rgb="FF000000"/>
      <name val="Arial Narrow"/>
      <family val="2"/>
    </font>
    <font>
      <sz val="11"/>
      <color rgb="FF000000"/>
      <name val="Calibri"/>
      <family val="2"/>
      <scheme val="minor"/>
    </font>
    <font>
      <sz val="8"/>
      <name val="Calibri"/>
      <family val="2"/>
    </font>
  </fonts>
  <fills count="29">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A8D08D"/>
        <bgColor rgb="FFA8D08D"/>
      </patternFill>
    </fill>
    <fill>
      <patternFill patternType="solid">
        <fgColor rgb="FFFFFFFF"/>
        <bgColor rgb="FFFFFFFF"/>
      </patternFill>
    </fill>
    <fill>
      <patternFill patternType="solid">
        <fgColor rgb="FF4472C4"/>
        <bgColor rgb="FF4472C4"/>
      </patternFill>
    </fill>
    <fill>
      <patternFill patternType="solid">
        <fgColor rgb="FF8496B0"/>
        <bgColor rgb="FF8496B0"/>
      </patternFill>
    </fill>
    <fill>
      <patternFill patternType="solid">
        <fgColor rgb="FFFFD965"/>
        <bgColor rgb="FFFFD965"/>
      </patternFill>
    </fill>
    <fill>
      <patternFill patternType="solid">
        <fgColor rgb="FF8CA448"/>
        <bgColor rgb="FF8CA448"/>
      </patternFill>
    </fill>
    <fill>
      <patternFill patternType="solid">
        <fgColor rgb="FFED7D31"/>
        <bgColor rgb="FFED7D31"/>
      </patternFill>
    </fill>
    <fill>
      <patternFill patternType="solid">
        <fgColor rgb="FF70AD47"/>
        <bgColor rgb="FF70AD47"/>
      </patternFill>
    </fill>
    <fill>
      <patternFill patternType="solid">
        <fgColor rgb="FF44546A"/>
        <bgColor rgb="FF44546A"/>
      </patternFill>
    </fill>
    <fill>
      <patternFill patternType="solid">
        <fgColor rgb="FFFFE598"/>
        <bgColor rgb="FFFFE598"/>
      </patternFill>
    </fill>
    <fill>
      <patternFill patternType="solid">
        <fgColor rgb="FFFFFF00"/>
        <bgColor rgb="FFFFE598"/>
      </patternFill>
    </fill>
    <fill>
      <patternFill patternType="solid">
        <fgColor rgb="FFFF0000"/>
        <bgColor rgb="FFFF0000"/>
      </patternFill>
    </fill>
    <fill>
      <patternFill patternType="solid">
        <fgColor rgb="FFFFFF00"/>
        <bgColor rgb="FFFFFF00"/>
      </patternFill>
    </fill>
    <fill>
      <patternFill patternType="solid">
        <fgColor rgb="FFFFFF0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5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20" fillId="0" borderId="0" applyNumberFormat="0" applyFill="0" applyBorder="0" applyAlignment="0" applyProtection="0"/>
    <xf numFmtId="42" fontId="1" fillId="0" borderId="0" applyFont="0" applyFill="0" applyBorder="0" applyAlignment="0" applyProtection="0"/>
  </cellStyleXfs>
  <cellXfs count="232">
    <xf numFmtId="0" fontId="0" fillId="0" borderId="0" xfId="0"/>
    <xf numFmtId="0" fontId="2" fillId="3" borderId="1" xfId="0" applyFont="1" applyFill="1" applyBorder="1" applyAlignment="1">
      <alignment horizontal="center" vertical="center" wrapText="1"/>
    </xf>
    <xf numFmtId="164" fontId="3" fillId="7" borderId="2" xfId="0" applyNumberFormat="1" applyFont="1" applyFill="1" applyBorder="1" applyAlignment="1">
      <alignment horizontal="center" vertical="center" wrapText="1"/>
    </xf>
    <xf numFmtId="0" fontId="0" fillId="8" borderId="0" xfId="0" applyFill="1" applyAlignment="1">
      <alignment horizontal="center" vertical="top"/>
    </xf>
    <xf numFmtId="0" fontId="0" fillId="8" borderId="0" xfId="0" applyFill="1" applyAlignment="1">
      <alignment horizontal="center" vertical="center"/>
    </xf>
    <xf numFmtId="164" fontId="3" fillId="10" borderId="3" xfId="0" applyNumberFormat="1" applyFont="1" applyFill="1" applyBorder="1" applyAlignment="1">
      <alignment horizontal="center" vertical="center" wrapText="1"/>
    </xf>
    <xf numFmtId="0" fontId="4" fillId="11"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3" borderId="2" xfId="0" applyFont="1" applyFill="1" applyBorder="1" applyAlignment="1">
      <alignment horizontal="center" vertical="center"/>
    </xf>
    <xf numFmtId="0" fontId="4" fillId="14" borderId="2" xfId="0" applyFont="1" applyFill="1" applyBorder="1" applyAlignment="1">
      <alignment horizontal="center" vertical="center"/>
    </xf>
    <xf numFmtId="0" fontId="6" fillId="15" borderId="2" xfId="0" applyFont="1" applyFill="1" applyBorder="1" applyAlignment="1">
      <alignment horizontal="center" vertical="center"/>
    </xf>
    <xf numFmtId="164" fontId="3" fillId="16" borderId="2" xfId="0" applyNumberFormat="1" applyFont="1" applyFill="1" applyBorder="1" applyAlignment="1">
      <alignment horizontal="center" vertical="center" wrapText="1"/>
    </xf>
    <xf numFmtId="164" fontId="3" fillId="17"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8" borderId="0" xfId="0" applyFill="1"/>
    <xf numFmtId="0" fontId="8" fillId="8" borderId="2" xfId="0" applyFont="1" applyFill="1" applyBorder="1"/>
    <xf numFmtId="0" fontId="8" fillId="18" borderId="2" xfId="0" applyFont="1" applyFill="1" applyBorder="1" applyAlignment="1">
      <alignment wrapText="1"/>
    </xf>
    <xf numFmtId="0" fontId="9" fillId="0" borderId="2" xfId="0" applyFont="1" applyBorder="1" applyAlignment="1">
      <alignment horizontal="center" vertical="center"/>
    </xf>
    <xf numFmtId="0" fontId="10" fillId="0" borderId="2" xfId="0" quotePrefix="1" applyFont="1" applyBorder="1" applyAlignment="1">
      <alignment vertical="center" wrapText="1"/>
    </xf>
    <xf numFmtId="0" fontId="11" fillId="8" borderId="2" xfId="0" applyFont="1" applyFill="1" applyBorder="1"/>
    <xf numFmtId="0" fontId="7" fillId="0" borderId="2" xfId="0" applyFont="1" applyBorder="1" applyAlignment="1">
      <alignment horizontal="center" vertical="center" wrapText="1" readingOrder="1"/>
    </xf>
    <xf numFmtId="0" fontId="8" fillId="8" borderId="2" xfId="0" applyFont="1" applyFill="1" applyBorder="1" applyAlignment="1">
      <alignment wrapText="1"/>
    </xf>
    <xf numFmtId="0" fontId="11" fillId="8" borderId="2" xfId="0" applyFont="1" applyFill="1" applyBorder="1" applyAlignment="1">
      <alignment vertical="center" wrapText="1"/>
    </xf>
    <xf numFmtId="0" fontId="8" fillId="0" borderId="2" xfId="0" applyFont="1" applyBorder="1" applyAlignment="1">
      <alignment wrapText="1"/>
    </xf>
    <xf numFmtId="0" fontId="12" fillId="0" borderId="0" xfId="0" applyFont="1"/>
    <xf numFmtId="0" fontId="11" fillId="8" borderId="2" xfId="0" applyFont="1" applyFill="1" applyBorder="1" applyAlignment="1">
      <alignment vertical="center"/>
    </xf>
    <xf numFmtId="0" fontId="8" fillId="0" borderId="2" xfId="0" applyFont="1" applyBorder="1"/>
    <xf numFmtId="0" fontId="10" fillId="0" borderId="4" xfId="0" applyFont="1" applyBorder="1" applyAlignment="1">
      <alignment vertical="center" wrapText="1"/>
    </xf>
    <xf numFmtId="0" fontId="11" fillId="8" borderId="3" xfId="0" applyFont="1" applyFill="1" applyBorder="1" applyAlignment="1">
      <alignment vertical="center"/>
    </xf>
    <xf numFmtId="0" fontId="8" fillId="0" borderId="2" xfId="0" applyFont="1" applyBorder="1" applyAlignment="1">
      <alignment horizontal="left" vertical="top" wrapText="1"/>
    </xf>
    <xf numFmtId="0" fontId="11" fillId="8" borderId="1" xfId="0" applyFont="1" applyFill="1" applyBorder="1" applyAlignment="1">
      <alignment vertical="center" wrapText="1"/>
    </xf>
    <xf numFmtId="0" fontId="10" fillId="19" borderId="2" xfId="0" quotePrefix="1" applyFont="1" applyFill="1" applyBorder="1" applyAlignment="1">
      <alignment vertical="center" wrapText="1"/>
    </xf>
    <xf numFmtId="0" fontId="11" fillId="8" borderId="5" xfId="0" applyFont="1" applyFill="1" applyBorder="1" applyAlignment="1">
      <alignment vertical="center"/>
    </xf>
    <xf numFmtId="0" fontId="10" fillId="0" borderId="2" xfId="0" applyFont="1" applyBorder="1" applyAlignment="1">
      <alignment vertical="center" wrapText="1"/>
    </xf>
    <xf numFmtId="0" fontId="4" fillId="9" borderId="3" xfId="0" applyFont="1" applyFill="1" applyBorder="1" applyAlignment="1">
      <alignment horizontal="center" vertical="center"/>
    </xf>
    <xf numFmtId="0" fontId="8" fillId="8" borderId="5" xfId="0" applyFont="1" applyFill="1" applyBorder="1"/>
    <xf numFmtId="0" fontId="0" fillId="0" borderId="1" xfId="0" applyBorder="1"/>
    <xf numFmtId="0" fontId="8" fillId="8" borderId="1" xfId="0" applyFont="1" applyFill="1" applyBorder="1"/>
    <xf numFmtId="0" fontId="22" fillId="0" borderId="0" xfId="0" applyFont="1" applyAlignment="1">
      <alignment vertical="center"/>
    </xf>
    <xf numFmtId="0" fontId="13" fillId="0" borderId="0" xfId="0" applyFont="1" applyAlignment="1">
      <alignment horizontal="left" vertical="center"/>
    </xf>
    <xf numFmtId="0" fontId="22" fillId="0" borderId="0" xfId="0" applyFont="1" applyAlignment="1">
      <alignment horizontal="left" vertical="center"/>
    </xf>
    <xf numFmtId="0" fontId="3" fillId="3" borderId="7" xfId="0" applyFont="1" applyFill="1" applyBorder="1" applyAlignment="1">
      <alignment horizontal="left" vertical="center" wrapText="1"/>
    </xf>
    <xf numFmtId="0" fontId="13" fillId="26" borderId="1" xfId="0" applyFont="1" applyFill="1" applyBorder="1" applyAlignment="1">
      <alignment horizontal="left" vertical="center"/>
    </xf>
    <xf numFmtId="0" fontId="14" fillId="26" borderId="1" xfId="0" applyFont="1" applyFill="1" applyBorder="1" applyAlignment="1">
      <alignment horizontal="left" vertical="center"/>
    </xf>
    <xf numFmtId="0" fontId="3" fillId="2" borderId="7" xfId="0" applyFont="1" applyFill="1" applyBorder="1" applyAlignment="1">
      <alignment horizontal="left" vertical="center" wrapText="1"/>
    </xf>
    <xf numFmtId="0" fontId="24" fillId="23" borderId="1" xfId="0" applyFont="1" applyFill="1" applyBorder="1" applyAlignment="1">
      <alignment horizontal="left" vertical="center"/>
    </xf>
    <xf numFmtId="14" fontId="13" fillId="0" borderId="0" xfId="0" applyNumberFormat="1" applyFont="1" applyAlignment="1">
      <alignment horizontal="left" vertical="center"/>
    </xf>
    <xf numFmtId="42" fontId="13" fillId="0" borderId="0" xfId="5" applyFont="1" applyAlignment="1">
      <alignment horizontal="left" vertical="center"/>
    </xf>
    <xf numFmtId="42" fontId="17" fillId="6" borderId="7" xfId="5" applyFont="1" applyFill="1" applyBorder="1" applyAlignment="1">
      <alignment horizontal="left" vertical="center" wrapText="1"/>
    </xf>
    <xf numFmtId="0" fontId="17" fillId="2" borderId="7" xfId="0" applyFont="1" applyFill="1" applyBorder="1" applyAlignment="1">
      <alignment horizontal="left" vertical="center" wrapText="1"/>
    </xf>
    <xf numFmtId="14" fontId="17" fillId="2" borderId="7" xfId="0" applyNumberFormat="1" applyFont="1" applyFill="1" applyBorder="1" applyAlignment="1">
      <alignment horizontal="left" vertical="center" wrapText="1"/>
    </xf>
    <xf numFmtId="0" fontId="13" fillId="0" borderId="0" xfId="0" applyFont="1" applyAlignment="1">
      <alignment horizontal="left" vertical="center" wrapText="1"/>
    </xf>
    <xf numFmtId="0" fontId="17" fillId="21" borderId="7" xfId="0" applyFont="1" applyFill="1" applyBorder="1" applyAlignment="1">
      <alignment horizontal="left" vertical="center" wrapText="1"/>
    </xf>
    <xf numFmtId="14" fontId="17" fillId="5" borderId="7" xfId="0" applyNumberFormat="1" applyFont="1" applyFill="1" applyBorder="1" applyAlignment="1">
      <alignment horizontal="left" vertical="center" wrapText="1"/>
    </xf>
    <xf numFmtId="14" fontId="22" fillId="20" borderId="0" xfId="2" applyNumberFormat="1" applyFont="1" applyFill="1" applyAlignment="1">
      <alignment vertical="center"/>
    </xf>
    <xf numFmtId="41" fontId="3" fillId="3" borderId="7" xfId="2" applyFont="1" applyFill="1" applyBorder="1" applyAlignment="1">
      <alignment vertical="center" wrapText="1"/>
    </xf>
    <xf numFmtId="41" fontId="22" fillId="0" borderId="0" xfId="2" applyFont="1" applyAlignment="1">
      <alignment vertical="center"/>
    </xf>
    <xf numFmtId="42" fontId="17" fillId="2" borderId="7" xfId="5" applyFont="1" applyFill="1" applyBorder="1" applyAlignment="1">
      <alignment horizontal="left" vertical="center" wrapText="1"/>
    </xf>
    <xf numFmtId="165" fontId="22" fillId="0" borderId="0" xfId="1" applyNumberFormat="1" applyFont="1" applyAlignment="1">
      <alignment horizontal="left"/>
    </xf>
    <xf numFmtId="14" fontId="22" fillId="0" borderId="0" xfId="0" applyNumberFormat="1" applyFont="1" applyAlignment="1">
      <alignment horizontal="left" vertical="center"/>
    </xf>
    <xf numFmtId="14" fontId="3" fillId="3" borderId="7" xfId="0" applyNumberFormat="1" applyFont="1" applyFill="1" applyBorder="1" applyAlignment="1">
      <alignment horizontal="left" vertical="center" wrapText="1"/>
    </xf>
    <xf numFmtId="0" fontId="3" fillId="2" borderId="9" xfId="0" applyFont="1" applyFill="1" applyBorder="1" applyAlignment="1">
      <alignment horizontal="left" vertical="center" wrapText="1"/>
    </xf>
    <xf numFmtId="0" fontId="14" fillId="25" borderId="1" xfId="0" applyFont="1" applyFill="1" applyBorder="1" applyAlignment="1">
      <alignment horizontal="left" vertical="center"/>
    </xf>
    <xf numFmtId="0" fontId="13" fillId="26" borderId="1" xfId="0" applyFont="1" applyFill="1" applyBorder="1" applyAlignment="1">
      <alignment horizontal="left" vertical="center" wrapText="1"/>
    </xf>
    <xf numFmtId="42" fontId="13" fillId="26" borderId="1" xfId="5" applyFont="1" applyFill="1" applyBorder="1" applyAlignment="1">
      <alignment horizontal="left" vertical="center"/>
    </xf>
    <xf numFmtId="14" fontId="13" fillId="26" borderId="1" xfId="0" applyNumberFormat="1" applyFont="1" applyFill="1" applyBorder="1" applyAlignment="1">
      <alignment horizontal="left" vertical="center"/>
    </xf>
    <xf numFmtId="42" fontId="14" fillId="26" borderId="1" xfId="5" applyFont="1" applyFill="1" applyBorder="1" applyAlignment="1">
      <alignment horizontal="left" vertical="center"/>
    </xf>
    <xf numFmtId="14" fontId="14" fillId="26" borderId="1" xfId="0" applyNumberFormat="1" applyFont="1" applyFill="1" applyBorder="1" applyAlignment="1">
      <alignment horizontal="left" vertical="center"/>
    </xf>
    <xf numFmtId="0" fontId="28" fillId="26" borderId="1" xfId="0" applyFont="1" applyFill="1" applyBorder="1" applyAlignment="1">
      <alignment horizontal="left" vertical="center"/>
    </xf>
    <xf numFmtId="0" fontId="22" fillId="26" borderId="1" xfId="0" applyFont="1" applyFill="1" applyBorder="1" applyAlignment="1">
      <alignment horizontal="left" vertical="center"/>
    </xf>
    <xf numFmtId="0" fontId="14" fillId="4" borderId="1" xfId="0" applyFont="1" applyFill="1" applyBorder="1" applyAlignment="1">
      <alignment horizontal="left" vertical="center"/>
    </xf>
    <xf numFmtId="42" fontId="14" fillId="4" borderId="1" xfId="5" applyFont="1" applyFill="1" applyBorder="1" applyAlignment="1">
      <alignment horizontal="left" vertical="center"/>
    </xf>
    <xf numFmtId="14" fontId="14" fillId="4" borderId="1" xfId="0" applyNumberFormat="1" applyFont="1" applyFill="1" applyBorder="1" applyAlignment="1">
      <alignment horizontal="left" vertical="center"/>
    </xf>
    <xf numFmtId="0" fontId="27" fillId="25" borderId="1" xfId="0" applyFont="1" applyFill="1" applyBorder="1" applyAlignment="1">
      <alignment horizontal="left" vertical="center"/>
    </xf>
    <xf numFmtId="0" fontId="13" fillId="25" borderId="1" xfId="0" applyFont="1" applyFill="1" applyBorder="1" applyAlignment="1">
      <alignment horizontal="left" vertical="center" wrapText="1"/>
    </xf>
    <xf numFmtId="0" fontId="13" fillId="25" borderId="1" xfId="0" applyFont="1" applyFill="1" applyBorder="1" applyAlignment="1">
      <alignment horizontal="left" vertical="center"/>
    </xf>
    <xf numFmtId="42" fontId="13" fillId="25" borderId="1" xfId="5" applyFont="1" applyFill="1" applyBorder="1" applyAlignment="1">
      <alignment horizontal="left" vertical="center"/>
    </xf>
    <xf numFmtId="14" fontId="13" fillId="25" borderId="1" xfId="0" applyNumberFormat="1" applyFont="1" applyFill="1" applyBorder="1" applyAlignment="1">
      <alignment horizontal="left" vertical="center"/>
    </xf>
    <xf numFmtId="42" fontId="14" fillId="25" borderId="1" xfId="5" applyFont="1" applyFill="1" applyBorder="1" applyAlignment="1">
      <alignment horizontal="left" vertical="center"/>
    </xf>
    <xf numFmtId="14" fontId="14" fillId="25" borderId="1" xfId="0" applyNumberFormat="1" applyFont="1" applyFill="1" applyBorder="1" applyAlignment="1">
      <alignment horizontal="left" vertical="center"/>
    </xf>
    <xf numFmtId="0" fontId="13" fillId="27" borderId="1" xfId="0" applyFont="1" applyFill="1" applyBorder="1" applyAlignment="1">
      <alignment horizontal="left" vertical="center"/>
    </xf>
    <xf numFmtId="42" fontId="13" fillId="27" borderId="1" xfId="5" applyFont="1" applyFill="1" applyBorder="1" applyAlignment="1">
      <alignment horizontal="left" vertical="center"/>
    </xf>
    <xf numFmtId="14" fontId="13" fillId="27" borderId="1" xfId="0" applyNumberFormat="1" applyFont="1" applyFill="1" applyBorder="1" applyAlignment="1">
      <alignment horizontal="left" vertical="center"/>
    </xf>
    <xf numFmtId="0" fontId="14" fillId="27" borderId="1" xfId="0" applyFont="1" applyFill="1" applyBorder="1" applyAlignment="1">
      <alignment horizontal="left" vertical="center"/>
    </xf>
    <xf numFmtId="42" fontId="14" fillId="27" borderId="1" xfId="5" applyFont="1" applyFill="1" applyBorder="1" applyAlignment="1">
      <alignment horizontal="left" vertical="center"/>
    </xf>
    <xf numFmtId="14" fontId="14" fillId="27" borderId="1" xfId="0" applyNumberFormat="1" applyFont="1" applyFill="1" applyBorder="1" applyAlignment="1">
      <alignment horizontal="left" vertical="center"/>
    </xf>
    <xf numFmtId="0" fontId="27" fillId="27" borderId="1" xfId="0" applyFont="1" applyFill="1" applyBorder="1" applyAlignment="1">
      <alignment horizontal="left" vertical="center"/>
    </xf>
    <xf numFmtId="0" fontId="13" fillId="27" borderId="1" xfId="0" applyFont="1" applyFill="1" applyBorder="1" applyAlignment="1">
      <alignment horizontal="left" vertical="center" wrapText="1"/>
    </xf>
    <xf numFmtId="0" fontId="22" fillId="27" borderId="1" xfId="0" applyFont="1" applyFill="1" applyBorder="1" applyAlignment="1">
      <alignment horizontal="left" vertical="center"/>
    </xf>
    <xf numFmtId="0" fontId="14" fillId="28" borderId="1" xfId="0" applyFont="1" applyFill="1" applyBorder="1" applyAlignment="1">
      <alignment horizontal="left" vertical="center"/>
    </xf>
    <xf numFmtId="42" fontId="14" fillId="28" borderId="1" xfId="5" applyFont="1" applyFill="1" applyBorder="1" applyAlignment="1">
      <alignment horizontal="left" vertical="center"/>
    </xf>
    <xf numFmtId="14" fontId="14" fillId="28" borderId="1" xfId="0" applyNumberFormat="1" applyFont="1" applyFill="1" applyBorder="1" applyAlignment="1">
      <alignment horizontal="left" vertical="center"/>
    </xf>
    <xf numFmtId="1" fontId="13" fillId="25" borderId="1" xfId="0" applyNumberFormat="1" applyFont="1" applyFill="1" applyBorder="1" applyAlignment="1">
      <alignment horizontal="left" vertical="center" wrapText="1"/>
    </xf>
    <xf numFmtId="1" fontId="13" fillId="26" borderId="1" xfId="0" applyNumberFormat="1" applyFont="1" applyFill="1" applyBorder="1" applyAlignment="1">
      <alignment horizontal="left" vertical="center" wrapText="1"/>
    </xf>
    <xf numFmtId="1" fontId="13" fillId="27" borderId="1" xfId="0" applyNumberFormat="1"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25" fillId="0" borderId="0" xfId="0" applyFont="1"/>
    <xf numFmtId="0" fontId="3" fillId="3" borderId="7" xfId="0" applyFont="1" applyFill="1" applyBorder="1" applyAlignment="1">
      <alignment vertical="center" wrapText="1"/>
    </xf>
    <xf numFmtId="0" fontId="19" fillId="0" borderId="0" xfId="0" applyFont="1" applyAlignment="1">
      <alignment horizontal="left" vertical="center"/>
    </xf>
    <xf numFmtId="42" fontId="22" fillId="0" borderId="0" xfId="5" applyFont="1" applyAlignment="1">
      <alignment horizontal="left" vertical="center"/>
    </xf>
    <xf numFmtId="165" fontId="22" fillId="0" borderId="0" xfId="1" applyNumberFormat="1" applyFont="1" applyAlignment="1">
      <alignment horizontal="left" vertical="center"/>
    </xf>
    <xf numFmtId="0" fontId="23" fillId="0" borderId="0" xfId="0" applyFont="1" applyAlignment="1">
      <alignment horizontal="left" vertical="center"/>
    </xf>
    <xf numFmtId="165" fontId="13" fillId="0" borderId="0" xfId="1" applyNumberFormat="1" applyFont="1" applyAlignment="1">
      <alignment horizontal="left" vertical="center"/>
    </xf>
    <xf numFmtId="0" fontId="15" fillId="0" borderId="0" xfId="0" applyFont="1" applyAlignment="1">
      <alignment horizontal="left" vertical="center"/>
    </xf>
    <xf numFmtId="14" fontId="13" fillId="0" borderId="0" xfId="1" applyNumberFormat="1" applyFont="1" applyAlignment="1">
      <alignment horizontal="left" vertical="center"/>
    </xf>
    <xf numFmtId="1" fontId="13" fillId="0" borderId="0" xfId="0" applyNumberFormat="1" applyFont="1" applyAlignment="1">
      <alignment horizontal="left" vertical="center"/>
    </xf>
    <xf numFmtId="0" fontId="13" fillId="24" borderId="0" xfId="0" applyFont="1" applyFill="1" applyAlignment="1">
      <alignment horizontal="left" vertical="center"/>
    </xf>
    <xf numFmtId="0" fontId="24" fillId="23" borderId="1" xfId="0" applyFont="1" applyFill="1" applyBorder="1" applyAlignment="1">
      <alignment horizontal="left" vertical="center" wrapText="1"/>
    </xf>
    <xf numFmtId="14" fontId="24" fillId="23" borderId="1" xfId="0" applyNumberFormat="1" applyFont="1" applyFill="1" applyBorder="1" applyAlignment="1">
      <alignment horizontal="left" vertical="center"/>
    </xf>
    <xf numFmtId="42" fontId="24" fillId="23" borderId="1" xfId="5" applyFont="1" applyFill="1" applyBorder="1" applyAlignment="1">
      <alignment horizontal="left" vertical="center"/>
    </xf>
    <xf numFmtId="42" fontId="3" fillId="3" borderId="7" xfId="5" applyFont="1" applyFill="1" applyBorder="1" applyAlignment="1">
      <alignment horizontal="left" vertical="center" wrapText="1"/>
    </xf>
    <xf numFmtId="0" fontId="17" fillId="3" borderId="7" xfId="0" applyFont="1" applyFill="1" applyBorder="1" applyAlignment="1">
      <alignment horizontal="left" vertical="center" wrapText="1"/>
    </xf>
    <xf numFmtId="14" fontId="21" fillId="23" borderId="1" xfId="0" applyNumberFormat="1" applyFont="1" applyFill="1" applyBorder="1" applyAlignment="1">
      <alignment horizontal="left" vertical="center" wrapText="1"/>
    </xf>
    <xf numFmtId="42" fontId="21" fillId="23" borderId="1" xfId="5" applyFont="1" applyFill="1" applyBorder="1" applyAlignment="1">
      <alignment horizontal="left" vertical="center" wrapText="1"/>
    </xf>
    <xf numFmtId="0" fontId="26" fillId="4" borderId="7" xfId="0" applyFont="1" applyFill="1" applyBorder="1" applyAlignment="1">
      <alignment horizontal="left" vertical="center" wrapText="1"/>
    </xf>
    <xf numFmtId="14" fontId="17" fillId="3" borderId="9" xfId="0" applyNumberFormat="1" applyFont="1" applyFill="1" applyBorder="1" applyAlignment="1">
      <alignment horizontal="left" vertical="center" wrapText="1"/>
    </xf>
    <xf numFmtId="0" fontId="21" fillId="23" borderId="1" xfId="0" applyFont="1" applyFill="1" applyBorder="1" applyAlignment="1">
      <alignment horizontal="left" vertical="center" wrapText="1"/>
    </xf>
    <xf numFmtId="14" fontId="17" fillId="20" borderId="9" xfId="0" applyNumberFormat="1" applyFont="1" applyFill="1" applyBorder="1" applyAlignment="1">
      <alignment horizontal="left" vertical="center" wrapText="1"/>
    </xf>
    <xf numFmtId="14" fontId="17" fillId="20" borderId="9" xfId="1" applyNumberFormat="1" applyFont="1" applyFill="1" applyBorder="1" applyAlignment="1">
      <alignment horizontal="left" vertical="center" wrapText="1"/>
    </xf>
    <xf numFmtId="14" fontId="17" fillId="22" borderId="7" xfId="0" applyNumberFormat="1" applyFont="1" applyFill="1" applyBorder="1" applyAlignment="1">
      <alignment horizontal="left" vertical="center" wrapText="1"/>
    </xf>
    <xf numFmtId="14" fontId="17" fillId="2" borderId="7" xfId="2" applyNumberFormat="1" applyFont="1" applyFill="1" applyBorder="1" applyAlignment="1">
      <alignment horizontal="left" vertical="center" wrapText="1"/>
    </xf>
    <xf numFmtId="1" fontId="17" fillId="6" borderId="7" xfId="2" applyNumberFormat="1" applyFont="1" applyFill="1" applyBorder="1" applyAlignment="1">
      <alignment horizontal="left" vertical="center" wrapText="1"/>
    </xf>
    <xf numFmtId="14" fontId="17" fillId="6" borderId="7" xfId="2" applyNumberFormat="1" applyFont="1" applyFill="1" applyBorder="1" applyAlignment="1">
      <alignment horizontal="left" vertical="center" wrapText="1"/>
    </xf>
    <xf numFmtId="41" fontId="17" fillId="2" borderId="7" xfId="2" applyFont="1" applyFill="1" applyBorder="1" applyAlignment="1">
      <alignment horizontal="left" vertical="center" wrapText="1"/>
    </xf>
    <xf numFmtId="41" fontId="17" fillId="3" borderId="7" xfId="2" applyFont="1" applyFill="1" applyBorder="1" applyAlignment="1">
      <alignment horizontal="left" vertical="center" wrapText="1"/>
    </xf>
    <xf numFmtId="14" fontId="17" fillId="3" borderId="7" xfId="0" applyNumberFormat="1" applyFont="1" applyFill="1" applyBorder="1" applyAlignment="1">
      <alignment horizontal="left" vertical="center" wrapText="1"/>
    </xf>
    <xf numFmtId="1" fontId="17" fillId="3" borderId="7" xfId="0" applyNumberFormat="1" applyFont="1" applyFill="1" applyBorder="1" applyAlignment="1">
      <alignment horizontal="left" vertical="center" wrapText="1"/>
    </xf>
    <xf numFmtId="14" fontId="17" fillId="4" borderId="7" xfId="0" applyNumberFormat="1" applyFont="1" applyFill="1" applyBorder="1" applyAlignment="1">
      <alignment horizontal="left" vertical="center" wrapText="1"/>
    </xf>
    <xf numFmtId="0" fontId="17" fillId="4" borderId="7" xfId="0" applyFont="1" applyFill="1" applyBorder="1" applyAlignment="1">
      <alignment horizontal="left" vertical="center" wrapText="1"/>
    </xf>
    <xf numFmtId="42" fontId="17" fillId="5" borderId="7" xfId="5" applyFont="1" applyFill="1" applyBorder="1" applyAlignment="1">
      <alignment horizontal="left" vertical="center" wrapText="1"/>
    </xf>
    <xf numFmtId="0" fontId="17" fillId="5" borderId="7" xfId="0" applyFont="1" applyFill="1" applyBorder="1" applyAlignment="1">
      <alignment horizontal="left" vertical="center" wrapText="1"/>
    </xf>
    <xf numFmtId="0" fontId="18" fillId="24" borderId="0" xfId="0" applyFont="1" applyFill="1" applyAlignment="1">
      <alignment horizontal="left" vertical="center" wrapText="1"/>
    </xf>
    <xf numFmtId="0" fontId="18" fillId="0" borderId="0" xfId="0" applyFont="1" applyAlignment="1">
      <alignment horizontal="left" vertical="center" wrapText="1"/>
    </xf>
    <xf numFmtId="0" fontId="23" fillId="27" borderId="1" xfId="0" applyFont="1" applyFill="1" applyBorder="1" applyAlignment="1" applyProtection="1">
      <alignment horizontal="left" vertical="center"/>
      <protection locked="0"/>
    </xf>
    <xf numFmtId="0" fontId="22" fillId="27" borderId="6" xfId="0" applyFont="1" applyFill="1" applyBorder="1" applyAlignment="1">
      <alignment horizontal="left" vertical="center" wrapText="1"/>
    </xf>
    <xf numFmtId="41" fontId="13" fillId="27" borderId="1" xfId="2" applyFont="1" applyFill="1" applyBorder="1" applyAlignment="1">
      <alignment horizontal="left" vertical="center"/>
    </xf>
    <xf numFmtId="166" fontId="13" fillId="27" borderId="1" xfId="0" applyNumberFormat="1" applyFont="1" applyFill="1" applyBorder="1" applyAlignment="1">
      <alignment horizontal="left" vertical="center"/>
    </xf>
    <xf numFmtId="42" fontId="13" fillId="27" borderId="1" xfId="5" applyFont="1" applyFill="1" applyBorder="1" applyAlignment="1">
      <alignment horizontal="left" vertical="center" wrapText="1"/>
    </xf>
    <xf numFmtId="14" fontId="13" fillId="27" borderId="1" xfId="0" applyNumberFormat="1" applyFont="1" applyFill="1" applyBorder="1" applyAlignment="1">
      <alignment horizontal="left" vertical="center" wrapText="1"/>
    </xf>
    <xf numFmtId="0" fontId="13" fillId="27" borderId="0" xfId="0" applyFont="1" applyFill="1" applyAlignment="1">
      <alignment horizontal="left"/>
    </xf>
    <xf numFmtId="0" fontId="13" fillId="27" borderId="0" xfId="0" applyFont="1" applyFill="1" applyAlignment="1">
      <alignment horizontal="left" vertical="center"/>
    </xf>
    <xf numFmtId="0" fontId="13" fillId="20" borderId="0" xfId="0" applyFont="1" applyFill="1" applyAlignment="1">
      <alignment horizontal="left"/>
    </xf>
    <xf numFmtId="0" fontId="13" fillId="20" borderId="0" xfId="0" applyFont="1" applyFill="1" applyAlignment="1">
      <alignment horizontal="left" vertical="center"/>
    </xf>
    <xf numFmtId="0" fontId="23" fillId="26" borderId="1" xfId="0" applyFont="1" applyFill="1" applyBorder="1" applyAlignment="1" applyProtection="1">
      <alignment horizontal="left" vertical="center"/>
      <protection locked="0"/>
    </xf>
    <xf numFmtId="0" fontId="22" fillId="26" borderId="6" xfId="0" applyFont="1" applyFill="1" applyBorder="1" applyAlignment="1">
      <alignment horizontal="left" vertical="center"/>
    </xf>
    <xf numFmtId="41" fontId="13" fillId="26" borderId="1" xfId="2" applyFont="1" applyFill="1" applyBorder="1" applyAlignment="1">
      <alignment horizontal="left" vertical="center"/>
    </xf>
    <xf numFmtId="166" fontId="13" fillId="26" borderId="1" xfId="0" applyNumberFormat="1" applyFont="1" applyFill="1" applyBorder="1" applyAlignment="1">
      <alignment horizontal="left" vertical="center"/>
    </xf>
    <xf numFmtId="0" fontId="23" fillId="24" borderId="1" xfId="0" applyFont="1" applyFill="1" applyBorder="1" applyAlignment="1" applyProtection="1">
      <alignment horizontal="left" vertical="center"/>
      <protection locked="0"/>
    </xf>
    <xf numFmtId="42" fontId="13" fillId="26" borderId="1" xfId="5" applyFont="1" applyFill="1" applyBorder="1" applyAlignment="1">
      <alignment horizontal="left" vertical="center" wrapText="1"/>
    </xf>
    <xf numFmtId="14" fontId="13" fillId="26" borderId="1" xfId="0" applyNumberFormat="1" applyFont="1" applyFill="1" applyBorder="1" applyAlignment="1">
      <alignment horizontal="left" vertical="center" wrapText="1"/>
    </xf>
    <xf numFmtId="0" fontId="13" fillId="26" borderId="0" xfId="0" applyFont="1" applyFill="1" applyAlignment="1">
      <alignment horizontal="left"/>
    </xf>
    <xf numFmtId="0" fontId="13" fillId="26" borderId="0" xfId="0" applyFont="1" applyFill="1" applyAlignment="1">
      <alignment horizontal="left" vertical="center"/>
    </xf>
    <xf numFmtId="0" fontId="22" fillId="27" borderId="6" xfId="0" applyFont="1" applyFill="1" applyBorder="1" applyAlignment="1">
      <alignment horizontal="left" vertical="center"/>
    </xf>
    <xf numFmtId="0" fontId="23" fillId="25" borderId="1" xfId="0" applyFont="1" applyFill="1" applyBorder="1" applyAlignment="1" applyProtection="1">
      <alignment horizontal="left" vertical="center"/>
      <protection locked="0"/>
    </xf>
    <xf numFmtId="0" fontId="22" fillId="25" borderId="6" xfId="0" applyFont="1" applyFill="1" applyBorder="1" applyAlignment="1">
      <alignment horizontal="left" vertical="center" wrapText="1"/>
    </xf>
    <xf numFmtId="41" fontId="13" fillId="25" borderId="1" xfId="2" applyFont="1" applyFill="1" applyBorder="1" applyAlignment="1">
      <alignment horizontal="left" vertical="center"/>
    </xf>
    <xf numFmtId="166" fontId="13" fillId="25" borderId="1" xfId="0" applyNumberFormat="1" applyFont="1" applyFill="1" applyBorder="1" applyAlignment="1">
      <alignment horizontal="left" vertical="center"/>
    </xf>
    <xf numFmtId="42" fontId="13" fillId="25" borderId="1" xfId="5" applyFont="1" applyFill="1" applyBorder="1" applyAlignment="1">
      <alignment horizontal="left" vertical="center" wrapText="1"/>
    </xf>
    <xf numFmtId="14" fontId="13" fillId="25" borderId="1" xfId="0" applyNumberFormat="1" applyFont="1" applyFill="1" applyBorder="1" applyAlignment="1">
      <alignment horizontal="left" vertical="center" wrapText="1"/>
    </xf>
    <xf numFmtId="0" fontId="13" fillId="25" borderId="0" xfId="0" applyFont="1" applyFill="1" applyAlignment="1">
      <alignment horizontal="left"/>
    </xf>
    <xf numFmtId="0" fontId="13" fillId="25" borderId="0" xfId="0" applyFont="1" applyFill="1" applyAlignment="1">
      <alignment horizontal="left" vertical="center"/>
    </xf>
    <xf numFmtId="14" fontId="22" fillId="26" borderId="1" xfId="0" applyNumberFormat="1" applyFont="1" applyFill="1" applyBorder="1" applyAlignment="1">
      <alignment horizontal="left" vertical="center"/>
    </xf>
    <xf numFmtId="165" fontId="22" fillId="26" borderId="1" xfId="1" applyNumberFormat="1" applyFont="1" applyFill="1" applyBorder="1" applyAlignment="1">
      <alignment horizontal="left" vertical="center"/>
    </xf>
    <xf numFmtId="0" fontId="13" fillId="26" borderId="6" xfId="0" applyFont="1" applyFill="1" applyBorder="1" applyAlignment="1">
      <alignment horizontal="left" vertical="center"/>
    </xf>
    <xf numFmtId="14" fontId="13" fillId="26" borderId="8" xfId="1" applyNumberFormat="1" applyFont="1" applyFill="1" applyBorder="1" applyAlignment="1">
      <alignment horizontal="left" vertical="center"/>
    </xf>
    <xf numFmtId="14" fontId="13" fillId="26" borderId="1" xfId="0" applyNumberFormat="1" applyFont="1" applyFill="1" applyBorder="1" applyAlignment="1" applyProtection="1">
      <alignment horizontal="left" vertical="center"/>
      <protection locked="0"/>
    </xf>
    <xf numFmtId="1" fontId="13" fillId="26" borderId="1" xfId="0" applyNumberFormat="1" applyFont="1" applyFill="1" applyBorder="1" applyAlignment="1">
      <alignment horizontal="left" vertical="center"/>
    </xf>
    <xf numFmtId="0" fontId="13" fillId="26" borderId="8" xfId="0" applyFont="1" applyFill="1" applyBorder="1" applyAlignment="1">
      <alignment horizontal="left" vertical="center"/>
    </xf>
    <xf numFmtId="0" fontId="30" fillId="20" borderId="1" xfId="0" applyFont="1" applyFill="1" applyBorder="1" applyAlignment="1">
      <alignment horizontal="left" vertical="center"/>
    </xf>
    <xf numFmtId="0" fontId="15" fillId="20" borderId="0" xfId="0" applyFont="1" applyFill="1" applyAlignment="1">
      <alignment horizontal="left" vertical="center"/>
    </xf>
    <xf numFmtId="0" fontId="16" fillId="27" borderId="1" xfId="0" applyFont="1" applyFill="1" applyBorder="1" applyAlignment="1">
      <alignment horizontal="left" vertical="center"/>
    </xf>
    <xf numFmtId="0" fontId="13" fillId="27" borderId="1" xfId="0" applyFont="1" applyFill="1" applyBorder="1" applyAlignment="1">
      <alignment horizontal="left"/>
    </xf>
    <xf numFmtId="0" fontId="22" fillId="27" borderId="1" xfId="0" applyFont="1" applyFill="1" applyBorder="1" applyAlignment="1">
      <alignment horizontal="left" vertical="center" wrapText="1"/>
    </xf>
    <xf numFmtId="14" fontId="22" fillId="27" borderId="1" xfId="0" applyNumberFormat="1" applyFont="1" applyFill="1" applyBorder="1" applyAlignment="1">
      <alignment horizontal="left" vertical="center"/>
    </xf>
    <xf numFmtId="165" fontId="22" fillId="27" borderId="1" xfId="1" applyNumberFormat="1" applyFont="1" applyFill="1" applyBorder="1" applyAlignment="1">
      <alignment horizontal="left" vertical="center"/>
    </xf>
    <xf numFmtId="0" fontId="29" fillId="27" borderId="8" xfId="0" applyFont="1" applyFill="1" applyBorder="1" applyAlignment="1">
      <alignment horizontal="left"/>
    </xf>
    <xf numFmtId="0" fontId="15" fillId="27" borderId="1" xfId="0" applyFont="1" applyFill="1" applyBorder="1" applyAlignment="1">
      <alignment horizontal="left" vertical="center" wrapText="1"/>
    </xf>
    <xf numFmtId="14" fontId="13" fillId="27" borderId="1" xfId="1" applyNumberFormat="1" applyFont="1" applyFill="1" applyBorder="1" applyAlignment="1">
      <alignment horizontal="left" vertical="center"/>
    </xf>
    <xf numFmtId="0" fontId="7" fillId="27" borderId="1" xfId="0" applyFont="1" applyFill="1" applyBorder="1" applyAlignment="1">
      <alignment horizontal="left"/>
    </xf>
    <xf numFmtId="14" fontId="7" fillId="27" borderId="1" xfId="0" applyNumberFormat="1" applyFont="1" applyFill="1" applyBorder="1" applyAlignment="1">
      <alignment horizontal="left"/>
    </xf>
    <xf numFmtId="1" fontId="13" fillId="27" borderId="1" xfId="0" applyNumberFormat="1" applyFont="1" applyFill="1" applyBorder="1" applyAlignment="1">
      <alignment horizontal="left" vertical="center"/>
    </xf>
    <xf numFmtId="0" fontId="13" fillId="27" borderId="8" xfId="0" applyFont="1" applyFill="1" applyBorder="1" applyAlignment="1">
      <alignment horizontal="left" vertical="center"/>
    </xf>
    <xf numFmtId="0" fontId="14" fillId="0" borderId="1" xfId="0" applyFont="1" applyBorder="1" applyAlignment="1">
      <alignment horizontal="left" vertical="center"/>
    </xf>
    <xf numFmtId="0" fontId="28" fillId="0" borderId="1" xfId="0" applyFont="1" applyBorder="1" applyAlignment="1">
      <alignment horizontal="left" vertical="center"/>
    </xf>
    <xf numFmtId="0" fontId="13" fillId="0" borderId="1" xfId="0" applyFont="1" applyBorder="1" applyAlignment="1">
      <alignment horizontal="left" vertical="center" wrapText="1"/>
    </xf>
    <xf numFmtId="14" fontId="13" fillId="0" borderId="1" xfId="0" applyNumberFormat="1" applyFont="1" applyBorder="1" applyAlignment="1">
      <alignment horizontal="left" vertical="center"/>
    </xf>
    <xf numFmtId="42" fontId="13" fillId="0" borderId="1" xfId="5" applyFont="1" applyFill="1" applyBorder="1" applyAlignment="1">
      <alignment horizontal="left" vertical="center"/>
    </xf>
    <xf numFmtId="14" fontId="22" fillId="0" borderId="1" xfId="0" applyNumberFormat="1" applyFont="1" applyBorder="1" applyAlignment="1">
      <alignment horizontal="left" vertical="center"/>
    </xf>
    <xf numFmtId="0" fontId="22" fillId="0" borderId="1" xfId="0" applyFont="1" applyBorder="1" applyAlignment="1">
      <alignment horizontal="left" vertical="center"/>
    </xf>
    <xf numFmtId="165" fontId="22" fillId="0" borderId="1" xfId="1" applyNumberFormat="1" applyFont="1" applyFill="1" applyBorder="1" applyAlignment="1">
      <alignment horizontal="left" vertical="center"/>
    </xf>
    <xf numFmtId="0" fontId="23" fillId="0" borderId="1" xfId="0" applyFont="1" applyBorder="1" applyAlignment="1" applyProtection="1">
      <alignment horizontal="left" vertical="center"/>
      <protection locked="0"/>
    </xf>
    <xf numFmtId="0" fontId="22" fillId="0" borderId="6" xfId="0" applyFont="1" applyBorder="1" applyAlignment="1">
      <alignment horizontal="left" vertical="center"/>
    </xf>
    <xf numFmtId="41" fontId="13" fillId="0" borderId="1" xfId="2" applyFont="1" applyFill="1" applyBorder="1" applyAlignment="1">
      <alignment horizontal="left" vertical="center"/>
    </xf>
    <xf numFmtId="166" fontId="13" fillId="0" borderId="1" xfId="0" applyNumberFormat="1" applyFont="1" applyBorder="1" applyAlignment="1">
      <alignment horizontal="left" vertical="center"/>
    </xf>
    <xf numFmtId="1" fontId="13" fillId="0" borderId="1" xfId="0" applyNumberFormat="1" applyFont="1" applyBorder="1" applyAlignment="1">
      <alignment horizontal="left" vertical="center" wrapText="1"/>
    </xf>
    <xf numFmtId="0" fontId="13" fillId="0" borderId="6" xfId="0" applyFont="1" applyBorder="1" applyAlignment="1">
      <alignment horizontal="left" vertical="center"/>
    </xf>
    <xf numFmtId="14" fontId="13" fillId="0" borderId="8" xfId="1" applyNumberFormat="1" applyFont="1" applyFill="1" applyBorder="1" applyAlignment="1">
      <alignment horizontal="left" vertical="center"/>
    </xf>
    <xf numFmtId="14" fontId="13" fillId="0" borderId="1" xfId="0" applyNumberFormat="1" applyFont="1" applyBorder="1" applyAlignment="1" applyProtection="1">
      <alignment horizontal="left" vertical="center"/>
      <protection locked="0"/>
    </xf>
    <xf numFmtId="1" fontId="13" fillId="0" borderId="1" xfId="0" applyNumberFormat="1" applyFont="1" applyBorder="1" applyAlignment="1">
      <alignment horizontal="left" vertical="center"/>
    </xf>
    <xf numFmtId="42" fontId="13" fillId="0" borderId="1" xfId="5" applyFont="1" applyFill="1" applyBorder="1" applyAlignment="1">
      <alignment horizontal="left" vertical="center" wrapText="1"/>
    </xf>
    <xf numFmtId="14" fontId="13" fillId="0" borderId="1" xfId="0" applyNumberFormat="1" applyFont="1" applyBorder="1" applyAlignment="1">
      <alignment horizontal="left" vertical="center" wrapText="1"/>
    </xf>
    <xf numFmtId="0" fontId="13" fillId="0" borderId="8" xfId="0" applyFont="1" applyBorder="1" applyAlignment="1">
      <alignment horizontal="left" vertical="center"/>
    </xf>
    <xf numFmtId="0" fontId="13" fillId="0" borderId="0" xfId="0" applyFont="1" applyAlignment="1">
      <alignment horizontal="left"/>
    </xf>
    <xf numFmtId="0" fontId="14" fillId="0" borderId="1" xfId="0" applyFont="1" applyBorder="1" applyAlignment="1">
      <alignment horizontal="center" vertical="center"/>
    </xf>
    <xf numFmtId="0" fontId="13" fillId="0" borderId="1" xfId="0" applyFont="1" applyBorder="1" applyAlignment="1">
      <alignment vertical="center"/>
    </xf>
    <xf numFmtId="0" fontId="14" fillId="0" borderId="1" xfId="0" applyFont="1" applyBorder="1" applyAlignment="1">
      <alignment vertical="center"/>
    </xf>
    <xf numFmtId="0" fontId="13" fillId="0" borderId="1" xfId="0" applyFont="1" applyBorder="1"/>
    <xf numFmtId="0" fontId="22" fillId="0" borderId="1" xfId="0" applyFont="1" applyBorder="1" applyAlignment="1">
      <alignment horizontal="center" vertical="center"/>
    </xf>
    <xf numFmtId="14" fontId="22" fillId="0" borderId="1" xfId="0" applyNumberFormat="1" applyFont="1" applyBorder="1" applyAlignment="1">
      <alignment horizontal="center" vertical="center"/>
    </xf>
    <xf numFmtId="42" fontId="22" fillId="0" borderId="1" xfId="5" applyFont="1" applyFill="1" applyBorder="1" applyAlignment="1">
      <alignment vertical="center"/>
    </xf>
    <xf numFmtId="14" fontId="22" fillId="0" borderId="1" xfId="0" applyNumberFormat="1" applyFont="1" applyBorder="1" applyAlignment="1">
      <alignment vertical="center"/>
    </xf>
    <xf numFmtId="0" fontId="22" fillId="0" borderId="1" xfId="0" applyFont="1" applyBorder="1" applyAlignment="1">
      <alignment vertical="center"/>
    </xf>
    <xf numFmtId="165" fontId="22" fillId="0" borderId="1" xfId="1" applyNumberFormat="1" applyFont="1" applyFill="1" applyBorder="1" applyAlignment="1">
      <alignment vertical="center"/>
    </xf>
    <xf numFmtId="0" fontId="29" fillId="0" borderId="1" xfId="0" applyFont="1" applyBorder="1"/>
    <xf numFmtId="0" fontId="23" fillId="0" borderId="1" xfId="0" applyFont="1" applyBorder="1" applyAlignment="1" applyProtection="1">
      <alignment vertical="center"/>
      <protection locked="0"/>
    </xf>
    <xf numFmtId="165" fontId="22" fillId="0" borderId="1" xfId="1" applyNumberFormat="1" applyFont="1" applyFill="1" applyBorder="1" applyAlignment="1">
      <alignment horizontal="center" vertical="center"/>
    </xf>
    <xf numFmtId="41" fontId="13" fillId="0" borderId="1" xfId="2" applyFont="1" applyFill="1" applyBorder="1" applyAlignment="1">
      <alignment vertical="center"/>
    </xf>
    <xf numFmtId="0" fontId="13" fillId="0" borderId="7" xfId="0" applyFont="1" applyBorder="1" applyAlignment="1">
      <alignment horizontal="left" vertical="center"/>
    </xf>
    <xf numFmtId="165" fontId="13" fillId="0" borderId="1" xfId="1" applyNumberFormat="1" applyFont="1" applyFill="1" applyBorder="1" applyAlignment="1">
      <alignment vertical="center"/>
    </xf>
    <xf numFmtId="0" fontId="15" fillId="0" borderId="1" xfId="0" applyFont="1" applyBorder="1" applyAlignment="1">
      <alignment horizontal="center" vertical="center"/>
    </xf>
    <xf numFmtId="0" fontId="13" fillId="0" borderId="1" xfId="0" applyFont="1" applyBorder="1" applyAlignment="1">
      <alignment vertical="center" wrapText="1"/>
    </xf>
    <xf numFmtId="14" fontId="13" fillId="0" borderId="1" xfId="1" applyNumberFormat="1" applyFont="1" applyFill="1" applyBorder="1" applyAlignment="1">
      <alignment horizontal="center" vertical="center"/>
    </xf>
    <xf numFmtId="42" fontId="13" fillId="0" borderId="1" xfId="5" applyFont="1" applyFill="1" applyBorder="1" applyAlignment="1">
      <alignment horizontal="center" vertical="center"/>
    </xf>
    <xf numFmtId="0" fontId="13" fillId="0" borderId="1" xfId="0" applyFont="1" applyBorder="1" applyAlignment="1">
      <alignment horizontal="right" vertical="center"/>
    </xf>
    <xf numFmtId="0" fontId="13" fillId="0" borderId="1" xfId="0" applyFont="1" applyBorder="1" applyAlignment="1">
      <alignment horizontal="right" vertical="center" wrapText="1"/>
    </xf>
    <xf numFmtId="14" fontId="13" fillId="0" borderId="1" xfId="0" applyNumberFormat="1" applyFont="1" applyBorder="1" applyAlignment="1">
      <alignment horizontal="right" vertical="center"/>
    </xf>
    <xf numFmtId="14"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4" fontId="13" fillId="0" borderId="1" xfId="0" applyNumberFormat="1" applyFont="1" applyBorder="1" applyAlignment="1">
      <alignment vertical="center"/>
    </xf>
    <xf numFmtId="14" fontId="13" fillId="0" borderId="1" xfId="0" applyNumberFormat="1" applyFont="1" applyBorder="1" applyAlignment="1">
      <alignment vertical="center" wrapText="1"/>
    </xf>
    <xf numFmtId="0" fontId="13" fillId="0" borderId="0" xfId="0" applyFont="1" applyAlignment="1">
      <alignment vertical="center"/>
    </xf>
  </cellXfs>
  <cellStyles count="6">
    <cellStyle name="Hyperlink" xfId="4" xr:uid="{00000000-0005-0000-0000-000001000000}"/>
    <cellStyle name="Millares" xfId="1" builtinId="3"/>
    <cellStyle name="Millares [0]" xfId="2" builtinId="6"/>
    <cellStyle name="Moneda [0]" xfId="5" builtinId="7"/>
    <cellStyle name="Normal" xfId="0" builtinId="0"/>
    <cellStyle name="Normal 4" xfId="3" xr:uid="{00000000-0005-0000-0000-000005000000}"/>
  </cellStyles>
  <dxfs count="1">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rani\Downloads\CONTRATOS%20DESDE%20EL%202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isy.giraldo\Downloads\RELACI&#211;N%20ENTRE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ow r="1">
          <cell r="A1" t="str">
            <v>SIPSE</v>
          </cell>
          <cell r="B1" t="str">
            <v xml:space="preserve">Nº CTO </v>
          </cell>
          <cell r="C1" t="str">
            <v>Objeto del proceso o contrato</v>
          </cell>
          <cell r="D1" t="str">
            <v xml:space="preserve">Cod. Proyecto </v>
          </cell>
        </row>
        <row r="2">
          <cell r="A2">
            <v>72964</v>
          </cell>
          <cell r="B2">
            <v>267</v>
          </cell>
          <cell r="C2" t="str">
            <v>EL CONTRATO QUE SE PRETENDE CELEBRAR TENDRÁ POR OBJETO PRESTAR SUS SERVICIOS PROFESIONALES AL DESPACHO DE LA ALCALDÍA LOCAL PARA APOYAR EL TRÁMITE DE LOS ASUNTOS DE SU COMPETENCIA, ATENCIÓN DE LOS DERECHOS DE PETICIÓN, CONSOLIDAR LAS PROPOSICIONES Y SOLICITUDES DE LOS ENTES DE CONTROL, DE ACUERDO A LOS ESTUDIOS PREVIOS</v>
          </cell>
          <cell r="D2">
            <v>1907</v>
          </cell>
        </row>
        <row r="3">
          <cell r="A3">
            <v>74004</v>
          </cell>
          <cell r="B3">
            <v>273</v>
          </cell>
          <cell r="C3" t="str">
            <v>PRESTAR SUS SERVICIOS COMO INSTRUCTOR DE FORMACIÓN DEPORTIVA EN GIMNASIA, EN LA EJECUCIÓN DE LAS ACTIVIDADES PREVISTAS EN LA IMPLEMENTACIÓN DE LOS PROGRAMAS, PROCESOS DE FORMACIÓN DEPORTIVA Y LA ESTRATEGIA DE CUIDADO EN EL TERRITORIO EN LA LOCALIDAD DE PUENTE ARANDA, DE CONFORMIDAD CON LOS ESTUDIOS PREVIOS.</v>
          </cell>
          <cell r="D3">
            <v>1887</v>
          </cell>
        </row>
        <row r="4">
          <cell r="A4">
            <v>74852</v>
          </cell>
          <cell r="B4">
            <v>274</v>
          </cell>
          <cell r="C4" t="str">
            <v>PRESTAR LOS SERVICIOS TÉCNICOS REQUERIDOS PARA APOYAR LA FORMULACIÓN, PROCESOS DE CONTRATACIÓN, EVALUACIÓN, SEGUIMIENTO Y LIQUIDACIÓN DE PROYECTOS PARA ASEGURAR LA ADECUADA INVERSIÓN DE RECURSOS LOCALES Y EL CUMPLIMIENTO DE LAS METAS DEL MISMO EN LO REFERENTE AL PROYECTO 1907 "FORTALECIMIENTO AL DESARROLLO LOCAL DE PUENTE ARANDA".</v>
          </cell>
          <cell r="D4">
            <v>1907</v>
          </cell>
        </row>
        <row r="5">
          <cell r="A5">
            <v>74193</v>
          </cell>
          <cell r="B5">
            <v>275</v>
          </cell>
          <cell r="C5" t="str">
            <v>APOYAR JURÍDICAMENTE LA EJECUCIÓN DE LAS ACCIONES REQUERIDAS PARA LA DEPURACIÓN DE LAS ACTUACIONES ADMINISTRATIVAS QUE CURSAN EN LA ALCALDÍA LOCAL.</v>
          </cell>
          <cell r="D5">
            <v>1907</v>
          </cell>
        </row>
        <row r="6">
          <cell r="A6">
            <v>74330</v>
          </cell>
          <cell r="B6">
            <v>276</v>
          </cell>
          <cell r="C6" t="str">
            <v>PRESTAR SERVICIOS PROFESIONALES PARA REALIZAR ACOMPAÑAMIENTO EN LAS DIFERENTES ETAPAS DE EJECUCIÓN Y DISEÑO DE LAS ESTRATEGIAS Y CAMPAÑAS DIGITALES TENDIENTES A PROMOVER LA PARTICIPACIÓN DIGITAL EN LA LOCALIDAD DE PUENTE ARANDA</v>
          </cell>
          <cell r="D6">
            <v>1907</v>
          </cell>
        </row>
        <row r="7">
          <cell r="A7">
            <v>75112</v>
          </cell>
          <cell r="B7">
            <v>277</v>
          </cell>
          <cell r="C7" t="str">
            <v>PRESTAR LOS SERVICIOS PROFESIONALES REQUERIDOS PARA APOYAR LA FORMULACION  PROCESO DE CONTRATACION  EVALUACION Y SEGUIMIENTO DE PROYECTOS INCLUIDOS EN EL PLAN DE DESARROLLO LOCAL VIGENTE  ASI COMO LA LIQUIDACION DE LOS CONTRATOS SUSCRITOS PARA SU EJECUCION PARA ASEGURAR A ADECUADA INVERSION DE RECUR</v>
          </cell>
          <cell r="D7">
            <v>1905</v>
          </cell>
        </row>
        <row r="8">
          <cell r="A8">
            <v>74069</v>
          </cell>
          <cell r="B8">
            <v>278</v>
          </cell>
          <cell r="C8" t="str">
            <v>PRESTAR SERVICIOS PROFESIONALES PARA APOYAR LA ARTICULACION CON LOS GRUPOS EMPRESARIALES  COMERCIALES  Y DIFERENTES GRUPOS DE PARTICIPACION QUE HACEN PARTE DE LA LOCALIDAD DE PUENTE ARANDA</v>
          </cell>
          <cell r="D8">
            <v>1907</v>
          </cell>
        </row>
        <row r="9">
          <cell r="A9">
            <v>73731</v>
          </cell>
          <cell r="B9">
            <v>280</v>
          </cell>
          <cell r="C9" t="str">
            <v>PRESTAR LOS SERVICIOS PROFESIONALES PARA APOYAR JURIDICAMENTE EN LOS PROCESOS PRECONTRACTUALES Y CONTRACTUALES DEL FONDO DE DESARROLLO LOCAL DE PUENTE ARANDA.</v>
          </cell>
          <cell r="D9">
            <v>1907</v>
          </cell>
        </row>
        <row r="10">
          <cell r="A10">
            <v>74829</v>
          </cell>
          <cell r="B10">
            <v>281</v>
          </cell>
          <cell r="C10" t="str">
            <v>PRESTAR SUS SERVICIOS COMO PROFESIONAL PARA CARACTERIZAR LAS HUERTAS URBANAS  CAPACITAR A LAS PERSONAS ENCARGADAS DE LAS HUERTAS Y DEMAS ACTIVIDADES PREVISTAS EN LA IMPLEMENTACION LOS PROGRAMAS  PROCESOS DE AGRICULTURA URBANA EN EL TERRITORIO EN LA LOCALIDAD DE PUENTE ARANDA  DE CONFORMIDAD CON LOS</v>
          </cell>
          <cell r="D10">
            <v>1630</v>
          </cell>
        </row>
        <row r="11">
          <cell r="A11">
            <v>75182</v>
          </cell>
          <cell r="B11">
            <v>282</v>
          </cell>
          <cell r="C11" t="str">
            <v>PRESTAR SUS SERVICIOS PROFESIONALES PARA APOYAR LAS ACTIVIDADES Y PROGRAMAS QUE PROMUEVAN EL EJERCICIO DEL DERECHO A LA PARTICIPACION  ASI COMO LOS PROCESOS COMUNITARIOS EN LA LOCALIDAD.</v>
          </cell>
          <cell r="D11">
            <v>1907</v>
          </cell>
        </row>
        <row r="12">
          <cell r="A12">
            <v>75140</v>
          </cell>
          <cell r="B12">
            <v>283</v>
          </cell>
          <cell r="C12" t="str">
            <v>PRESTAR SUS SERVICIOS PROFESIONALES PARA APOYAR JURIDICAMENTE LA EJECUCION DE LAS ACCIONES REQUERIDAS PARA LA DEPURACION DE LAS ACTUACIONES ADMINISTRATIVAS QUE CURSAN EN LA ALCALDIA LOCAL.</v>
          </cell>
          <cell r="D12">
            <v>1907</v>
          </cell>
        </row>
        <row r="13">
          <cell r="A13">
            <v>75133</v>
          </cell>
          <cell r="B13">
            <v>284</v>
          </cell>
          <cell r="C13" t="str">
            <v>PRESTAR SUS SERVICIOS PROFESIONALES PARA APOYAR LA GESTION DE LA CASA DEL CONSUMIDOR EN LA ALCALDIA LOCAL</v>
          </cell>
          <cell r="D13">
            <v>1907</v>
          </cell>
        </row>
        <row r="14">
          <cell r="A14">
            <v>75610</v>
          </cell>
          <cell r="B14">
            <v>287</v>
          </cell>
          <cell r="C14" t="str">
            <v>PRESTAR SUS SERVICIOS PROFESIONALES AL DESPACHO REALIZANDO CONSOLIDACION Y/O PARAMETRIZACION Y/O ANALISIS Y/O INFORMES CON EL FIN DE OBTENER ESTADISTICAS DE LAS ORGANIZACIONES SOCIALES  CULTURALES  EMPRESARIALES DE LA LOCALIDAD DE PUENTE ARANDA QUE CONTRIBUYAN A LA TOMA DE DECISIONES.</v>
          </cell>
          <cell r="D14">
            <v>1907</v>
          </cell>
        </row>
        <row r="15">
          <cell r="A15">
            <v>75512</v>
          </cell>
          <cell r="B15">
            <v>288</v>
          </cell>
          <cell r="C15" t="str">
            <v>PRESTAR SUS SERVICIOS PROFESIONALES REQUERIDOS PARA APOYAR LA FORMULACION  PROCESO DE CONTRATACION  EVALUACION  SEGUIMIENTO Y LIQUIDACION DE PROYECTOS RELACIONADOS CON DEPORTES  PARA ASEGURAR LA ADECUADA INVERSION DE RECURSOS EN LA LOCALIDAD DE PUENTE ARANDA</v>
          </cell>
          <cell r="D15">
            <v>0</v>
          </cell>
        </row>
        <row r="16">
          <cell r="A16">
            <v>75586</v>
          </cell>
          <cell r="B16">
            <v>290</v>
          </cell>
          <cell r="C16" t="str">
            <v>APOYAR LA FORMULACIÓN, PROCESO DE CONTRATACIÓN, EVALUACIÓN, SEGUIMIENTO Y LIQUIDACIÓN RELACIONADOS CON LOS PROYECTOS AMBIENTALES PARA ASEGURAR LA ADECUADA INVERSION DE RECURSOS LOCALES Y EL CUMPLIMIENTO DE LAS METAS DEL MISMO.</v>
          </cell>
          <cell r="D16">
            <v>2003</v>
          </cell>
        </row>
        <row r="17">
          <cell r="A17">
            <v>75113</v>
          </cell>
          <cell r="B17">
            <v>293</v>
          </cell>
          <cell r="C17" t="str">
            <v>PRESTAR SUS SERVICIOS PROFESIONALES ESPECIALIZADOS PARA APOYAR JURÍDICAMENTE AL ALCALDE LOCAL EN EL SEGUIMIENTO,
CONTROL, IMPLEMENTACION, SUSTENTACION E IMPULSO DE LAS ACTUACIONES ADMINISTRATIVAS QUE CURSAN EN LA ALCALDÍA LOCAL
RELACIONADO CON LOS TEMAS DE ACTIVIDAD COMERCIAL, ESPACIO PU-BLICO Y PROPIEDAD HORIZONTAL</v>
          </cell>
          <cell r="D17">
            <v>1907</v>
          </cell>
        </row>
        <row r="18">
          <cell r="A18">
            <v>75189</v>
          </cell>
          <cell r="B18">
            <v>295</v>
          </cell>
          <cell r="C18" t="str">
            <v>PRESTAR SERVICIOS PROFESIONALES PARA REALIZAR LAS GESTIONES INHERENTES EN LA LIQUIDACIÓN, PAGO Y DEPURACIÓN DE
OBLIGACIONES POR PAGAR DE LOS CONTRATOS SUSCRITOS POR EL FDL PUENTE ARANDA</v>
          </cell>
          <cell r="D18">
            <v>1907</v>
          </cell>
        </row>
        <row r="19">
          <cell r="A19">
            <v>75507</v>
          </cell>
          <cell r="B19">
            <v>297</v>
          </cell>
          <cell r="C19" t="str">
            <v>PRESTAR SERVICIOS PROFESIONALES COMO APOYO AL ÁREA DE GESTIÓN DEL DESARROLLO LOCAL, SOBRE TEMAS DEL PRESUPUESTO DEL FDL DE PUENTE ARANDA</v>
          </cell>
          <cell r="D19"/>
        </row>
        <row r="20">
          <cell r="A20">
            <v>76034</v>
          </cell>
          <cell r="B20">
            <v>298</v>
          </cell>
          <cell r="C20" t="str">
            <v>PRESTAR LOS SERVICIOS DE APOYO EN TEMAS DE GESTIÓN AMBIENTAL RELACIONADOS CON ACCIONES DE HÁBITOS DE CONSUMO, RECICLAJE, CAMBIO CLIMÁTICO Y GESTIÓN AMBIENTAL EN LA LOCALIDAD DE PUENTE ARANDA.</v>
          </cell>
          <cell r="D20"/>
        </row>
        <row r="21">
          <cell r="A21">
            <v>75607</v>
          </cell>
          <cell r="B21">
            <v>301</v>
          </cell>
          <cell r="C21" t="str">
            <v>PRESTAR SUS SERVICIOS PARA APOYAR EL PROCESO DE RADICACION Y DISTRIBUCION DE LA CORRESPONDENCIA, ASI COMO LA ATENCION
EN LA VENTANILLA CDI DE LA ALCALDIA LOCAL DE PUENTE ARANDA</v>
          </cell>
          <cell r="D21"/>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ow r="1">
          <cell r="E1" t="str">
            <v>No DE CÉDULA</v>
          </cell>
          <cell r="F1" t="str">
            <v>CARGO</v>
          </cell>
          <cell r="G1" t="str">
            <v>FECHA DE NACIMIENTO</v>
          </cell>
          <cell r="H1" t="str">
            <v>CONTRATISTA</v>
          </cell>
          <cell r="I1" t="str">
            <v>PROFESIÓN</v>
          </cell>
        </row>
        <row r="2">
          <cell r="E2">
            <v>52953594</v>
          </cell>
          <cell r="F2" t="str">
            <v>GESTORES DE SEGURIDAD Y CONVIVENCIA
(Asistencial II)</v>
          </cell>
          <cell r="G2">
            <v>30336</v>
          </cell>
          <cell r="H2" t="str">
            <v>ANA DOLORES CASTRO VASQUEZ</v>
          </cell>
          <cell r="I2" t="str">
            <v>BACHILLER</v>
          </cell>
        </row>
        <row r="3">
          <cell r="E3">
            <v>51809587</v>
          </cell>
          <cell r="F3" t="str">
            <v>GESTORES DE SEGURIDAD Y CONVIVENCIA
(Asistencial II)</v>
          </cell>
          <cell r="G3">
            <v>23789</v>
          </cell>
          <cell r="H3" t="str">
            <v>BLANCA DILIA MORENO TORO</v>
          </cell>
          <cell r="I3" t="str">
            <v>BACHILLER</v>
          </cell>
        </row>
        <row r="4">
          <cell r="E4">
            <v>1022384288</v>
          </cell>
          <cell r="F4" t="str">
            <v>GESTORES DE SEGURIDAD Y CONVIVENCIA
(Asistencial II)</v>
          </cell>
          <cell r="G4">
            <v>34059</v>
          </cell>
          <cell r="H4" t="str">
            <v>EDSON EDIÑO RONCANCIO LADIÑO</v>
          </cell>
          <cell r="I4" t="str">
            <v>BACHILLER</v>
          </cell>
        </row>
        <row r="5">
          <cell r="E5">
            <v>1023018345</v>
          </cell>
          <cell r="F5" t="str">
            <v>GESTORES DE SEGURIDAD Y CONVIVENCIA
(Asistencial II)</v>
          </cell>
          <cell r="G5">
            <v>35442</v>
          </cell>
          <cell r="H5" t="str">
            <v>JEFRY SMITH OCTTAVO MARIN</v>
          </cell>
          <cell r="I5" t="str">
            <v>BACHILLER</v>
          </cell>
        </row>
        <row r="6">
          <cell r="E6">
            <v>80818352</v>
          </cell>
          <cell r="F6" t="str">
            <v>GESTORES DE SEGURIDAD Y CONVIVENCIA
(Asistencial II)</v>
          </cell>
          <cell r="G6">
            <v>31016</v>
          </cell>
          <cell r="H6" t="str">
            <v>LUIS EDUARDO JIMENEZ LARA</v>
          </cell>
          <cell r="I6" t="str">
            <v>BACHILLER</v>
          </cell>
        </row>
        <row r="7">
          <cell r="E7">
            <v>79137763</v>
          </cell>
          <cell r="F7" t="str">
            <v>GESTORES DE SEGURIDAD Y CONVIVENCIA
(Asistencial II)</v>
          </cell>
          <cell r="G7">
            <v>26011</v>
          </cell>
          <cell r="H7" t="str">
            <v>GIOVANNI EUDORO PEREZ VELASCO</v>
          </cell>
          <cell r="I7" t="str">
            <v>BACHILLER</v>
          </cell>
        </row>
        <row r="8">
          <cell r="E8">
            <v>79747056</v>
          </cell>
          <cell r="F8" t="str">
            <v>GESTORES DE SEGURIDAD Y CONVIVENCIA
(Asistencial II)</v>
          </cell>
          <cell r="G8">
            <v>27970</v>
          </cell>
          <cell r="H8" t="str">
            <v xml:space="preserve">GIOVANNY BERNAL </v>
          </cell>
          <cell r="I8" t="str">
            <v>BACHILLER</v>
          </cell>
        </row>
        <row r="9">
          <cell r="E9">
            <v>80772128</v>
          </cell>
          <cell r="F9" t="str">
            <v>ABOGADO JAL
(Profesional Universitario I)</v>
          </cell>
          <cell r="G9">
            <v>31171</v>
          </cell>
          <cell r="H9" t="str">
            <v>VICTOR HUGO HUERTAS</v>
          </cell>
          <cell r="I9" t="str">
            <v>ABOGADO</v>
          </cell>
        </row>
        <row r="10">
          <cell r="E10" t="str">
            <v xml:space="preserve">NO SE ADELANTA ESTE PROCESO </v>
          </cell>
          <cell r="F10" t="str">
            <v>TECNICO PARTICIPACIÓN
(Técnico I sin)</v>
          </cell>
          <cell r="G10" t="str">
            <v xml:space="preserve">NO SE ADELANTA ESTE PROCESO </v>
          </cell>
          <cell r="H10" t="str">
            <v xml:space="preserve">NO SE ADELANTA ESTE PROCESO </v>
          </cell>
          <cell r="I10" t="str">
            <v xml:space="preserve">NO SE ADELANTA ESTE PROCESO </v>
          </cell>
        </row>
        <row r="11">
          <cell r="E11">
            <v>79750293</v>
          </cell>
          <cell r="F11" t="str">
            <v>TECNICO PARTICIPACIÓN
(Técnico I sin)</v>
          </cell>
          <cell r="G11">
            <v>28904</v>
          </cell>
          <cell r="H11" t="str">
            <v>JUAN FRANCISCO GALVEZ JUNCA</v>
          </cell>
          <cell r="I11" t="str">
            <v>TECNÓLOGO EN PUBLICIDAD</v>
          </cell>
        </row>
        <row r="12">
          <cell r="E12">
            <v>1018481815</v>
          </cell>
          <cell r="F12" t="str">
            <v>FORMULADOR
(Profesional universitario I)</v>
          </cell>
          <cell r="G12">
            <v>35044</v>
          </cell>
          <cell r="H12" t="str">
            <v>ANDRES ACOSTA</v>
          </cell>
          <cell r="I12" t="str">
            <v>ADMINISTRADOR PÚBLICO</v>
          </cell>
        </row>
        <row r="13">
          <cell r="E13">
            <v>52816765</v>
          </cell>
          <cell r="F13" t="str">
            <v>PROFESONAL PLANEACIÓN
SALUD - ESTRATEGIA PREVENCION EMBARAZO
(Profesional I sin)</v>
          </cell>
          <cell r="G13">
            <v>30458</v>
          </cell>
          <cell r="H13" t="str">
            <v xml:space="preserve">MARIA JIMENA DIAZ DIAZ </v>
          </cell>
          <cell r="I13" t="str">
            <v>PROFESIONAL EN PUBLICIDAD Y MERCADEO</v>
          </cell>
        </row>
        <row r="14">
          <cell r="E14">
            <v>52872238</v>
          </cell>
          <cell r="F14" t="str">
            <v>PROFESONAL PLANEACIÓN
SALUD - ESTRATEGIA PREVENCION EMBARAZO
(Profesional I sin)</v>
          </cell>
          <cell r="G14">
            <v>29860</v>
          </cell>
          <cell r="H14" t="str">
            <v>IVON CATALINA AVENDAÑO CARRANZA</v>
          </cell>
          <cell r="I14" t="str">
            <v>TRABAJADORA SOCIAL</v>
          </cell>
        </row>
        <row r="15">
          <cell r="E15">
            <v>1136879002</v>
          </cell>
          <cell r="F15" t="str">
            <v>PROFESONAL PLANEACIÓN
SALUD - ESTRATEGIA PREVENCION EMBARAZO
(Profesional I sin)</v>
          </cell>
          <cell r="G15">
            <v>31522</v>
          </cell>
          <cell r="H15" t="str">
            <v>LISSETTE ALEJANDRA CORREDOR PINEDA</v>
          </cell>
          <cell r="I15" t="str">
            <v>PSICOLOGA</v>
          </cell>
        </row>
        <row r="16">
          <cell r="E16">
            <v>1010221072</v>
          </cell>
          <cell r="F16" t="str">
            <v>PROFESONAL PLANEACIÓN
SALUD - ESTRATEGIA PREVENCION EMBARAZO
(Profesional I sin)</v>
          </cell>
          <cell r="G16">
            <v>34789</v>
          </cell>
          <cell r="H16" t="str">
            <v>MARIA FERNANDA MORA RAMIREZ</v>
          </cell>
          <cell r="I16" t="str">
            <v>PROFESIONAL EN PUBLICIDAD Y MERCADEO</v>
          </cell>
        </row>
        <row r="17">
          <cell r="E17">
            <v>1026262856</v>
          </cell>
          <cell r="F17" t="str">
            <v xml:space="preserve"> PROGRAMADOR
(Profesional universitario I) </v>
          </cell>
          <cell r="G17">
            <v>32438</v>
          </cell>
          <cell r="H17" t="str">
            <v>ESTID GIOVANNY OVALLE GUERRERO</v>
          </cell>
          <cell r="I17" t="str">
            <v>MERCADEO Y PUBLICIDAD</v>
          </cell>
        </row>
        <row r="18">
          <cell r="E18">
            <v>1049627824</v>
          </cell>
          <cell r="F18" t="str">
            <v xml:space="preserve"> PROGRAMADOR
(Profesional universitario I) </v>
          </cell>
          <cell r="G18">
            <v>33579</v>
          </cell>
          <cell r="H18" t="str">
            <v>JUAN CARLOS DELGADO SAENZ</v>
          </cell>
          <cell r="I18" t="str">
            <v>INGENIERO ELECTRONICO</v>
          </cell>
        </row>
        <row r="19">
          <cell r="E19">
            <v>1032372023</v>
          </cell>
          <cell r="F19" t="str">
            <v>PROFESIONAL DESPACHO
(Profesional especializado II)</v>
          </cell>
          <cell r="G19">
            <v>31700</v>
          </cell>
          <cell r="H19" t="str">
            <v>JESUS DAVID DIAZ CAMPOS</v>
          </cell>
          <cell r="I19" t="str">
            <v>ABOGADO</v>
          </cell>
        </row>
        <row r="20">
          <cell r="E20">
            <v>79696907</v>
          </cell>
          <cell r="F20" t="str">
            <v>PROFESIONAL DESPACHO
(Profesional especializado II)</v>
          </cell>
          <cell r="G20">
            <v>27709</v>
          </cell>
          <cell r="H20" t="str">
            <v>JUAN CARLOS GOMEZ MELGAREJO</v>
          </cell>
          <cell r="I20" t="str">
            <v>ABOGADO</v>
          </cell>
        </row>
        <row r="21">
          <cell r="E21">
            <v>1019064689</v>
          </cell>
          <cell r="F21" t="str">
            <v>PROFESIONAL DESPACHO
(Profesional especializado I)</v>
          </cell>
          <cell r="G21">
            <v>33546</v>
          </cell>
          <cell r="H21" t="str">
            <v>SANTIAGO JIMENEZ LARA</v>
          </cell>
          <cell r="I21" t="str">
            <v>ECONOMISTA</v>
          </cell>
        </row>
        <row r="22">
          <cell r="E22">
            <v>1024563783</v>
          </cell>
          <cell r="F22" t="str">
            <v>TECNICO DESPACHO
(Técnico I)</v>
          </cell>
          <cell r="G22">
            <v>34856</v>
          </cell>
          <cell r="H22" t="str">
            <v xml:space="preserve">ERIKA JULIETH VILLAMIL HIGUERA </v>
          </cell>
          <cell r="I22" t="str">
            <v>BACHILLER</v>
          </cell>
        </row>
        <row r="23">
          <cell r="E23">
            <v>20499867</v>
          </cell>
          <cell r="F23" t="str">
            <v>PROFESIONAL DESPACHO
(Profesional Universitario I)</v>
          </cell>
          <cell r="G23">
            <v>29935</v>
          </cell>
          <cell r="H23" t="str">
            <v>EDI LILIANA HERNANDEZ GOMEZ</v>
          </cell>
          <cell r="I23" t="str">
            <v>ADMINISTRADORA DE EMPRESAS</v>
          </cell>
        </row>
        <row r="24">
          <cell r="E24">
            <v>51863835</v>
          </cell>
          <cell r="F24" t="str">
            <v>PROFESIONAL DESPACHO
(Profesional Universitario II)</v>
          </cell>
          <cell r="G24">
            <v>24448</v>
          </cell>
          <cell r="H24" t="str">
            <v>SANDRA JULIETA IBARRA RUIZ</v>
          </cell>
          <cell r="I24" t="str">
            <v>ABOGADA</v>
          </cell>
        </row>
        <row r="25">
          <cell r="E25">
            <v>80055320</v>
          </cell>
          <cell r="F25" t="str">
            <v>PROFESIONAL APOYO   FUNCIONAMIENTO PLANEACION
(Profesional I sin)</v>
          </cell>
          <cell r="G25">
            <v>29105</v>
          </cell>
          <cell r="H25" t="str">
            <v>HUMBERTO HORACIO DEMOYA MORALES</v>
          </cell>
          <cell r="I25" t="str">
            <v>MERCADEO Y PUBLICIDAD</v>
          </cell>
        </row>
        <row r="26">
          <cell r="E26">
            <v>1030582824</v>
          </cell>
          <cell r="F26" t="str">
            <v>ABOGADO CONTRATACION  ESPECIALISTA
líder de Contratación
(Profesional especializado II)</v>
          </cell>
          <cell r="G26">
            <v>33198</v>
          </cell>
          <cell r="H26" t="str">
            <v>JUAN FELIPE GALINDO</v>
          </cell>
          <cell r="I26" t="str">
            <v>ABOGADO</v>
          </cell>
        </row>
        <row r="27">
          <cell r="E27">
            <v>52837530</v>
          </cell>
          <cell r="F27" t="str">
            <v>ABOGADO CONTRATACION SENIOR
(Profesional universitario II)</v>
          </cell>
          <cell r="G27">
            <v>29931</v>
          </cell>
          <cell r="H27" t="str">
            <v>JENNY ANDREA ROCHA GARCIA</v>
          </cell>
          <cell r="I27" t="str">
            <v>ABOGADA</v>
          </cell>
        </row>
        <row r="28">
          <cell r="E28">
            <v>1018425053</v>
          </cell>
          <cell r="F28" t="str">
            <v>ABOGADO CONTRATACION SENIOR
(Profesional universitario II)</v>
          </cell>
          <cell r="G28">
            <v>32505</v>
          </cell>
          <cell r="H28" t="str">
            <v>JOSE WILMAN  TORRES</v>
          </cell>
          <cell r="I28" t="str">
            <v>ABOGADO</v>
          </cell>
        </row>
        <row r="29">
          <cell r="E29">
            <v>52833324</v>
          </cell>
          <cell r="F29" t="str">
            <v>ABOGADO CONTRATACION
(Profesional universitario II)</v>
          </cell>
          <cell r="G29">
            <v>29393</v>
          </cell>
          <cell r="H29" t="str">
            <v>ANA MILENA RINCON REY</v>
          </cell>
          <cell r="I29" t="str">
            <v>ABOGADA</v>
          </cell>
        </row>
        <row r="30">
          <cell r="E30">
            <v>1049631684</v>
          </cell>
          <cell r="F30" t="str">
            <v>ABOGADO CONTRATACION
(Profesional universitario II)</v>
          </cell>
          <cell r="G30">
            <v>33877</v>
          </cell>
          <cell r="H30" t="str">
            <v>NASLY DANIELA SANCHEZ</v>
          </cell>
          <cell r="I30" t="str">
            <v>ABOGADA</v>
          </cell>
        </row>
        <row r="31">
          <cell r="E31">
            <v>1032463668</v>
          </cell>
          <cell r="F31" t="str">
            <v>ABOGADO CONTRATACION
(Profesional universitario II)</v>
          </cell>
          <cell r="G31">
            <v>34361</v>
          </cell>
          <cell r="H31" t="str">
            <v>MARIA ANGELICA NARANJO HERRERA</v>
          </cell>
          <cell r="I31" t="str">
            <v>ABOGADA</v>
          </cell>
        </row>
        <row r="32">
          <cell r="E32">
            <v>1016012656</v>
          </cell>
          <cell r="F32" t="str">
            <v>ABOGADO CONTRATACION
(Profesional universitario II)</v>
          </cell>
          <cell r="G32">
            <v>32436</v>
          </cell>
          <cell r="H32" t="str">
            <v>BRYAN ALFONSO NIÑO VELEZ</v>
          </cell>
          <cell r="I32" t="str">
            <v>ABOGADO</v>
          </cell>
        </row>
        <row r="33">
          <cell r="E33">
            <v>1015407312</v>
          </cell>
          <cell r="F33" t="str">
            <v>PROFESIONAL SIPSE
(Profesional universitario I)</v>
          </cell>
          <cell r="G33">
            <v>32340</v>
          </cell>
          <cell r="H33" t="str">
            <v>ANDREA CATALINA GARCIA FLOREZ</v>
          </cell>
          <cell r="I33" t="str">
            <v>ADMINISTRADORA DE EMPRESAS</v>
          </cell>
        </row>
        <row r="34">
          <cell r="E34">
            <v>1119886269</v>
          </cell>
          <cell r="F34" t="str">
            <v>TECNICO JURIDICO CONTRATACION
(Técnico II)</v>
          </cell>
          <cell r="G34">
            <v>31484</v>
          </cell>
          <cell r="H34" t="str">
            <v>LEISY YURANI GIRALDO MEDINA</v>
          </cell>
          <cell r="I34" t="str">
            <v>ESTUDIANTE CONTADURIA PUBLICA</v>
          </cell>
        </row>
        <row r="35">
          <cell r="E35">
            <v>1012401436</v>
          </cell>
          <cell r="F35" t="str">
            <v>TECNICO JURIDICO CONTRATACION
(Técnico II)</v>
          </cell>
          <cell r="G35">
            <v>34177</v>
          </cell>
          <cell r="H35" t="str">
            <v>LUISA FERNANDA LEON CEPEDA</v>
          </cell>
          <cell r="I35" t="str">
            <v>TECNICA EN ADMINISTRACION PUBLICA MUNICIPAL</v>
          </cell>
        </row>
        <row r="36">
          <cell r="E36">
            <v>80013691</v>
          </cell>
          <cell r="F36" t="str">
            <v>ADMINISTRADOR DE RED
(Profesional universitario II)</v>
          </cell>
          <cell r="G36">
            <v>29686</v>
          </cell>
          <cell r="H36" t="str">
            <v>OSCAR EDUARDO ROMERO ARTEAGA</v>
          </cell>
          <cell r="I36" t="str">
            <v>INGENIERO DE SISTEMAS</v>
          </cell>
        </row>
        <row r="37">
          <cell r="E37">
            <v>51591190</v>
          </cell>
          <cell r="F37" t="str">
            <v>REFERENTE CALIDAD
(Profesional universitario II)</v>
          </cell>
          <cell r="G37">
            <v>22321</v>
          </cell>
          <cell r="H37" t="str">
            <v>ELIZABETH PEÑA SALAZAR</v>
          </cell>
          <cell r="I37" t="str">
            <v>ADMINISTRADORA DE EMPRESAS</v>
          </cell>
        </row>
        <row r="38">
          <cell r="E38">
            <v>1013628818</v>
          </cell>
          <cell r="F38" t="str">
            <v>TECNICO AGDL
(Técnico II)</v>
          </cell>
          <cell r="G38">
            <v>33602</v>
          </cell>
          <cell r="H38" t="str">
            <v>WILLIAM MATEO CUEVAS GARZON</v>
          </cell>
          <cell r="I38" t="str">
            <v>ECONOMISTA</v>
          </cell>
        </row>
        <row r="39">
          <cell r="E39">
            <v>80038153</v>
          </cell>
          <cell r="F39" t="str">
            <v>CONDUCTOR DESPACHO
(Técnico I)</v>
          </cell>
          <cell r="G39">
            <v>29547</v>
          </cell>
          <cell r="H39" t="str">
            <v>DARLIN AVIRAMA RAMIREZ</v>
          </cell>
          <cell r="I39" t="str">
            <v>TECNICO PROFESIONAL SERVICIO DE POLICIA</v>
          </cell>
        </row>
        <row r="40">
          <cell r="E40">
            <v>79744841</v>
          </cell>
          <cell r="F40" t="str">
            <v>CONDUCTORES
(Asistencial II)</v>
          </cell>
          <cell r="G40">
            <v>27895</v>
          </cell>
          <cell r="H40" t="str">
            <v>EDGAR BUSTOS BARON</v>
          </cell>
          <cell r="I40" t="str">
            <v>BACHILLER</v>
          </cell>
        </row>
        <row r="41">
          <cell r="E41">
            <v>19392521</v>
          </cell>
          <cell r="F41" t="str">
            <v>CONDUCTORES
(Asistencial II)</v>
          </cell>
          <cell r="G41">
            <v>22053</v>
          </cell>
          <cell r="H41" t="str">
            <v>OSCAR IVAN BARRETO GOMEZ</v>
          </cell>
          <cell r="I41" t="str">
            <v>BACHILLER</v>
          </cell>
        </row>
        <row r="42">
          <cell r="E42">
            <v>79736368</v>
          </cell>
          <cell r="F42" t="str">
            <v>CONDUCTORES
(Asistencial II)</v>
          </cell>
          <cell r="G42">
            <v>27467</v>
          </cell>
          <cell r="H42" t="str">
            <v>DIEGO ALEJANDRO ALDANA AREVALO</v>
          </cell>
          <cell r="I42" t="str">
            <v>BACHILLER</v>
          </cell>
        </row>
        <row r="43">
          <cell r="E43">
            <v>52057352</v>
          </cell>
          <cell r="F43" t="str">
            <v>AUXILIAR CDI
(Asistencial II)</v>
          </cell>
          <cell r="G43">
            <v>25419</v>
          </cell>
          <cell r="H43" t="str">
            <v>MARTHA EDITH HERNANDEZ ARIZA</v>
          </cell>
          <cell r="I43" t="str">
            <v>BACHILLER</v>
          </cell>
        </row>
        <row r="44">
          <cell r="E44">
            <v>65500490</v>
          </cell>
          <cell r="F44" t="str">
            <v>AUXILIAR CDI
(Asistencial II)</v>
          </cell>
          <cell r="G44">
            <v>26650</v>
          </cell>
          <cell r="H44" t="str">
            <v>CARMEN ELENA CASTRO RICO</v>
          </cell>
          <cell r="I44" t="str">
            <v>TECNOLOGIA EN GESTION DEL TALENTO HUMANO</v>
          </cell>
        </row>
        <row r="45">
          <cell r="E45">
            <v>80223563</v>
          </cell>
          <cell r="F45" t="str">
            <v>AUXILIAR CDI
(Asistencial II)</v>
          </cell>
          <cell r="G45">
            <v>30466</v>
          </cell>
          <cell r="H45" t="str">
            <v>FREDY HUMBERTO SANCHEZ LOPEZ</v>
          </cell>
          <cell r="I45" t="str">
            <v>TECNICO EN SISTEMAS</v>
          </cell>
        </row>
        <row r="46">
          <cell r="E46">
            <v>1030632130</v>
          </cell>
          <cell r="F46" t="str">
            <v>NOTIFICADOR
(Asistencial II)</v>
          </cell>
          <cell r="G46">
            <v>34279</v>
          </cell>
          <cell r="H46" t="str">
            <v>LUIS GUILLERMO NEISA LOPEZ</v>
          </cell>
          <cell r="I46" t="str">
            <v>TECNOLOGIA EN ANALISIS Y DESARROLLO DE SISTEMAS DE INFORMACION</v>
          </cell>
        </row>
        <row r="47">
          <cell r="E47">
            <v>80113532</v>
          </cell>
          <cell r="F47" t="str">
            <v>NOTIFICADOR
(Asistencial II)</v>
          </cell>
          <cell r="G47">
            <v>29692</v>
          </cell>
          <cell r="H47" t="str">
            <v>DEINIS FILIMON BARBOSA CRISTANCHO</v>
          </cell>
          <cell r="I47" t="str">
            <v>TECNOLO EN ANALISIS Y DESARROLLO DE SISTEMAS DE INFORMACION</v>
          </cell>
        </row>
        <row r="48">
          <cell r="E48">
            <v>51898177</v>
          </cell>
          <cell r="F48" t="str">
            <v>DESPACHOS COMISORIOS
(Profesional universitario I)</v>
          </cell>
          <cell r="G48">
            <v>24226</v>
          </cell>
          <cell r="H48" t="str">
            <v>LUZ YOLANDA VASQUEZ SALAZAR</v>
          </cell>
          <cell r="I48" t="str">
            <v>ABOGADA</v>
          </cell>
        </row>
        <row r="49">
          <cell r="E49">
            <v>30232582</v>
          </cell>
          <cell r="F49" t="str">
            <v>LÍDER PRENSA
(Profesional Especializado II)</v>
          </cell>
          <cell r="G49">
            <v>30294</v>
          </cell>
          <cell r="H49" t="str">
            <v>MARIA XIMENA MESA CARDENAS</v>
          </cell>
          <cell r="I49" t="str">
            <v>COMUNICADORA SOCIAL</v>
          </cell>
        </row>
        <row r="50">
          <cell r="E50">
            <v>1018419856</v>
          </cell>
          <cell r="F50" t="str">
            <v xml:space="preserve">LIDER COORDINADOR SUSTANCIADOR OBRAS
(Profesional Especializado I) </v>
          </cell>
          <cell r="G50">
            <v>32450</v>
          </cell>
          <cell r="H50" t="str">
            <v>VICTOR ALFONSO CRUZ SANCHEZ</v>
          </cell>
          <cell r="I50" t="str">
            <v>ABOGADO</v>
          </cell>
        </row>
        <row r="51">
          <cell r="E51">
            <v>79505644</v>
          </cell>
          <cell r="F51" t="str">
            <v>INGENIEROS / ARQUITECTOS INFRAESTRUCTURA
(Profesional Universitario I)</v>
          </cell>
          <cell r="G51">
            <v>25426</v>
          </cell>
          <cell r="H51" t="str">
            <v>JUAN ALFREDO TORRES PRIETO</v>
          </cell>
          <cell r="I51" t="str">
            <v>ARQUITECTO</v>
          </cell>
        </row>
        <row r="52">
          <cell r="E52">
            <v>79643978</v>
          </cell>
          <cell r="F52" t="str">
            <v>LÍDER DE PARTICIPACIÓN
(Profesional universitario II)</v>
          </cell>
          <cell r="G52">
            <v>26789</v>
          </cell>
          <cell r="H52" t="str">
            <v>MAURICIO ANDRES AVELLANEDA TAMAYO</v>
          </cell>
          <cell r="I52" t="str">
            <v>ADMINISTRADOR DEPORTIVO</v>
          </cell>
        </row>
        <row r="53">
          <cell r="E53">
            <v>45563522</v>
          </cell>
          <cell r="F53" t="str">
            <v>PROFESIONAL SUBSIDIO C -  INGRESO MÍNIMO
(Profesional II)</v>
          </cell>
          <cell r="G53">
            <v>31093</v>
          </cell>
          <cell r="H53" t="str">
            <v>JEIMY PAOLA RAMIREZ VILLAMIL</v>
          </cell>
          <cell r="I53" t="str">
            <v>PSICOLOGA</v>
          </cell>
        </row>
        <row r="54">
          <cell r="E54">
            <v>94391606</v>
          </cell>
          <cell r="F54" t="str">
            <v>GESTOR LÍDER DE SEGURIDAD
(Profesional universitario II)</v>
          </cell>
          <cell r="G54">
            <v>27877</v>
          </cell>
          <cell r="H54" t="str">
            <v>JOSE JOAQUIN OCAMPO TEJADA</v>
          </cell>
          <cell r="I54" t="str">
            <v>ADMINISTRADOR DE EMPRESAS</v>
          </cell>
        </row>
        <row r="55">
          <cell r="E55">
            <v>41774441</v>
          </cell>
          <cell r="F55" t="str">
            <v>ABOGADOS INSPECCIONES
(Profesional Universitario I)</v>
          </cell>
          <cell r="G55">
            <v>20968</v>
          </cell>
          <cell r="H55" t="str">
            <v>CIELO PIEDAD HERRERA TRIANA</v>
          </cell>
          <cell r="I55" t="str">
            <v>ABOGADO</v>
          </cell>
        </row>
        <row r="56">
          <cell r="E56">
            <v>51920607</v>
          </cell>
          <cell r="F56" t="str">
            <v>ABOGADOS INSPECCIONES
(Profesional Universitario I)</v>
          </cell>
          <cell r="G56">
            <v>25196</v>
          </cell>
          <cell r="H56" t="str">
            <v>CECILIA SOSA GOMEZ</v>
          </cell>
          <cell r="I56" t="str">
            <v>ABOGADO</v>
          </cell>
        </row>
        <row r="57">
          <cell r="E57">
            <v>79646039</v>
          </cell>
          <cell r="F57" t="str">
            <v>ABOGADOS INSPECCIONES
(Profesional Universitario I)</v>
          </cell>
          <cell r="G57">
            <v>27219</v>
          </cell>
          <cell r="H57" t="str">
            <v>WILSON CAPERA RODRIGUEZ</v>
          </cell>
          <cell r="I57" t="str">
            <v>ABOGADO</v>
          </cell>
        </row>
        <row r="58">
          <cell r="E58">
            <v>52759991</v>
          </cell>
          <cell r="F58" t="str">
            <v>ABOGADOS INSPECCIONES
(Profesional Universitario I)</v>
          </cell>
          <cell r="G58">
            <v>30653</v>
          </cell>
          <cell r="H58" t="str">
            <v>INGRID JAZMIN VEGA CASTIBLANCO</v>
          </cell>
          <cell r="I58" t="str">
            <v>ABOGADO</v>
          </cell>
        </row>
        <row r="59">
          <cell r="E59">
            <v>79416075</v>
          </cell>
          <cell r="F59" t="str">
            <v>ABOGADOS INSPECCIONES
(Profesional Universitario I)</v>
          </cell>
          <cell r="G59">
            <v>24562</v>
          </cell>
          <cell r="H59" t="str">
            <v>WILSON FABIO QUINTERO ROJAS</v>
          </cell>
          <cell r="I59" t="str">
            <v>ABOGADO</v>
          </cell>
        </row>
        <row r="60">
          <cell r="E60">
            <v>1233497844</v>
          </cell>
          <cell r="F60" t="str">
            <v>AUXILIARES INSPECCIONES
(Asistencia II)</v>
          </cell>
          <cell r="G60">
            <v>35796</v>
          </cell>
          <cell r="H60" t="str">
            <v xml:space="preserve">MARIO FRANCISCO BERNAL JARAMILLO </v>
          </cell>
          <cell r="I60" t="str">
            <v>ABOGADO</v>
          </cell>
        </row>
        <row r="61">
          <cell r="E61">
            <v>1030697953</v>
          </cell>
          <cell r="F61" t="str">
            <v>AUXILIARES INSPECCIONES
(Asistencia II)</v>
          </cell>
          <cell r="G61">
            <v>36364</v>
          </cell>
          <cell r="H61" t="str">
            <v>BRAYAN DAVID AVIRAMA RIVERA</v>
          </cell>
          <cell r="I61" t="str">
            <v>TECNICO EN SISTEMAS</v>
          </cell>
        </row>
        <row r="62">
          <cell r="E62">
            <v>1106738069</v>
          </cell>
          <cell r="F62" t="str">
            <v>AUXILIARES INSPECCIONES
(Asistencia II)</v>
          </cell>
          <cell r="G62">
            <v>31449</v>
          </cell>
          <cell r="H62" t="str">
            <v>VICTOR ALFONSO GALINDO OSORIO</v>
          </cell>
          <cell r="I62" t="str">
            <v>ABOGADO</v>
          </cell>
        </row>
        <row r="63">
          <cell r="E63">
            <v>83167890</v>
          </cell>
          <cell r="F63" t="str">
            <v>AUXILIARES INSPECCIONES
(Asistencia II)</v>
          </cell>
          <cell r="G63">
            <v>25771</v>
          </cell>
          <cell r="H63" t="str">
            <v>HECTOR TOVAR ORDOÑEZ</v>
          </cell>
          <cell r="I63" t="str">
            <v>BACHILLER</v>
          </cell>
        </row>
        <row r="64">
          <cell r="E64">
            <v>1070926595</v>
          </cell>
          <cell r="F64" t="str">
            <v>AUXILIARES INSPECCIONES
(Asistencia II)</v>
          </cell>
          <cell r="G64">
            <v>36025</v>
          </cell>
          <cell r="H64" t="str">
            <v>ANDRES DAVID MARTINEZ ALVAREZ</v>
          </cell>
          <cell r="I64" t="str">
            <v>BACHILLER</v>
          </cell>
        </row>
        <row r="65">
          <cell r="E65">
            <v>1000283517</v>
          </cell>
          <cell r="F65" t="str">
            <v>AUXILIARES INSPECCIONES
(Asistencia II)</v>
          </cell>
          <cell r="G65">
            <v>36642</v>
          </cell>
          <cell r="H65" t="str">
            <v>NATALIA PINTOR QUINTERO</v>
          </cell>
          <cell r="I65" t="str">
            <v>ADMINISTRADORA DE EMPRESAS</v>
          </cell>
        </row>
        <row r="66">
          <cell r="E66">
            <v>79867467</v>
          </cell>
          <cell r="F66" t="str">
            <v>PROFESIONAL APOYO  ADMINISTRATIVO Y FUNCIONAMIENTO PLANEACION
(Profesional Universitario I)</v>
          </cell>
          <cell r="G66">
            <v>27209</v>
          </cell>
          <cell r="H66" t="str">
            <v>FRANCISCO JAVIER GOMEZ RODRIGUEZ</v>
          </cell>
          <cell r="I66" t="str">
            <v>ADMINISTRADOR PUBLICO</v>
          </cell>
        </row>
        <row r="67">
          <cell r="E67">
            <v>79254325</v>
          </cell>
          <cell r="F67" t="str">
            <v>TECNICO PLANEACION
EDUCACION
(Técnico II)</v>
          </cell>
          <cell r="G67">
            <v>22259</v>
          </cell>
          <cell r="H67" t="str">
            <v>ARNULFO ESPITIA PIRAGAUTA</v>
          </cell>
          <cell r="I67" t="str">
            <v>TECNICO CONTABLE</v>
          </cell>
        </row>
        <row r="68">
          <cell r="E68">
            <v>74080099</v>
          </cell>
          <cell r="F68" t="str">
            <v>PROFESONAL PLANEACIÓN
SALUD
(Profesional Universitario I)</v>
          </cell>
          <cell r="G68">
            <v>30099</v>
          </cell>
          <cell r="H68" t="str">
            <v>HECTOR MAURICIO CARRILLO SILVA</v>
          </cell>
          <cell r="I68" t="str">
            <v>CIENCIAS POLITICAS</v>
          </cell>
        </row>
        <row r="69">
          <cell r="E69">
            <v>1032496258</v>
          </cell>
          <cell r="F69" t="str">
            <v>PROFESONAL PLANEACIÓN
SALUD
(Profesional Universitario I)</v>
          </cell>
          <cell r="G69">
            <v>35839</v>
          </cell>
          <cell r="H69" t="str">
            <v xml:space="preserve">JULIAN OSORIO ARROYO </v>
          </cell>
          <cell r="I69" t="str">
            <v>ECONOMISTA</v>
          </cell>
        </row>
        <row r="70">
          <cell r="E70">
            <v>52935032</v>
          </cell>
          <cell r="F70" t="str">
            <v>PROFESIONAL PLANEACIÓN DEPORTES
(Profesional Universitario I)</v>
          </cell>
          <cell r="G70">
            <v>30593</v>
          </cell>
          <cell r="H70" t="str">
            <v xml:space="preserve"> GINA VANESSA SILVA GOMEZ</v>
          </cell>
          <cell r="I70" t="str">
            <v xml:space="preserve">CONTADOR PUBLICO </v>
          </cell>
        </row>
        <row r="71">
          <cell r="E71">
            <v>52727823</v>
          </cell>
          <cell r="F71" t="str">
            <v>PROFESIONAL PLANEACIÓN SEGURIDAD Y CONVIVENCIA - INTEGRACIÓN SOCIAL
(Profesional Universitario I)</v>
          </cell>
          <cell r="G71">
            <v>29909</v>
          </cell>
          <cell r="H71" t="str">
            <v xml:space="preserve">ISIS ALEXANDRA OVIEDO GARCIA   </v>
          </cell>
          <cell r="I71" t="str">
            <v>ADMINISTRADORA DE EMPRESAS</v>
          </cell>
        </row>
        <row r="72">
          <cell r="E72">
            <v>1013604420</v>
          </cell>
          <cell r="F72" t="str">
            <v>PROFESIONAL PLANEACIÓN CULTURA
(Profesional Universitario I)</v>
          </cell>
          <cell r="G72">
            <v>32618</v>
          </cell>
          <cell r="H72" t="str">
            <v>DANIEL ARMANDO SANDOVAL NIETO</v>
          </cell>
          <cell r="I72" t="str">
            <v xml:space="preserve">INGENIERO INDUSTRIAL </v>
          </cell>
        </row>
        <row r="73">
          <cell r="E73">
            <v>17976092</v>
          </cell>
          <cell r="F73" t="str">
            <v>PROFESIONAL PLANEACIÓN CULTURA
(Profesional Universitario I)</v>
          </cell>
          <cell r="G73">
            <v>29204</v>
          </cell>
          <cell r="H73" t="str">
            <v>JUAN GABRIEL OLIVELLA RODRIGUEZ</v>
          </cell>
          <cell r="I73" t="str">
            <v>ECONOMISTA</v>
          </cell>
        </row>
        <row r="74">
          <cell r="E74">
            <v>1116545814</v>
          </cell>
          <cell r="F74" t="str">
            <v>FORMULADOR
(Profesional universitario II)</v>
          </cell>
          <cell r="G74">
            <v>32750</v>
          </cell>
          <cell r="H74" t="str">
            <v>ALEXANDER GUTIERREZ CHAPARRO</v>
          </cell>
          <cell r="I74" t="str">
            <v>ECONOMISTA</v>
          </cell>
        </row>
        <row r="75">
          <cell r="E75">
            <v>52715002</v>
          </cell>
          <cell r="F75" t="str">
            <v>LIQUIDADOR
(Profesional universitario II)</v>
          </cell>
          <cell r="G75">
            <v>28973</v>
          </cell>
          <cell r="H75" t="str">
            <v>MARIA ISABEL MONTENEGRO SACHICA</v>
          </cell>
          <cell r="I75" t="str">
            <v>ADMINISTRADORA DE EMPRESAS</v>
          </cell>
        </row>
        <row r="76">
          <cell r="E76">
            <v>1010230391</v>
          </cell>
          <cell r="F76" t="str">
            <v>ABOGADO SUSTANCIADORES OBRAS
(Profesional Universitario I)</v>
          </cell>
          <cell r="G76">
            <v>35358</v>
          </cell>
          <cell r="H76" t="str">
            <v>KAROL NATALY PULIDO HERRERA</v>
          </cell>
          <cell r="I76" t="str">
            <v>ABOGADO</v>
          </cell>
        </row>
        <row r="77">
          <cell r="E77">
            <v>19312050</v>
          </cell>
          <cell r="F77" t="str">
            <v>ABOGADO SUSTANCIADORES OBRAS
(Profesional Universitario I)</v>
          </cell>
          <cell r="G77">
            <v>20362</v>
          </cell>
          <cell r="H77" t="str">
            <v>PABLO EMILIO ROZO GAVILAN</v>
          </cell>
          <cell r="I77" t="str">
            <v>ABOGADO</v>
          </cell>
        </row>
        <row r="78">
          <cell r="E78">
            <v>80831434</v>
          </cell>
          <cell r="F78" t="str">
            <v>AUXILIAR OBRAS
(Técnico I sin)</v>
          </cell>
          <cell r="G78">
            <v>31216</v>
          </cell>
          <cell r="H78" t="str">
            <v>JOSE DAVID QUINTERO PEÑA</v>
          </cell>
          <cell r="I78" t="str">
            <v>TECNOLOGIA EN GESTION BANCARIA Y FINANCIERA</v>
          </cell>
        </row>
        <row r="79">
          <cell r="E79">
            <v>1013583600</v>
          </cell>
          <cell r="F79" t="str">
            <v>ABOGADO ESPACIO PÚBLICO
(Profesional Universitario I)</v>
          </cell>
          <cell r="G79">
            <v>31732</v>
          </cell>
          <cell r="H79" t="str">
            <v>ABRAHAM PEREZ ROMERO</v>
          </cell>
          <cell r="I79" t="str">
            <v>ABOGADO</v>
          </cell>
        </row>
        <row r="80">
          <cell r="E80">
            <v>1020754067</v>
          </cell>
          <cell r="F80" t="str">
            <v>INGENIEROS / ARQUITECTOS INFRAESTRUCTURA
(Profesional universitario II)</v>
          </cell>
          <cell r="G80">
            <v>33065</v>
          </cell>
          <cell r="H80" t="str">
            <v>JOSE DANILO TRIANA MONTENEGRO</v>
          </cell>
          <cell r="I80" t="str">
            <v>INGENIERO CIVIL</v>
          </cell>
        </row>
        <row r="81">
          <cell r="E81">
            <v>53124797</v>
          </cell>
          <cell r="F81" t="str">
            <v>PROFESIONAL CONTABILIDAD
(Profesional Universitario I)</v>
          </cell>
          <cell r="G81">
            <v>31340</v>
          </cell>
          <cell r="H81" t="str">
            <v>CLAUDIA PATRICIA VALLEJO GUTIERREZ</v>
          </cell>
          <cell r="I81" t="str">
            <v xml:space="preserve">CONTADOR PUBLICO </v>
          </cell>
        </row>
        <row r="82">
          <cell r="E82">
            <v>79664457</v>
          </cell>
          <cell r="F82" t="str">
            <v>DISEÑADOR GRÁFICO
(Profesional Universitario I)</v>
          </cell>
          <cell r="G82">
            <v>28034</v>
          </cell>
          <cell r="H82" t="str">
            <v>JUAN MANUEL REYES RAMIREZ</v>
          </cell>
          <cell r="I82" t="str">
            <v>PUBLICISTA</v>
          </cell>
        </row>
        <row r="83">
          <cell r="E83">
            <v>52807630</v>
          </cell>
          <cell r="F83" t="str">
            <v>TÉCNICO JAL
(Técnico II)</v>
          </cell>
          <cell r="G83">
            <v>29464</v>
          </cell>
          <cell r="H83" t="str">
            <v>NURY YAMIRA LUIS ZAPATA</v>
          </cell>
          <cell r="I83" t="str">
            <v>TECNOLOGIA EN GESTION DE MERCADOS</v>
          </cell>
        </row>
        <row r="84">
          <cell r="E84">
            <v>1098606319</v>
          </cell>
          <cell r="F84" t="str">
            <v>ASISTENCIAL JAL
(Asistencial II)</v>
          </cell>
          <cell r="G84">
            <v>31388</v>
          </cell>
          <cell r="H84" t="str">
            <v>NELLY JANETH MORA OLIVERO</v>
          </cell>
          <cell r="I84" t="str">
            <v>ABOGADO</v>
          </cell>
        </row>
        <row r="85">
          <cell r="E85">
            <v>79316173</v>
          </cell>
          <cell r="F85" t="str">
            <v>PROFESIONAL PRESUPUESTO
(Profesional Universitario I)</v>
          </cell>
          <cell r="G85">
            <v>23409</v>
          </cell>
          <cell r="H85" t="str">
            <v>OSCAR ORLANDO TORRES RODRIGUEZ</v>
          </cell>
          <cell r="I85" t="str">
            <v xml:space="preserve">CONTADOR PUBLICO </v>
          </cell>
        </row>
        <row r="86">
          <cell r="E86">
            <v>1022968862</v>
          </cell>
          <cell r="F86" t="str">
            <v>LIDER PLANEACION
(Profesional especializado I)</v>
          </cell>
          <cell r="G86">
            <v>33414</v>
          </cell>
          <cell r="H86" t="str">
            <v xml:space="preserve">JHON EDWAR PAEZ HUERTAS </v>
          </cell>
          <cell r="I86" t="str">
            <v>LICENCIATURA EN CIENCIAS SOCIALES</v>
          </cell>
        </row>
        <row r="87">
          <cell r="E87">
            <v>52526148</v>
          </cell>
          <cell r="F87" t="str">
            <v>LIQUIDADOR
(Profesional universitario II)</v>
          </cell>
          <cell r="G87">
            <v>28838</v>
          </cell>
          <cell r="H87" t="str">
            <v>CLAUDIA ANDREA BOLIVAR CUCHIA</v>
          </cell>
          <cell r="I87" t="str">
            <v>ECONOMISTA</v>
          </cell>
        </row>
        <row r="88">
          <cell r="E88">
            <v>52791259</v>
          </cell>
          <cell r="F88" t="str">
            <v>PROFESIONAL ARCHIVO
(Profesional universitario II)</v>
          </cell>
          <cell r="G88">
            <v>29452</v>
          </cell>
          <cell r="H88" t="str">
            <v xml:space="preserve">DORIS JANNETH FORERO DUARTE </v>
          </cell>
          <cell r="I88" t="str">
            <v>SISTEMAS DE INFORMACION Y DOMENTACION</v>
          </cell>
        </row>
        <row r="89">
          <cell r="E89">
            <v>51694598</v>
          </cell>
          <cell r="F89" t="str">
            <v>TECNICO ARCHIVO
(Técnico II)</v>
          </cell>
          <cell r="G89">
            <v>22946</v>
          </cell>
          <cell r="H89" t="str">
            <v xml:space="preserve">MARIA DEL TRANSITO AYALA GARCIA </v>
          </cell>
          <cell r="I89" t="str">
            <v>BACHILLER</v>
          </cell>
        </row>
        <row r="90">
          <cell r="E90">
            <v>93356628</v>
          </cell>
          <cell r="F90" t="str">
            <v>AUXILIAR  ARCHIVO
(Asistencia II)</v>
          </cell>
          <cell r="G90">
            <v>23133</v>
          </cell>
          <cell r="H90" t="str">
            <v>JOSE VICENTE RAMIREZ QUEVEDO</v>
          </cell>
          <cell r="I90" t="str">
            <v>BACHILLER</v>
          </cell>
        </row>
        <row r="91">
          <cell r="E91">
            <v>51724248</v>
          </cell>
          <cell r="F91" t="str">
            <v>AUXILIAR  ARCHIVO
(Asistencia II)</v>
          </cell>
          <cell r="G91">
            <v>23085</v>
          </cell>
          <cell r="H91" t="str">
            <v xml:space="preserve">LUZ NELLY VILLATE AVENDAÑO </v>
          </cell>
          <cell r="I91" t="str">
            <v>BACHILLER</v>
          </cell>
        </row>
        <row r="92">
          <cell r="E92">
            <v>1010167565</v>
          </cell>
          <cell r="F92" t="str">
            <v>AUXILIAR  ARCHIVO
(Asistencia II)</v>
          </cell>
          <cell r="G92">
            <v>31631</v>
          </cell>
          <cell r="H92" t="str">
            <v>LUISA FERNANDA QUINTERO LIZARAZO</v>
          </cell>
          <cell r="I92" t="str">
            <v>BACHILLER</v>
          </cell>
        </row>
        <row r="93">
          <cell r="E93">
            <v>79318896</v>
          </cell>
          <cell r="F93" t="str">
            <v>ROL DE CUBRIMIENTO
(Profesional I sin)</v>
          </cell>
          <cell r="G93">
            <v>23038</v>
          </cell>
          <cell r="H93" t="str">
            <v>HAROLDO KARIN CALAO GONZALEZ</v>
          </cell>
          <cell r="I93" t="str">
            <v>COMUNICADOR SOCIAL</v>
          </cell>
        </row>
        <row r="94">
          <cell r="E94">
            <v>52934811</v>
          </cell>
          <cell r="F94" t="str">
            <v>FOTÓGRAFO
(Profesional universitario II)</v>
          </cell>
          <cell r="G94">
            <v>30590</v>
          </cell>
          <cell r="H94" t="str">
            <v>ANGIE MARCELA ALVARADO GAONA</v>
          </cell>
          <cell r="I94" t="str">
            <v>COMUNICADORA SOCIAL</v>
          </cell>
        </row>
        <row r="95">
          <cell r="E95">
            <v>1073244984</v>
          </cell>
          <cell r="F95" t="str">
            <v>COMMUNITY MANAGER
(Profesional universitario II)</v>
          </cell>
          <cell r="G95">
            <v>35049</v>
          </cell>
          <cell r="H95" t="str">
            <v xml:space="preserve">EDISON ALEJANDRO AGUDELO ROJAS </v>
          </cell>
          <cell r="I95" t="str">
            <v>COMUNICADOR SOCIAL</v>
          </cell>
        </row>
        <row r="96">
          <cell r="E96">
            <v>1012424346</v>
          </cell>
          <cell r="F96" t="str">
            <v>DISEÑADOR GRÁFICO
(Profesional Universitario I)</v>
          </cell>
          <cell r="G96">
            <v>34916</v>
          </cell>
          <cell r="H96" t="str">
            <v>GERMAN ANDRÉS BOLIVAR ARBOLEDA</v>
          </cell>
          <cell r="I96" t="str">
            <v>DISEÑADOR GRAFICO</v>
          </cell>
        </row>
        <row r="97">
          <cell r="E97">
            <v>79696458</v>
          </cell>
          <cell r="F97" t="str">
            <v>TECNICO ALMACEN
(Técnico I)</v>
          </cell>
          <cell r="G97">
            <v>27709</v>
          </cell>
          <cell r="H97" t="str">
            <v xml:space="preserve">JHON EDUARDO CHARRY ACOSTA </v>
          </cell>
          <cell r="I97" t="str">
            <v>CONTADOR PUBLICA</v>
          </cell>
        </row>
        <row r="98">
          <cell r="E98">
            <v>11052482</v>
          </cell>
          <cell r="F98" t="str">
            <v>TECNICO ALMACEN
(Técnico I)</v>
          </cell>
          <cell r="G98">
            <v>30255</v>
          </cell>
          <cell r="H98" t="str">
            <v xml:space="preserve">OSCAR DANIEL PEREZ CUELLO </v>
          </cell>
          <cell r="I98" t="str">
            <v>CONTADOR PUBLICO</v>
          </cell>
        </row>
        <row r="99">
          <cell r="E99">
            <v>80769796</v>
          </cell>
          <cell r="F99" t="str">
            <v>DESPACHOS COMISORIOS
(Profesional I sin)</v>
          </cell>
          <cell r="G99">
            <v>30960</v>
          </cell>
          <cell r="H99" t="str">
            <v>JUAN GABRIEL PARRA AGUDELO</v>
          </cell>
          <cell r="I99" t="str">
            <v>ABOGADO</v>
          </cell>
        </row>
        <row r="100">
          <cell r="E100">
            <v>80186230</v>
          </cell>
          <cell r="F100" t="str">
            <v>TECNICO DESPACHOS COMISORIOS
(Técnico I sin)</v>
          </cell>
          <cell r="G100">
            <v>30268</v>
          </cell>
          <cell r="H100" t="str">
            <v>JUAN FERNANDO PIÑEROS BAEZ</v>
          </cell>
          <cell r="I100" t="str">
            <v xml:space="preserve">TECNICO  </v>
          </cell>
        </row>
        <row r="101">
          <cell r="E101">
            <v>1026270593</v>
          </cell>
          <cell r="F101" t="str">
            <v>ABOGADO SUSTANCIADORES OBRAS
(Profesional Universitario I)</v>
          </cell>
          <cell r="G101">
            <v>33148</v>
          </cell>
          <cell r="H101" t="str">
            <v>LUISA FERNANDA MALAGON GOMEZ</v>
          </cell>
          <cell r="I101" t="str">
            <v>ABOGADO</v>
          </cell>
        </row>
        <row r="102">
          <cell r="E102">
            <v>1010182495</v>
          </cell>
          <cell r="F102" t="str">
            <v>ABOGADO SUSTANCIADORES OBRAS
(Profesional Universitario I)</v>
          </cell>
          <cell r="G102">
            <v>32576</v>
          </cell>
          <cell r="H102" t="str">
            <v xml:space="preserve">PEDRO EUGENIO GONZALEZ RODRIGUEZ </v>
          </cell>
          <cell r="I102" t="str">
            <v>ABOGADO</v>
          </cell>
        </row>
        <row r="103">
          <cell r="E103">
            <v>52211643</v>
          </cell>
          <cell r="F103" t="str">
            <v>ABOGADO SUSTANCIADORES OBRAS
(Profesional Universitario I)</v>
          </cell>
          <cell r="G103">
            <v>27542</v>
          </cell>
          <cell r="H103" t="str">
            <v xml:space="preserve">CLAUDIA MARCELA LOZANO LEGUIZAMON </v>
          </cell>
          <cell r="I103" t="str">
            <v>ABOGADA</v>
          </cell>
        </row>
        <row r="104">
          <cell r="E104">
            <v>79732132</v>
          </cell>
          <cell r="F104" t="str">
            <v>ARQUITECTOS / INGENIEROS OBRAS
(Profesional Universitario I)</v>
          </cell>
          <cell r="G104">
            <v>29149</v>
          </cell>
          <cell r="H104" t="str">
            <v>JORGE ENRIQUE GAMBA QUIROGA</v>
          </cell>
          <cell r="I104" t="str">
            <v>ARQUITECTO</v>
          </cell>
        </row>
        <row r="105">
          <cell r="E105">
            <v>1121934991</v>
          </cell>
          <cell r="F105" t="str">
            <v>ARQUITECTOS / INGENIEROS OBRAS
(Profesional Universitario I)</v>
          </cell>
          <cell r="G105">
            <v>35225</v>
          </cell>
          <cell r="H105" t="str">
            <v xml:space="preserve">JEISSON STEVEN VALDES GARCIA </v>
          </cell>
          <cell r="I105" t="str">
            <v>INGENIERO CIVIL</v>
          </cell>
        </row>
        <row r="106">
          <cell r="E106">
            <v>1088290280</v>
          </cell>
          <cell r="F106" t="str">
            <v>PROFESIONAL SISTEMAS
(Profesional I sin)</v>
          </cell>
          <cell r="G106">
            <v>33421</v>
          </cell>
          <cell r="H106" t="str">
            <v>CRISTIAN JAVIER CASTAÑO OSORIO</v>
          </cell>
          <cell r="I106" t="str">
            <v>INGENIERO MECASTRONICO</v>
          </cell>
        </row>
        <row r="107">
          <cell r="E107">
            <v>79360276</v>
          </cell>
          <cell r="F107" t="str">
            <v>TECNICO SISTEMAS
(Técnico II)</v>
          </cell>
          <cell r="G107">
            <v>23996</v>
          </cell>
          <cell r="H107" t="str">
            <v>WILLIAM EDUARDO VILLALOBOS MARTINEZ</v>
          </cell>
          <cell r="I107" t="str">
            <v>TECNICA EN SISTEMAS</v>
          </cell>
        </row>
        <row r="108">
          <cell r="E108">
            <v>80101641</v>
          </cell>
          <cell r="F108" t="str">
            <v>TECNICO PUNTO VIVE DIGITAL
(Técnico II)</v>
          </cell>
          <cell r="G108">
            <v>30680</v>
          </cell>
          <cell r="H108" t="str">
            <v>LEONARDO SIERRA VALDIVIESO</v>
          </cell>
          <cell r="I108" t="str">
            <v>TECNICO</v>
          </cell>
        </row>
        <row r="109">
          <cell r="E109">
            <v>1143331060</v>
          </cell>
          <cell r="F109" t="str">
            <v>TECNICO PUNTO VIVE DIGITAL
(Técnico II)</v>
          </cell>
          <cell r="G109">
            <v>32581</v>
          </cell>
          <cell r="H109" t="str">
            <v>PABLO ANDRES MONTIEL BELTRAN</v>
          </cell>
          <cell r="I109" t="str">
            <v xml:space="preserve">INGENIERO SISTEMAS </v>
          </cell>
        </row>
        <row r="110">
          <cell r="E110">
            <v>1032428071</v>
          </cell>
          <cell r="F110" t="str">
            <v>PROFESIONAL APOYO   FUNCIONAMIENTO PLANEACION
(Profesional I sin)</v>
          </cell>
          <cell r="G110">
            <v>32604</v>
          </cell>
          <cell r="H110" t="str">
            <v>JHORMAN LOHADWER MELO ARENAS</v>
          </cell>
          <cell r="I110" t="str">
            <v>ADMINISTRADOR PUBLICO</v>
          </cell>
        </row>
        <row r="111">
          <cell r="E111">
            <v>11811828</v>
          </cell>
          <cell r="F111" t="str">
            <v>LÍIDER DE OBLIGACIONES POR PAGAR
(Profesional universitario II)</v>
          </cell>
          <cell r="G111">
            <v>29463</v>
          </cell>
          <cell r="H111" t="str">
            <v>GUSTAVO ADOLFO CORTES MOSQUERA</v>
          </cell>
          <cell r="I111" t="str">
            <v>ABOGADO</v>
          </cell>
        </row>
        <row r="112">
          <cell r="E112">
            <v>1024563513</v>
          </cell>
          <cell r="F112" t="str">
            <v>FORMULADOR
(Profesional universitario I)</v>
          </cell>
          <cell r="G112">
            <v>34846</v>
          </cell>
          <cell r="H112" t="str">
            <v>NAYIB SELENIA CALIFA GARZON</v>
          </cell>
          <cell r="I112" t="str">
            <v>INGENIERA AMBIENTAL</v>
          </cell>
        </row>
        <row r="113">
          <cell r="E113">
            <v>1094958690</v>
          </cell>
          <cell r="F113" t="str">
            <v>PROFESIONAL APOYO CALIDAD
(Profesional universitario II)</v>
          </cell>
          <cell r="G113">
            <v>35342</v>
          </cell>
          <cell r="H113" t="str">
            <v>OSCAR LEONARDO MARIN BARBOSA</v>
          </cell>
          <cell r="I113" t="str">
            <v>INGENIERO INDUSTRIAL</v>
          </cell>
        </row>
        <row r="114">
          <cell r="E114">
            <v>1014211226</v>
          </cell>
          <cell r="F114" t="str">
            <v>TECNICO PRESUPUESTO
(Tecnico I)</v>
          </cell>
          <cell r="G114">
            <v>33022</v>
          </cell>
          <cell r="H114" t="str">
            <v xml:space="preserve">FELIPE USECHE USECHE </v>
          </cell>
          <cell r="I114" t="str">
            <v>ADMINISTRADOR FINANCIERO</v>
          </cell>
        </row>
        <row r="115">
          <cell r="E115">
            <v>73164323</v>
          </cell>
          <cell r="F115" t="str">
            <v>PROFESIONAL PARTICIPACION FORMULACIÓN
(Profesional Universitario I)</v>
          </cell>
          <cell r="G115">
            <v>27076</v>
          </cell>
          <cell r="H115" t="str">
            <v>BLAS FERNANDO LONDOÑO DIAZ</v>
          </cell>
          <cell r="I115" t="str">
            <v>COMUNICADOR SOCIAL</v>
          </cell>
        </row>
        <row r="116">
          <cell r="E116">
            <v>43997810</v>
          </cell>
          <cell r="F116" t="str">
            <v>PROFESIONAL INGRESO MINIMO
(Profesional Universitario I)</v>
          </cell>
          <cell r="G116">
            <v>30757</v>
          </cell>
          <cell r="H116" t="str">
            <v>OLGA MILENA OSPINA MONSALVE</v>
          </cell>
          <cell r="I116" t="str">
            <v>ADMINISTRADORA DE EMPRESAS</v>
          </cell>
        </row>
        <row r="117">
          <cell r="E117">
            <v>79986268</v>
          </cell>
          <cell r="F117" t="str">
            <v>PROFESIONAL SUBSIDIO C
(Profesional Universitario I)</v>
          </cell>
          <cell r="G117">
            <v>28878</v>
          </cell>
          <cell r="H117" t="str">
            <v>ALEXANDER PICO GUTIERREZ</v>
          </cell>
          <cell r="I117" t="str">
            <v xml:space="preserve">ADMINISTRADOR PUBLICO </v>
          </cell>
        </row>
        <row r="118">
          <cell r="E118">
            <v>1014275470</v>
          </cell>
          <cell r="F118" t="str">
            <v>TECNICO SUBSIDIO C
(Técnico I)</v>
          </cell>
          <cell r="G118">
            <v>35150</v>
          </cell>
          <cell r="H118" t="str">
            <v xml:space="preserve">ANGIE PAOLA AVILA LANCHEROS </v>
          </cell>
          <cell r="I118" t="str">
            <v>ABOGADA</v>
          </cell>
        </row>
        <row r="119">
          <cell r="E119">
            <v>11431239</v>
          </cell>
          <cell r="F119" t="str">
            <v>ABOGADO SUSTANCIADORES PERSUASIVO
(Profesional Universitario II)</v>
          </cell>
          <cell r="G119">
            <v>22903</v>
          </cell>
          <cell r="H119" t="str">
            <v>EDGARD SIERRA CARDOZO</v>
          </cell>
          <cell r="I119" t="str">
            <v>ABOGADO</v>
          </cell>
        </row>
        <row r="120">
          <cell r="E120">
            <v>1033744712</v>
          </cell>
          <cell r="F120" t="str">
            <v>ABOGADO CONTRATACION
(Profesional universitario II)</v>
          </cell>
          <cell r="G120">
            <v>33744</v>
          </cell>
          <cell r="H120" t="str">
            <v>ADRIANA YINETH JOJOA SOLER</v>
          </cell>
          <cell r="I120" t="str">
            <v>ABOGADA</v>
          </cell>
        </row>
        <row r="121">
          <cell r="E121" t="str">
            <v xml:space="preserve">1013610594
</v>
          </cell>
          <cell r="F121" t="str">
            <v>GESTORES DE SEGURIDAD Y CONVIVENCIA
(Asistencial II)</v>
          </cell>
          <cell r="G121">
            <v>32940</v>
          </cell>
          <cell r="H121" t="str">
            <v>OSCAR IVAN BRUGES ORTEGA</v>
          </cell>
          <cell r="I121" t="str">
            <v xml:space="preserve">TECNICO LABORAL ADMINISTRATIVO </v>
          </cell>
        </row>
        <row r="122">
          <cell r="E122">
            <v>52433127</v>
          </cell>
          <cell r="F122" t="str">
            <v>LIQUIDADOR
(Profesional universitario II)</v>
          </cell>
          <cell r="G122">
            <v>28077</v>
          </cell>
          <cell r="H122" t="str">
            <v>ANGELA PEREZ</v>
          </cell>
          <cell r="I122" t="str">
            <v xml:space="preserve">ECONOMISTA </v>
          </cell>
        </row>
        <row r="123">
          <cell r="E123">
            <v>52125244</v>
          </cell>
          <cell r="F123" t="str">
            <v>PROFESIONAL PLANEACIÓN DEPORTES
(Profesional Universitario I)</v>
          </cell>
          <cell r="G123">
            <v>28799</v>
          </cell>
          <cell r="H123" t="str">
            <v>LUZ AMANDA ZAMORA BLANCO</v>
          </cell>
          <cell r="I123" t="str">
            <v xml:space="preserve">ECONOMISTA </v>
          </cell>
        </row>
        <row r="124">
          <cell r="E124">
            <v>79849347</v>
          </cell>
          <cell r="F124" t="str">
            <v>PROPFESIONAL APOYO GESTOR DE SEGURIDAD
(Profesional universitario II)</v>
          </cell>
          <cell r="G124">
            <v>27626</v>
          </cell>
          <cell r="H124" t="str">
            <v xml:space="preserve">JUAN PABLO ORDOÑEZ </v>
          </cell>
          <cell r="I124" t="str">
            <v>TRABAJADOR SOCIAL</v>
          </cell>
        </row>
        <row r="125">
          <cell r="E125">
            <v>52425499</v>
          </cell>
          <cell r="F125" t="str">
            <v>AUXILIAR  ARCHIVO
(Asistencia II)</v>
          </cell>
          <cell r="G125">
            <v>28556</v>
          </cell>
          <cell r="H125" t="str">
            <v>LIDA JANETH TAMAYO ROJAS</v>
          </cell>
          <cell r="I125" t="str">
            <v>ADMINSTRADORA DE EMPRESAS COMERCIALES</v>
          </cell>
        </row>
        <row r="126">
          <cell r="E126">
            <v>1033803220</v>
          </cell>
          <cell r="F126" t="str">
            <v>PROFESIONAL  POLICIVO Y JURIDICO
(Profesional Universitario I )</v>
          </cell>
          <cell r="G126">
            <v>35797</v>
          </cell>
          <cell r="H126" t="str">
            <v>JUAN SEBASTIAN RENTERIA VARGAS</v>
          </cell>
          <cell r="I126" t="str">
            <v>ADMINISTRADOR DE EMPRESAS</v>
          </cell>
        </row>
        <row r="127">
          <cell r="E127">
            <v>1079262381</v>
          </cell>
          <cell r="F127" t="str">
            <v>PROFESONAL PLANEACIÓN
EMPRENDIMIENTO - DESARROLLO ECONÓMICO
(Profesional Universitario I)</v>
          </cell>
          <cell r="G127">
            <v>32533</v>
          </cell>
          <cell r="H127" t="str">
            <v>NEIDEL FERNEY CASTRO PEREZ</v>
          </cell>
          <cell r="I127" t="str">
            <v>NEGOCIOS INTERNACIONALES</v>
          </cell>
        </row>
        <row r="128">
          <cell r="E128">
            <v>1013652071</v>
          </cell>
          <cell r="F128" t="str">
            <v>PROFESONAL PLANEACIÓN
EMPRENDIMIENTO - DESARROLLO ECONÓMICO
(Profesional Universitario I)</v>
          </cell>
          <cell r="G128">
            <v>34571</v>
          </cell>
          <cell r="H128" t="str">
            <v>GINARY HELENA QUINTERO ZULUAGA</v>
          </cell>
          <cell r="I128" t="str">
            <v>ADMINISTRADORA DE NEGOCIOS INTERNACIONALES</v>
          </cell>
        </row>
        <row r="129">
          <cell r="E129">
            <v>1098672831</v>
          </cell>
          <cell r="F129" t="str">
            <v>INGENIEROS / ARQUITECTOS INFRAESTRUCTURA
(Profesional Universitario I)</v>
          </cell>
          <cell r="G129">
            <v>32689</v>
          </cell>
          <cell r="H129" t="str">
            <v>DIEGO FELIPE JIMENEZ ZAPATA</v>
          </cell>
          <cell r="I129" t="str">
            <v>INGENIERO CIVIL</v>
          </cell>
        </row>
        <row r="130">
          <cell r="E130">
            <v>1032463611</v>
          </cell>
          <cell r="F130" t="str">
            <v>INGENIEROS / ARQUITECTOS INFRAESTRUCTURA
(Profesional Universitario I)</v>
          </cell>
          <cell r="G130">
            <v>34465</v>
          </cell>
          <cell r="H130" t="str">
            <v>SOL ANGIE IVETH RODRIGUEZ GONZALEZ</v>
          </cell>
          <cell r="I130" t="str">
            <v>INGENIERA CIVIL</v>
          </cell>
        </row>
        <row r="131">
          <cell r="E131">
            <v>79344520</v>
          </cell>
          <cell r="F131" t="str">
            <v>INGENIEROS / ARQUITECTOS INFRAESTRUCTURA
(Profesional Universitario I)</v>
          </cell>
          <cell r="G131">
            <v>23172</v>
          </cell>
          <cell r="H131" t="str">
            <v>HERNAN GOMEZ ESPITIA</v>
          </cell>
          <cell r="I131" t="str">
            <v>INGENIERO CIVIL</v>
          </cell>
        </row>
        <row r="132">
          <cell r="E132">
            <v>51962571</v>
          </cell>
          <cell r="F132" t="str">
            <v>PROFESIONALES APOYO INFRAESTRUCTURA ADMINISTRATIVO
(Profesional I sin)</v>
          </cell>
          <cell r="G132">
            <v>24877</v>
          </cell>
          <cell r="H132" t="str">
            <v>GLORIA LUCIA PINTOR VARGAS</v>
          </cell>
          <cell r="I132" t="str">
            <v>ADMINISTRADORA DE EMPRESAS</v>
          </cell>
        </row>
        <row r="133">
          <cell r="E133">
            <v>1032455505</v>
          </cell>
          <cell r="F133" t="str">
            <v>PROFESIONAL BIENESTAR ANIMAL
(Profesional I sin)</v>
          </cell>
          <cell r="G133">
            <v>33998</v>
          </cell>
          <cell r="H133" t="str">
            <v>MIGUEL ANGEL GUARIN ESCOBAR</v>
          </cell>
          <cell r="I133" t="str">
            <v>MEDICO VETERINARIO</v>
          </cell>
        </row>
        <row r="134">
          <cell r="E134">
            <v>1140882137</v>
          </cell>
          <cell r="F134" t="str">
            <v>TECNICO PROYECTO ANIMALISTA
(Técnico I)</v>
          </cell>
          <cell r="G134">
            <v>35015</v>
          </cell>
          <cell r="H134" t="str">
            <v>SANDRA ROCIO OSPINO MANJARREZ</v>
          </cell>
          <cell r="I134" t="str">
            <v>ADMINISTRADORA DE EMPRESAS</v>
          </cell>
        </row>
        <row r="135">
          <cell r="E135">
            <v>1030551811</v>
          </cell>
          <cell r="F135" t="str">
            <v>ABOGADOS SUSTANCIADOR LEY 232
(Profesional Universitario I)</v>
          </cell>
          <cell r="G135">
            <v>32481</v>
          </cell>
          <cell r="H135" t="str">
            <v>SANDRA ESPERANZA CLAVIJO RAMOS</v>
          </cell>
          <cell r="I135" t="str">
            <v>ABOGADA</v>
          </cell>
        </row>
        <row r="136">
          <cell r="E136">
            <v>1010190328</v>
          </cell>
          <cell r="F136" t="str">
            <v>ABOGADOS SUSTANCIADOR LEY 232
(Profesional Universitario I)</v>
          </cell>
          <cell r="G136">
            <v>33000</v>
          </cell>
          <cell r="H136" t="str">
            <v>LUIS ESTEBAN APOLINAR MORENO</v>
          </cell>
          <cell r="I136" t="str">
            <v>ABOGADO</v>
          </cell>
        </row>
        <row r="137">
          <cell r="E137">
            <v>79059282</v>
          </cell>
          <cell r="F137" t="str">
            <v>AUXILIAR PROYECTO ANIMALISTA
(Asistencial II)</v>
          </cell>
          <cell r="G137">
            <v>25805</v>
          </cell>
          <cell r="H137" t="str">
            <v>JUAN EDUARDO BOHORQUEZ RUIZ</v>
          </cell>
          <cell r="I137" t="str">
            <v>CONTADOR PUBLICO</v>
          </cell>
        </row>
        <row r="138">
          <cell r="E138">
            <v>52375781</v>
          </cell>
          <cell r="F138" t="str">
            <v>AUXILIAR PROYECTO ANIMALISTA
(Asistencial II)</v>
          </cell>
          <cell r="G138">
            <v>28031</v>
          </cell>
          <cell r="H138" t="str">
            <v>DIANA MILENA RAMOS AVILA</v>
          </cell>
          <cell r="I138" t="str">
            <v>QUIMICA INDUSTRIAL</v>
          </cell>
        </row>
        <row r="139">
          <cell r="E139">
            <v>74376193</v>
          </cell>
          <cell r="F139" t="str">
            <v>GESTOR DEL RIESGO
(Profesional I)</v>
          </cell>
          <cell r="G139">
            <v>29561</v>
          </cell>
          <cell r="H139" t="str">
            <v xml:space="preserve"> JOHN MAURICIO MORALES TORRES</v>
          </cell>
          <cell r="I139" t="str">
            <v>ADMINISTRADOR DE EMPRESAS</v>
          </cell>
        </row>
        <row r="140">
          <cell r="E140">
            <v>1026294301</v>
          </cell>
          <cell r="F140" t="str">
            <v>APOYO PROFESIONAL GESTIÓN DEL RIESGO
(Profesional I sin)</v>
          </cell>
          <cell r="G140">
            <v>35130</v>
          </cell>
          <cell r="H140" t="str">
            <v>ANDRES FELIPE FERNANDEZ RUBIANO</v>
          </cell>
          <cell r="I140" t="str">
            <v>INGENIERO AMBIENTAL</v>
          </cell>
        </row>
        <row r="141">
          <cell r="E141">
            <v>80182328</v>
          </cell>
          <cell r="F141" t="str">
            <v>LIDER ESPACIO PUBLICO
(Profesional I sin)</v>
          </cell>
          <cell r="G141">
            <v>29863</v>
          </cell>
          <cell r="H141" t="str">
            <v>FABIAN ARTURO CHACON OSPINA</v>
          </cell>
          <cell r="I141" t="str">
            <v>COMUNICADOR SOCIAL</v>
          </cell>
        </row>
        <row r="142">
          <cell r="E142">
            <v>79720582</v>
          </cell>
          <cell r="F142" t="str">
            <v>TECNICO ESPACIO PÚBLICO
(Técnico I sin)</v>
          </cell>
          <cell r="G142">
            <v>27930</v>
          </cell>
          <cell r="H142" t="str">
            <v>EDGAR GIOVANNY RUIZ ANGEL</v>
          </cell>
          <cell r="I142" t="str">
            <v xml:space="preserve">INGENIERO INDUSTRIAL </v>
          </cell>
        </row>
        <row r="143">
          <cell r="E143">
            <v>1070924255</v>
          </cell>
          <cell r="F143" t="str">
            <v>GESTORES DE ESPACIO PUBLICO
(Asistencial II)</v>
          </cell>
          <cell r="G143">
            <v>35209</v>
          </cell>
          <cell r="H143" t="str">
            <v>ANGIE NATALIA BELTRAN SANCHEZ</v>
          </cell>
          <cell r="I143" t="str">
            <v>BACHILLER</v>
          </cell>
        </row>
        <row r="144">
          <cell r="E144">
            <v>1000614716</v>
          </cell>
          <cell r="F144" t="str">
            <v>GESTORES DE ESPACIO PUBLICO
(Asistencial II)</v>
          </cell>
          <cell r="G144">
            <v>36789</v>
          </cell>
          <cell r="H144" t="str">
            <v>JUAN FELIPE VERGARA AYALA</v>
          </cell>
          <cell r="I144" t="str">
            <v>BACHILLER</v>
          </cell>
        </row>
        <row r="145">
          <cell r="E145">
            <v>80231076</v>
          </cell>
          <cell r="F145" t="str">
            <v>GESTORES DE ESPACIO PUBLICO
(Asistencial II)</v>
          </cell>
          <cell r="G145">
            <v>29374</v>
          </cell>
          <cell r="H145" t="str">
            <v>JULIAN ANDRES CASTRO</v>
          </cell>
          <cell r="I145" t="str">
            <v>BACHILLER</v>
          </cell>
        </row>
        <row r="146">
          <cell r="E146">
            <v>19479243</v>
          </cell>
          <cell r="F146" t="str">
            <v>GESTORES DE ESPACIO PUBLICO
(Asistencial II)</v>
          </cell>
          <cell r="G146">
            <v>22723</v>
          </cell>
          <cell r="H146" t="str">
            <v>LUIS EDUARDO CORTES GARAY</v>
          </cell>
          <cell r="I146" t="str">
            <v>BACHILLER</v>
          </cell>
        </row>
        <row r="147">
          <cell r="E147">
            <v>24581999</v>
          </cell>
          <cell r="F147" t="str">
            <v>PROFESIONAL CASA DEL CONSUMIDOR
(Profesional Universitario I)</v>
          </cell>
          <cell r="G147">
            <v>26142</v>
          </cell>
          <cell r="H147" t="str">
            <v>ELIZABETH ECHEVERRY JIMENEZ</v>
          </cell>
          <cell r="I147" t="str">
            <v>ABOGADA</v>
          </cell>
        </row>
        <row r="148">
          <cell r="E148">
            <v>79538529</v>
          </cell>
          <cell r="F148" t="str">
            <v>PROFESIONAL CASA DEL CONSUMIDOR
(Profesional Universitario I)</v>
          </cell>
          <cell r="G148">
            <v>25698</v>
          </cell>
          <cell r="H148" t="str">
            <v>LUIS MARIO SOSA RUEDA</v>
          </cell>
          <cell r="I148" t="str">
            <v>INGENIERO METALURGICO</v>
          </cell>
        </row>
        <row r="149">
          <cell r="E149">
            <v>19465942</v>
          </cell>
          <cell r="F149" t="str">
            <v>PROFESIONAL CASA DEL CONSUMIDOR
(Profesional Universitario I)</v>
          </cell>
          <cell r="G149">
            <v>22616</v>
          </cell>
          <cell r="H149" t="str">
            <v>GONZALO GUZMAN NARANJO</v>
          </cell>
          <cell r="I149" t="str">
            <v>ADMINSTRADOR DE EMPRESAS</v>
          </cell>
        </row>
        <row r="150">
          <cell r="E150">
            <v>53075730</v>
          </cell>
          <cell r="F150" t="str">
            <v>ABOGADO PROPIEDAD HORIZONTAL
(Profesional I sin)</v>
          </cell>
          <cell r="G150">
            <v>31208</v>
          </cell>
          <cell r="H150" t="str">
            <v>YENNY MARCELA LEON JOVEN</v>
          </cell>
          <cell r="I150" t="str">
            <v>ABOGADO</v>
          </cell>
        </row>
        <row r="151">
          <cell r="E151">
            <v>1022371251</v>
          </cell>
          <cell r="F151" t="str">
            <v>AUXILIAR POLICIVO Y JURIDICO
(Técnico I sin)</v>
          </cell>
          <cell r="G151">
            <v>33524</v>
          </cell>
          <cell r="H151" t="str">
            <v>LEYDI MARIA MAHECHA SIERRA</v>
          </cell>
          <cell r="I151" t="str">
            <v>ADMINISTRADOR DE EMPRESAS</v>
          </cell>
        </row>
        <row r="152">
          <cell r="E152">
            <v>24713978</v>
          </cell>
          <cell r="F152" t="str">
            <v>AUXILIAR POLICIVO Y JURIDICO
(Técnico I sin)</v>
          </cell>
          <cell r="G152">
            <v>29167</v>
          </cell>
          <cell r="H152" t="str">
            <v xml:space="preserve">MARIA ISABEL PADILLA ULLOA </v>
          </cell>
          <cell r="I152" t="str">
            <v>FISIOTERAPEUTA</v>
          </cell>
        </row>
        <row r="153">
          <cell r="E153">
            <v>1020807478</v>
          </cell>
          <cell r="F153" t="str">
            <v>PROFESIONAL APOYO AMBIENTAL
(Profesional I sin)</v>
          </cell>
          <cell r="G153">
            <v>34929</v>
          </cell>
          <cell r="H153" t="str">
            <v>DOUGLAS ALEXANDER JIMENEZ SOSA</v>
          </cell>
          <cell r="I153" t="str">
            <v>INGENIERO AMBIENTAL</v>
          </cell>
        </row>
        <row r="154">
          <cell r="E154">
            <v>52518896</v>
          </cell>
          <cell r="F154" t="str">
            <v>GESTORES AMBIENTALES (Asistencial II)</v>
          </cell>
          <cell r="G154">
            <v>28313</v>
          </cell>
          <cell r="H154" t="str">
            <v>DIANA MILENA QUIVANO SANTACRUZ</v>
          </cell>
          <cell r="I154" t="str">
            <v>BACHILLER</v>
          </cell>
        </row>
        <row r="155">
          <cell r="E155">
            <v>1016057868</v>
          </cell>
          <cell r="F155" t="str">
            <v>GESTORES AMBIENTALES (Asistencial II)</v>
          </cell>
          <cell r="G155">
            <v>34112</v>
          </cell>
          <cell r="H155" t="str">
            <v>GLORIA ESTEPHANY CASTILLO MARTINEZ</v>
          </cell>
          <cell r="I155" t="str">
            <v>TECNOLOGA EN GESTION DE CALIDAD</v>
          </cell>
        </row>
        <row r="156">
          <cell r="E156">
            <v>79881726</v>
          </cell>
          <cell r="F156" t="str">
            <v>GESTORES AMBIENTALES (Asistencial II)</v>
          </cell>
          <cell r="G156">
            <v>29282</v>
          </cell>
          <cell r="H156" t="str">
            <v xml:space="preserve"> JOSE EDUARDO MAYA MEDINA </v>
          </cell>
          <cell r="I156" t="str">
            <v>BACHILLER</v>
          </cell>
        </row>
        <row r="157">
          <cell r="E157">
            <v>1102042002</v>
          </cell>
          <cell r="F157" t="str">
            <v>GESTORES AMBIENTALES (Asistencial II)</v>
          </cell>
          <cell r="G157">
            <v>37999</v>
          </cell>
          <cell r="H157" t="str">
            <v>MARTHA CECILIA GOMEZ MANRIQUE</v>
          </cell>
          <cell r="I157" t="str">
            <v>TECNICO EN GESTION AMBIENTAL</v>
          </cell>
        </row>
        <row r="158">
          <cell r="E158">
            <v>52534072</v>
          </cell>
          <cell r="F158" t="str">
            <v>GESTORES AMBIENTALES (Asistencial II)</v>
          </cell>
          <cell r="G158">
            <v>28621</v>
          </cell>
          <cell r="H158" t="str">
            <v xml:space="preserve"> NURY ABRIL SANCHEZ </v>
          </cell>
          <cell r="I158" t="str">
            <v>BACHILLER</v>
          </cell>
        </row>
        <row r="159">
          <cell r="E159">
            <v>1022431396</v>
          </cell>
          <cell r="F159" t="str">
            <v>GESTORES AMBIENTALES (Asistencial II)</v>
          </cell>
          <cell r="G159">
            <v>35760</v>
          </cell>
          <cell r="H159" t="str">
            <v>JHON SEBASTIAN SOTO CUERVO</v>
          </cell>
          <cell r="I159" t="str">
            <v>COMUNICADOR SOCIAL</v>
          </cell>
        </row>
        <row r="160">
          <cell r="E160">
            <v>52078677</v>
          </cell>
          <cell r="F160" t="str">
            <v>GESTORES AMBIENTALES (Asistencial II)</v>
          </cell>
          <cell r="G160">
            <v>26467</v>
          </cell>
          <cell r="H160" t="str">
            <v>SANDRA YANNETTE LANCHEROS PORRAS</v>
          </cell>
          <cell r="I160" t="str">
            <v>BACHILLER</v>
          </cell>
        </row>
        <row r="161">
          <cell r="E161">
            <v>1192768712</v>
          </cell>
          <cell r="F161" t="str">
            <v>GESTORES AMBIENTALES (Asistencial II)</v>
          </cell>
          <cell r="G161">
            <v>37073</v>
          </cell>
          <cell r="H161" t="str">
            <v>LIZETH NATALIA RUIZ GONZALEZ</v>
          </cell>
          <cell r="I161" t="str">
            <v>TECNOLOGA EN ASISTENCIA GERENCIAL</v>
          </cell>
        </row>
        <row r="162">
          <cell r="E162">
            <v>52243371</v>
          </cell>
          <cell r="F162" t="str">
            <v>INSTRUCTORES DE ACTIVIDAD FÍSICA
(Tecnico I)</v>
          </cell>
          <cell r="G162">
            <v>29005</v>
          </cell>
          <cell r="H162" t="str">
            <v>ADRIANA MARIA SALAZAR VASQUEZ</v>
          </cell>
          <cell r="I162" t="str">
            <v>LICENCIADA DEPORTIVA</v>
          </cell>
        </row>
        <row r="163">
          <cell r="E163">
            <v>1030570945</v>
          </cell>
          <cell r="F163" t="str">
            <v>INSTRUCTORES DE ACTIVIDAD FÍSICA
(Tecnico I)</v>
          </cell>
          <cell r="G163">
            <v>32963</v>
          </cell>
          <cell r="H163" t="str">
            <v xml:space="preserve">WILFER GIOVANY CONTENTO MELO </v>
          </cell>
          <cell r="I163" t="str">
            <v>LICENCIADO EN EDUCACION FISICA</v>
          </cell>
        </row>
        <row r="164">
          <cell r="E164">
            <v>80797836</v>
          </cell>
          <cell r="F164" t="str">
            <v>INSTRUCTORES DE ACTIVIDAD FÍSICA
(Tecnico I)</v>
          </cell>
          <cell r="G164">
            <v>31124</v>
          </cell>
          <cell r="H164" t="str">
            <v xml:space="preserve">BRYAN DAVID SANCHEZ </v>
          </cell>
          <cell r="I164" t="str">
            <v>TECNOLOGO ENTRENAMIENTO DEPORTIVO</v>
          </cell>
        </row>
        <row r="165">
          <cell r="E165">
            <v>1013589067</v>
          </cell>
          <cell r="F165" t="str">
            <v>INSTRUCTORES DE ACTIVIDAD FÍSICA
(Tecnico I)</v>
          </cell>
          <cell r="G165">
            <v>31965</v>
          </cell>
          <cell r="H165" t="str">
            <v>CAMILO ANDRES VARELA BARRETO</v>
          </cell>
          <cell r="I165" t="str">
            <v>PROFESIONAL EN CIENCIAS DEL DEPORTE</v>
          </cell>
        </row>
        <row r="166">
          <cell r="E166">
            <v>79746554</v>
          </cell>
          <cell r="F166" t="str">
            <v>INSTRUCTORES DE ACTIVIDAD FÍSICA
(Tecnico I)</v>
          </cell>
          <cell r="G166">
            <v>27818</v>
          </cell>
          <cell r="H166" t="str">
            <v>CARLOS EDUARDO PEÑA</v>
          </cell>
          <cell r="I166" t="str">
            <v>PROFESIONAL EN CULTURA FISICA</v>
          </cell>
        </row>
        <row r="167">
          <cell r="E167">
            <v>52362160</v>
          </cell>
          <cell r="F167" t="str">
            <v>INSTRUCTORES DE ACTIVIDAD FÍSICA
(Tecnico I)</v>
          </cell>
          <cell r="G167">
            <v>27188</v>
          </cell>
          <cell r="H167" t="str">
            <v>DIANA LUCIA SANCHEZ PEREZ</v>
          </cell>
          <cell r="I167" t="str">
            <v>TECNOLOGA EN ACTIVIDAD FISICA</v>
          </cell>
        </row>
        <row r="168">
          <cell r="E168">
            <v>79646732</v>
          </cell>
          <cell r="F168" t="str">
            <v>INSTRUCTORES DE ACTIVIDAD FÍSICA
(Tecnico I)</v>
          </cell>
          <cell r="G168">
            <v>27355</v>
          </cell>
          <cell r="H168" t="str">
            <v>DIEGO NOY LOPEZ</v>
          </cell>
          <cell r="I168" t="str">
            <v>LICENCIADO EN EDUCACION FISICA</v>
          </cell>
        </row>
        <row r="169">
          <cell r="E169">
            <v>51723614</v>
          </cell>
          <cell r="F169" t="str">
            <v>INSTRUCTORES DE ACTIVIDAD FÍSICA
(Tecnico I)</v>
          </cell>
          <cell r="G169">
            <v>23527</v>
          </cell>
          <cell r="H169" t="str">
            <v>GLADYS MEDINA GARCIA</v>
          </cell>
          <cell r="I169" t="str">
            <v>ADMINISTRADORA DE EMPRESAS</v>
          </cell>
        </row>
        <row r="170">
          <cell r="E170">
            <v>80932222</v>
          </cell>
          <cell r="F170" t="str">
            <v>INSTRUCTORES DE ACTIVIDAD FÍSICA
(Tecnico I)</v>
          </cell>
          <cell r="G170">
            <v>30496</v>
          </cell>
          <cell r="H170" t="str">
            <v>HENRY GIANCARLO GUEVARA MILA</v>
          </cell>
          <cell r="I170" t="str">
            <v>ADMINISTRADOR DEPORTIVO</v>
          </cell>
        </row>
        <row r="171">
          <cell r="E171">
            <v>1030609515</v>
          </cell>
          <cell r="F171" t="str">
            <v>INSTRUCTORES DE ACTIVIDAD FÍSICA
(Tecnico I)</v>
          </cell>
          <cell r="G171">
            <v>33745</v>
          </cell>
          <cell r="H171" t="str">
            <v>HERNAN FELIPE SOLANO GARCIA</v>
          </cell>
          <cell r="I171" t="str">
            <v>LICENCIADO EN EDUCACION FISICA</v>
          </cell>
        </row>
        <row r="172">
          <cell r="E172">
            <v>1015457879</v>
          </cell>
          <cell r="F172" t="str">
            <v>INSTRUCTORES DE ACTIVIDAD FÍSICA
(Tecnico I)</v>
          </cell>
          <cell r="G172">
            <v>34997</v>
          </cell>
          <cell r="H172" t="str">
            <v>JOHANN STEVEN MEDINA BUSTOS</v>
          </cell>
          <cell r="I172" t="str">
            <v xml:space="preserve">INSTRUCTOR </v>
          </cell>
        </row>
        <row r="173">
          <cell r="E173">
            <v>1018432107</v>
          </cell>
          <cell r="F173" t="str">
            <v>INSTRUCTORES DE ACTIVIDAD FÍSICA
(Tecnico I)</v>
          </cell>
          <cell r="G173">
            <v>32883</v>
          </cell>
          <cell r="H173" t="str">
            <v>JUAN SEBASTIAN RODRIGUEZ LEON</v>
          </cell>
          <cell r="I173" t="str">
            <v>LICENCIADO EN EDUCACION BASICA</v>
          </cell>
        </row>
        <row r="174">
          <cell r="E174">
            <v>1032478958</v>
          </cell>
          <cell r="F174" t="str">
            <v>INSTRUCTORES DE ACTIVIDAD FÍSICA
(Tecnico I)</v>
          </cell>
          <cell r="G174">
            <v>35119</v>
          </cell>
          <cell r="H174" t="str">
            <v>JULY KATHERINE PEÑA SARMIENTO</v>
          </cell>
          <cell r="I174" t="str">
            <v>LICENCIADA EN EDUCACION FISICA</v>
          </cell>
        </row>
        <row r="175">
          <cell r="E175">
            <v>80203955</v>
          </cell>
          <cell r="F175" t="str">
            <v>INSTRUCTORES DE ACTIVIDAD FÍSICA
(Tecnico I)</v>
          </cell>
          <cell r="G175">
            <v>30352</v>
          </cell>
          <cell r="H175" t="str">
            <v>NELSON DAVID VERA GALLO</v>
          </cell>
          <cell r="I175" t="str">
            <v>ENTRENADOR FISICO</v>
          </cell>
        </row>
        <row r="176">
          <cell r="E176">
            <v>1022390159</v>
          </cell>
          <cell r="F176" t="str">
            <v>INSTRUCTORES DE ACTIVIDAD FÍSICA
(Tecnico I)</v>
          </cell>
          <cell r="G176">
            <v>34366</v>
          </cell>
          <cell r="H176" t="str">
            <v>YULIETH ALEXANDRA RIAÑO ESPITIA</v>
          </cell>
          <cell r="I176" t="str">
            <v>LICENCIADA EN EDUCACION FISICA</v>
          </cell>
        </row>
        <row r="177">
          <cell r="E177">
            <v>80845861</v>
          </cell>
          <cell r="F177" t="str">
            <v>PROFESIONAL AMBIENTAL
(Profesional Universitario II)</v>
          </cell>
          <cell r="G177">
            <v>31444</v>
          </cell>
          <cell r="H177" t="str">
            <v>ANDRES ALEJANDRO AYURE FLOREZ</v>
          </cell>
          <cell r="I177" t="str">
            <v>INGENIERO DE SISTEMAS</v>
          </cell>
        </row>
        <row r="178">
          <cell r="E178">
            <v>1026593875</v>
          </cell>
          <cell r="F178" t="str">
            <v>GESTORES DE SEGURIDAD Y CONVIVENCIA
(Asistencial II)</v>
          </cell>
          <cell r="G178">
            <v>35849</v>
          </cell>
          <cell r="H178" t="str">
            <v xml:space="preserve"> CAMILO ANDRES OSPINA HOSTOS   </v>
          </cell>
          <cell r="I178" t="str">
            <v>BACHILLER</v>
          </cell>
        </row>
        <row r="179">
          <cell r="E179">
            <v>28742433</v>
          </cell>
          <cell r="F179" t="str">
            <v>GESTORES DE SEGURIDAD Y CONVIVENCIA
(Asistencial II)</v>
          </cell>
          <cell r="G179">
            <v>25687</v>
          </cell>
          <cell r="H179" t="str">
            <v xml:space="preserve"> CATALINA  BEDOYA GONZALEZ </v>
          </cell>
          <cell r="I179" t="str">
            <v>BACHILLER</v>
          </cell>
        </row>
        <row r="180">
          <cell r="E180">
            <v>46385277</v>
          </cell>
          <cell r="F180" t="str">
            <v>GESTORES DE SEGURIDAD Y CONVIVENCIA
(Asistencial II)</v>
          </cell>
          <cell r="G180">
            <v>30851</v>
          </cell>
          <cell r="H180" t="str">
            <v xml:space="preserve"> DIANA CAROLINA CEPEDA ROZO </v>
          </cell>
          <cell r="I180" t="str">
            <v>BACHILLER</v>
          </cell>
        </row>
        <row r="181">
          <cell r="E181">
            <v>1022339292</v>
          </cell>
          <cell r="F181" t="str">
            <v>GESTORES DE SEGURIDAD Y CONVIVENCIA
(Asistencial II)</v>
          </cell>
          <cell r="G181">
            <v>32022</v>
          </cell>
          <cell r="H181" t="str">
            <v xml:space="preserve"> DIEGO FERNANDO BETANCOURT RINCON</v>
          </cell>
          <cell r="I181" t="str">
            <v>BACHILLER</v>
          </cell>
        </row>
        <row r="182">
          <cell r="E182">
            <v>79368108</v>
          </cell>
          <cell r="F182" t="str">
            <v>GESTORES DE SEGURIDAD Y CONVIVENCIA
(Asistencial II)</v>
          </cell>
          <cell r="G182">
            <v>24071</v>
          </cell>
          <cell r="H182" t="str">
            <v xml:space="preserve"> EDGAR FELIPE RODRIGUEZ MORENO </v>
          </cell>
          <cell r="I182" t="str">
            <v>BACHILLER</v>
          </cell>
        </row>
        <row r="183">
          <cell r="E183">
            <v>80094798</v>
          </cell>
          <cell r="F183" t="str">
            <v>GESTORES DE SEGURIDAD Y CONVIVENCIA
(Asistencial II)</v>
          </cell>
          <cell r="G183">
            <v>30017</v>
          </cell>
          <cell r="H183" t="str">
            <v xml:space="preserve"> EDWIN ALEJANDRO ALFONSO MARTINEZ </v>
          </cell>
          <cell r="I183" t="str">
            <v>BACHILLER</v>
          </cell>
        </row>
        <row r="184">
          <cell r="E184">
            <v>1022366712</v>
          </cell>
          <cell r="F184" t="str">
            <v>GESTORES DE SEGURIDAD Y CONVIVENCIA
(Asistencial II)</v>
          </cell>
          <cell r="G184">
            <v>33258</v>
          </cell>
          <cell r="H184" t="str">
            <v>HERSON DE LUIS  BELTRAN VEGA CEDIO A JAROL LEONARDO CHAVES BRICEÑO</v>
          </cell>
          <cell r="I184" t="str">
            <v>BACHILLER</v>
          </cell>
        </row>
        <row r="185">
          <cell r="E185">
            <v>1013645098</v>
          </cell>
          <cell r="F185" t="str">
            <v>GESTORES DE SEGURIDAD Y CONVIVENCIA
(Asistencial II)</v>
          </cell>
          <cell r="G185">
            <v>34277</v>
          </cell>
          <cell r="H185" t="str">
            <v>NATALIA MATILDE ALVARADO OLAYA</v>
          </cell>
          <cell r="I185" t="str">
            <v>BACHILLER</v>
          </cell>
        </row>
        <row r="186">
          <cell r="E186">
            <v>1022390528</v>
          </cell>
          <cell r="F186" t="str">
            <v>GESTORES DE SEGURIDAD Y CONVIVENCIA
(Asistencial II)</v>
          </cell>
          <cell r="G186">
            <v>34380</v>
          </cell>
          <cell r="H186" t="str">
            <v xml:space="preserve">GUSTAVO ADOLFO LOPEZ SANCHEZ </v>
          </cell>
          <cell r="I186" t="str">
            <v>BACHILLER</v>
          </cell>
        </row>
        <row r="187">
          <cell r="E187">
            <v>79109455</v>
          </cell>
          <cell r="F187" t="str">
            <v>CONDUCTOR
(Asistencial II)</v>
          </cell>
          <cell r="G187">
            <v>22667</v>
          </cell>
          <cell r="H187" t="str">
            <v>PEDRO PABLO DUARTE URIZA</v>
          </cell>
          <cell r="I187" t="str">
            <v>BACHILLER</v>
          </cell>
        </row>
        <row r="188">
          <cell r="E188">
            <v>53040256</v>
          </cell>
          <cell r="F188" t="str">
            <v>AUXILIAR  ARCHIVO
(Asistencia II)</v>
          </cell>
          <cell r="G188">
            <v>31143</v>
          </cell>
          <cell r="H188" t="str">
            <v>EDITH PILAR CANO BELTRAN</v>
          </cell>
          <cell r="I188" t="str">
            <v>BACHILLER</v>
          </cell>
        </row>
        <row r="189">
          <cell r="E189">
            <v>79721783</v>
          </cell>
          <cell r="F189" t="str">
            <v>LIDER GESTION AMBIENTAL Y DE RIESGOS
(Profesional universitario II)</v>
          </cell>
          <cell r="G189">
            <v>28074</v>
          </cell>
          <cell r="H189" t="str">
            <v>FERNANDO LEON CHIPO</v>
          </cell>
          <cell r="I189" t="str">
            <v>INGENIERO BIOMEDICO</v>
          </cell>
        </row>
        <row r="190">
          <cell r="E190">
            <v>1031174346</v>
          </cell>
          <cell r="F190" t="str">
            <v>AUXILIAR  ARCHIVO
(Asistencia II)</v>
          </cell>
          <cell r="G190">
            <v>35875</v>
          </cell>
          <cell r="H190" t="str">
            <v>DUAN ARLEY BARRERA RIAÑO</v>
          </cell>
          <cell r="I190" t="str">
            <v>TECNICO EN GESTION DOCUMENTAL</v>
          </cell>
        </row>
        <row r="191">
          <cell r="E191">
            <v>1116260674</v>
          </cell>
          <cell r="F191" t="str">
            <v>PROFESIONAL  POLICIVO Y JURIDICO
(Profesional Universitario I )</v>
          </cell>
          <cell r="G191">
            <v>34276</v>
          </cell>
          <cell r="H191" t="str">
            <v xml:space="preserve">ADRIANA MARIA BEJARANO SOTELO </v>
          </cell>
          <cell r="I191" t="str">
            <v>BACHILLER</v>
          </cell>
        </row>
        <row r="192">
          <cell r="E192">
            <v>57409190</v>
          </cell>
          <cell r="F192" t="str">
            <v>AUXILIAR INSPECCIONES
(Asistencia II)</v>
          </cell>
          <cell r="G192">
            <v>27450</v>
          </cell>
          <cell r="H192" t="str">
            <v>ALEXANDRA RANGEL AGUILAR</v>
          </cell>
          <cell r="I192" t="str">
            <v>TECNOLOGA EN ADMINISTRACION FINANCIERA</v>
          </cell>
        </row>
        <row r="193">
          <cell r="E193">
            <v>1013607868</v>
          </cell>
          <cell r="F193" t="str">
            <v>PROFESIONAL AMBIENTAL TERRITORIAL
(Profesional Universitario I)</v>
          </cell>
          <cell r="G193">
            <v>32806</v>
          </cell>
          <cell r="H193" t="str">
            <v>LIZETH JULIETH PEREZ VARGAS</v>
          </cell>
          <cell r="I193" t="str">
            <v>INGENIERA AMBIENTAL</v>
          </cell>
        </row>
        <row r="194">
          <cell r="E194">
            <v>52056553</v>
          </cell>
          <cell r="F194" t="str">
            <v>ABOGADO SUSTANCIADOR PERSUASIVO
(Profesional Universitario II)</v>
          </cell>
          <cell r="G194">
            <v>26660</v>
          </cell>
          <cell r="H194" t="str">
            <v>VICTORIA HELENA DURAN RIVERA</v>
          </cell>
          <cell r="I194" t="str">
            <v>ABOGADA</v>
          </cell>
        </row>
        <row r="195">
          <cell r="E195">
            <v>52953158</v>
          </cell>
          <cell r="F195" t="str">
            <v>PROFESIONAL PARTICIPACION
(Profesional Universitario I)</v>
          </cell>
          <cell r="G195">
            <v>30307</v>
          </cell>
          <cell r="H195" t="str">
            <v>LILAURA GUZMAN MARIN</v>
          </cell>
          <cell r="I195" t="str">
            <v>ABOGADA</v>
          </cell>
        </row>
        <row r="196">
          <cell r="E196">
            <v>1102808521</v>
          </cell>
          <cell r="F196" t="str">
            <v>PROFESIONAL PARTICIPACION
(Profesional universitario II)</v>
          </cell>
          <cell r="G196">
            <v>31802</v>
          </cell>
          <cell r="H196" t="str">
            <v xml:space="preserve">NEIR LOMBO VILLADIEGO - </v>
          </cell>
          <cell r="I196" t="str">
            <v>ADMINISTRADOR DE EMPRESAS</v>
          </cell>
        </row>
        <row r="197">
          <cell r="E197">
            <v>80224727</v>
          </cell>
          <cell r="F197" t="str">
            <v>PROFESIONAL PARTICIPACION
(Profesional universitario II)</v>
          </cell>
          <cell r="G197">
            <v>30428</v>
          </cell>
          <cell r="H197" t="str">
            <v>JOSE RICARDO PACHECO RODRIGUEZ</v>
          </cell>
          <cell r="I197" t="str">
            <v>COMUNICADOR SOCIAL</v>
          </cell>
        </row>
        <row r="198">
          <cell r="E198">
            <v>79624243</v>
          </cell>
          <cell r="F198" t="str">
            <v>PROFESIONAL PARTICIPACION
(Profesional Universitario I)</v>
          </cell>
          <cell r="G198">
            <v>34451</v>
          </cell>
          <cell r="H198" t="str">
            <v>JUAN CARLOS RUIZ CELY</v>
          </cell>
          <cell r="I198" t="str">
            <v>LICENCIADO EN EDUCACION FISICA</v>
          </cell>
        </row>
        <row r="199">
          <cell r="E199">
            <v>53121160</v>
          </cell>
          <cell r="F199" t="str">
            <v>PROFESIONAL PARTICIPACION
(Profesional universitario II)</v>
          </cell>
          <cell r="G199">
            <v>31004</v>
          </cell>
          <cell r="H199" t="str">
            <v>MARIA MARGARITA RIOS ARIZA</v>
          </cell>
          <cell r="I199" t="str">
            <v>RELACIONES INTERNACIONALES Y ESTUDIOS POLITICOS</v>
          </cell>
        </row>
        <row r="200">
          <cell r="E200">
            <v>79971679</v>
          </cell>
          <cell r="F200" t="str">
            <v>TECNICO PARTICIPACIÓN
(Técnico I sin)</v>
          </cell>
          <cell r="G200">
            <v>28878</v>
          </cell>
          <cell r="H200" t="str">
            <v>DIEGO MAURICIO RODRIGUEZ GAMBOA</v>
          </cell>
          <cell r="I200" t="str">
            <v>CONTADOR PUBLICO</v>
          </cell>
        </row>
        <row r="201">
          <cell r="E201">
            <v>51855980</v>
          </cell>
          <cell r="F201" t="str">
            <v xml:space="preserve"> PROFESIONAL VIOLENCIA
(Profesional Universitario I) </v>
          </cell>
          <cell r="G201">
            <v>24553</v>
          </cell>
          <cell r="H201" t="str">
            <v>ANA BEATRIZ CUERVO RODRIGUEZ</v>
          </cell>
          <cell r="I201" t="str">
            <v>TRABAJADORA SOCIAL</v>
          </cell>
        </row>
        <row r="202">
          <cell r="E202">
            <v>1018509220</v>
          </cell>
          <cell r="F202" t="str">
            <v xml:space="preserve"> PROFESIONAL VIOLENCIA
(Profesional Universitario I) </v>
          </cell>
          <cell r="G202">
            <v>36179</v>
          </cell>
          <cell r="H202" t="str">
            <v xml:space="preserve">DANIELA ORTIZ BARBOSA </v>
          </cell>
          <cell r="I202" t="str">
            <v>PSICOLOGIA</v>
          </cell>
        </row>
        <row r="203">
          <cell r="E203">
            <v>83041035</v>
          </cell>
          <cell r="F203" t="str">
            <v xml:space="preserve"> PROFESIONAL VIOLENCIA
(Profesional Universitario I) </v>
          </cell>
          <cell r="G203">
            <v>30184</v>
          </cell>
          <cell r="H203" t="str">
            <v>FELIPE ANDRES TRUJILLO MUÑOZ</v>
          </cell>
          <cell r="I203" t="str">
            <v>ADMINISTRADORA DE EMPRESAS</v>
          </cell>
        </row>
        <row r="204">
          <cell r="E204">
            <v>1015426783</v>
          </cell>
          <cell r="F204" t="str">
            <v xml:space="preserve"> PROFESIONAL VIOLENCIA
(Profesional Universitario I) </v>
          </cell>
          <cell r="G204">
            <v>33530</v>
          </cell>
          <cell r="H204" t="str">
            <v>LAURA VIVIANA BARRAGAN CRUZ</v>
          </cell>
          <cell r="I204" t="str">
            <v>TRABAJADORA SOCIAL</v>
          </cell>
        </row>
        <row r="205">
          <cell r="E205">
            <v>51968697</v>
          </cell>
          <cell r="F205" t="str">
            <v xml:space="preserve"> PROFESIONAL VIOLENCIA
(Profesional Universitario I) </v>
          </cell>
          <cell r="G205">
            <v>25412</v>
          </cell>
          <cell r="H205" t="str">
            <v>MARTHA ISABEL LINARES HENAO</v>
          </cell>
          <cell r="I205" t="str">
            <v>COMUNICADORA SOCIAL</v>
          </cell>
        </row>
        <row r="206">
          <cell r="E206">
            <v>1037588788</v>
          </cell>
          <cell r="F206" t="str">
            <v xml:space="preserve"> PROFESIONAL VIOLENCIA
(Profesional Universitario I) </v>
          </cell>
          <cell r="G206">
            <v>32175</v>
          </cell>
          <cell r="H206" t="str">
            <v>NANCY YADIRA ZAPATA ACEVEDO</v>
          </cell>
          <cell r="I206" t="str">
            <v>ADMINISTRADORA DE EMPRESAS</v>
          </cell>
        </row>
        <row r="207">
          <cell r="E207">
            <v>1032465832</v>
          </cell>
          <cell r="F207" t="str">
            <v xml:space="preserve"> PROFESIONAL VIOLENCIA
(Profesional Universitario I) </v>
          </cell>
          <cell r="G207">
            <v>34552</v>
          </cell>
          <cell r="H207" t="str">
            <v>PAOLA ANDREA GIRALDO GANTIVA</v>
          </cell>
          <cell r="I207" t="str">
            <v>SICOLOGA</v>
          </cell>
        </row>
        <row r="208">
          <cell r="E208">
            <v>39533107</v>
          </cell>
          <cell r="F208" t="str">
            <v xml:space="preserve"> PROFESIONAL VIOLENCIA
(Profesional Universitario I) </v>
          </cell>
          <cell r="G208">
            <v>23593</v>
          </cell>
          <cell r="H208" t="str">
            <v xml:space="preserve">MARLENE TORRES RODRIGUEZ </v>
          </cell>
          <cell r="I208" t="str">
            <v>ADMINISTRACION DE EMPRESAS</v>
          </cell>
        </row>
        <row r="209">
          <cell r="E209">
            <v>53076697</v>
          </cell>
          <cell r="F209" t="str">
            <v>TECNICO PARTICIPACIÓN
(Técnico I sin)</v>
          </cell>
          <cell r="G209">
            <v>31186</v>
          </cell>
          <cell r="H209" t="str">
            <v>LUZ MARIANA BARRAGAN CAMARGO</v>
          </cell>
          <cell r="I209" t="str">
            <v>BACHILLER</v>
          </cell>
        </row>
        <row r="210">
          <cell r="E210">
            <v>15932149</v>
          </cell>
          <cell r="F210" t="str">
            <v xml:space="preserve"> PROFESIONAL VIOLENCIA
(Profesional Universitario I) </v>
          </cell>
          <cell r="G210">
            <v>30003</v>
          </cell>
          <cell r="H210" t="str">
            <v>JUAN FELIPE IGLESIAS PEREZ</v>
          </cell>
          <cell r="I210" t="str">
            <v>ADMINSTRADOR DE EMPRESAS</v>
          </cell>
        </row>
        <row r="211">
          <cell r="E211">
            <v>1019075226</v>
          </cell>
          <cell r="F211" t="str">
            <v xml:space="preserve"> PROFESIONAL VIOLENCIA
(Profesional Universitario I) </v>
          </cell>
          <cell r="G211">
            <v>33867</v>
          </cell>
          <cell r="H211" t="str">
            <v>EDWIN FELIPE HERNANDEZ ALVAREZ</v>
          </cell>
          <cell r="I211" t="str">
            <v>ABOGADO</v>
          </cell>
        </row>
        <row r="212">
          <cell r="E212">
            <v>1022430138</v>
          </cell>
          <cell r="F212" t="str">
            <v>PROFESIONAL PLANEACIÓN
SALUD - ESTRATEGIA TERRITORIAL DE SALUD
(Profesional I sin)</v>
          </cell>
          <cell r="G212">
            <v>35672</v>
          </cell>
          <cell r="H212" t="str">
            <v>CLAUDIA LORENA FAJARDO ROMERO</v>
          </cell>
          <cell r="I212" t="str">
            <v>TRABAJADORA SOCIAL</v>
          </cell>
        </row>
        <row r="213">
          <cell r="E213">
            <v>1018442804</v>
          </cell>
          <cell r="F213" t="str">
            <v>PROFESIONAL PLANEACIÓN
SALUD - ESTRATEGIA TERRITORIAL DE SALUD
(Profesional I sin)</v>
          </cell>
          <cell r="G213">
            <v>33304</v>
          </cell>
          <cell r="H213" t="str">
            <v>DIANA CATALINA ROMERO TORRES</v>
          </cell>
          <cell r="I213" t="str">
            <v>SICOLOGA</v>
          </cell>
        </row>
        <row r="214">
          <cell r="E214">
            <v>1049611842</v>
          </cell>
          <cell r="F214" t="str">
            <v>PROFESONAL PLANEACIÓN
SALUD -ESTRATEGIA TERRITORIAL DE SALUD
(Profesional I sin)</v>
          </cell>
          <cell r="G214">
            <v>32262</v>
          </cell>
          <cell r="H214" t="str">
            <v>JAVIER MAURICIO PUENTES GALVIS</v>
          </cell>
          <cell r="I214" t="str">
            <v>ADMINISTRADOR DE EMPRESAS</v>
          </cell>
        </row>
        <row r="215">
          <cell r="E215">
            <v>1023906397</v>
          </cell>
          <cell r="F215" t="str">
            <v>PROFESONAL PLANEACIÓN
SALUD - ESTRATEGIA TERRITORIAL DE SALUD
(Profesional I sin)</v>
          </cell>
          <cell r="G215">
            <v>33327</v>
          </cell>
          <cell r="H215" t="str">
            <v>LINA FERNANDA OCAMPO GOMEZ</v>
          </cell>
          <cell r="I215" t="str">
            <v>SICOLOGA</v>
          </cell>
        </row>
        <row r="216">
          <cell r="E216">
            <v>80148969</v>
          </cell>
          <cell r="F216" t="str">
            <v>PROFESONAL PLANEACIÓN
SALUD - ESTRATEGIA TERRITORIAL DE SALUD
(Profesional I sin)</v>
          </cell>
          <cell r="G216">
            <v>29362</v>
          </cell>
          <cell r="H216" t="str">
            <v xml:space="preserve"> OSCAR OSWALDO MEDINA CAMARGO -</v>
          </cell>
          <cell r="I216" t="str">
            <v>PUBLICISTA</v>
          </cell>
        </row>
        <row r="217">
          <cell r="E217">
            <v>55143535</v>
          </cell>
          <cell r="F217" t="str">
            <v>TECNICO PLANEACION SALUD - ESTRATEGIA PREVENCION EMBARAZO
(Técnico I sin)</v>
          </cell>
          <cell r="G217">
            <v>23163</v>
          </cell>
          <cell r="H217" t="str">
            <v>YOLANDA CHAUX BAUTISTA</v>
          </cell>
          <cell r="I217" t="str">
            <v>BACTERIOLOGA</v>
          </cell>
        </row>
        <row r="218">
          <cell r="E218">
            <v>1016043167</v>
          </cell>
          <cell r="F218" t="str">
            <v>DESPACHOS COMISORIOS
(Profesional I sin)</v>
          </cell>
          <cell r="G218">
            <v>33679</v>
          </cell>
          <cell r="H218" t="str">
            <v xml:space="preserve"> ANA MARIA CUADROS CASTRO </v>
          </cell>
          <cell r="I218" t="str">
            <v>ADMINISTRADORA DE EMPRESAS</v>
          </cell>
        </row>
        <row r="219">
          <cell r="E219">
            <v>53907315</v>
          </cell>
          <cell r="F219" t="str">
            <v>ARQUITECTO / INGENIERO INSPECCIONES
(Profesional Universitario I)</v>
          </cell>
          <cell r="G219">
            <v>31055</v>
          </cell>
          <cell r="H219" t="str">
            <v>BEATRIZ HELENA PEREZ PARRA</v>
          </cell>
          <cell r="I219" t="str">
            <v>ARQUITECTA</v>
          </cell>
        </row>
        <row r="220">
          <cell r="E220">
            <v>80851712</v>
          </cell>
          <cell r="F220" t="str">
            <v>ARQUITECTO / INGENIERO INSPECCIONES
(Profesional Universitario I)</v>
          </cell>
          <cell r="G220">
            <v>31028</v>
          </cell>
          <cell r="H220" t="str">
            <v>CARLOS ARLEY NIÑO MEDINA</v>
          </cell>
          <cell r="I220" t="str">
            <v>ARQUITECTO</v>
          </cell>
        </row>
        <row r="221">
          <cell r="E221">
            <v>52959448</v>
          </cell>
          <cell r="F221" t="str">
            <v>ARQUITECTO / INGENIERO INSPECCIONES
(Profesional Universitario I)</v>
          </cell>
          <cell r="G221">
            <v>30866</v>
          </cell>
          <cell r="H221" t="str">
            <v>KELLY MAGNOLIA BEJARANO RIVERA</v>
          </cell>
          <cell r="I221" t="str">
            <v>INGENIERA CIVIL</v>
          </cell>
        </row>
        <row r="222">
          <cell r="E222">
            <v>79422810</v>
          </cell>
          <cell r="F222" t="str">
            <v>ARQUITECTO / INGENIERO INSPECCIONES
(Profesional Universitario I)</v>
          </cell>
          <cell r="G222">
            <v>24590</v>
          </cell>
          <cell r="H222" t="str">
            <v xml:space="preserve"> LUIS ORLANDO GARZON  MONROY</v>
          </cell>
          <cell r="I222" t="str">
            <v>INGENIERO CIVIL</v>
          </cell>
        </row>
        <row r="223">
          <cell r="E223">
            <v>79508729</v>
          </cell>
          <cell r="F223" t="str">
            <v>ARQUITECTO / INGENIERO INSPECCIONES
(Profesional Universitario I)</v>
          </cell>
          <cell r="G223">
            <v>25741</v>
          </cell>
          <cell r="H223" t="str">
            <v>ROGER MAURICIO FORERO RIVERA</v>
          </cell>
          <cell r="I223" t="str">
            <v>ARQUITECTO</v>
          </cell>
        </row>
        <row r="224">
          <cell r="E224">
            <v>1033731351</v>
          </cell>
          <cell r="F224" t="str">
            <v>PROFESIONAL PLANEACION EDUCACION
(Profesional Universitario I)</v>
          </cell>
          <cell r="G224">
            <v>33288</v>
          </cell>
          <cell r="H224" t="str">
            <v>HAROLD EDUARDO CASTRO ZARAZO</v>
          </cell>
          <cell r="I224" t="str">
            <v>ADMINISTRADOR PUBLICO</v>
          </cell>
        </row>
        <row r="225">
          <cell r="E225">
            <v>1013612223</v>
          </cell>
          <cell r="F225" t="str">
            <v xml:space="preserve">LIDER COORDINADOR SUSTANCIADOR
(Profesional II) </v>
          </cell>
          <cell r="G225">
            <v>33018</v>
          </cell>
          <cell r="H225" t="str">
            <v>SERGIO HERNANDO POVEDA SANABRIA</v>
          </cell>
          <cell r="I225" t="str">
            <v>ABOGADO</v>
          </cell>
        </row>
        <row r="226">
          <cell r="E226">
            <v>51901857</v>
          </cell>
          <cell r="F226" t="str">
            <v>ARQUITECTOS / INGENIEROS POLICIVO JURIDICO
(Profesional Universitario I)</v>
          </cell>
          <cell r="G226">
            <v>24500</v>
          </cell>
          <cell r="H226" t="str">
            <v>IRMA LISETTE AREVALO GARCIA</v>
          </cell>
          <cell r="I226" t="str">
            <v>INGENIERA CIVIL</v>
          </cell>
        </row>
        <row r="227">
          <cell r="E227">
            <v>79693760</v>
          </cell>
          <cell r="F227" t="str">
            <v>ABOGADO ESPACIO PUBLICO
(Profesional Universitario I)</v>
          </cell>
          <cell r="G227">
            <v>27594</v>
          </cell>
          <cell r="H227" t="str">
            <v xml:space="preserve"> JESUS ALEJANDRO FIGUEROA CAICEDO </v>
          </cell>
          <cell r="I227" t="str">
            <v>ABOGADO</v>
          </cell>
        </row>
        <row r="228">
          <cell r="E228">
            <v>80027181</v>
          </cell>
          <cell r="F228" t="str">
            <v>ABOGADO ESPACIO PUBLICO
(Profesional Universitario I)</v>
          </cell>
          <cell r="G228">
            <v>29445</v>
          </cell>
          <cell r="H228" t="str">
            <v xml:space="preserve"> MYLTON ORLANDO RIOS OSPINA  </v>
          </cell>
          <cell r="I228" t="str">
            <v>ABOGADO</v>
          </cell>
        </row>
        <row r="229">
          <cell r="E229">
            <v>1072647997</v>
          </cell>
          <cell r="F229" t="str">
            <v>ARQUITECTOS / INGENIEROS IVC
(Profesional Universitario I)</v>
          </cell>
          <cell r="G229">
            <v>32287</v>
          </cell>
          <cell r="H229" t="str">
            <v xml:space="preserve"> CHRISTIAN DAVID GUZMAN MARIN</v>
          </cell>
          <cell r="I229" t="str">
            <v>ARQUITECTO</v>
          </cell>
        </row>
        <row r="230">
          <cell r="E230">
            <v>52737408</v>
          </cell>
          <cell r="F230" t="str">
            <v xml:space="preserve">REFERENTE AMBIENTAL INSTITUCIONAL PIGA
(Profesional I) </v>
          </cell>
          <cell r="G230">
            <v>29957</v>
          </cell>
          <cell r="H230" t="str">
            <v>NADIA YELENA VEGA RODRIGUEZ</v>
          </cell>
          <cell r="I230" t="str">
            <v>INGENIERA AMBIENTAL</v>
          </cell>
        </row>
        <row r="231">
          <cell r="E231">
            <v>1024499968</v>
          </cell>
          <cell r="F231" t="str">
            <v>INSTRUCTORES DE ESCUELAS DE FORMACIÓN DERPOTIVA
(Tecnico I)</v>
          </cell>
          <cell r="G231">
            <v>32201</v>
          </cell>
          <cell r="H231" t="str">
            <v>CAMILO ANDRES ROMERO CASTRO</v>
          </cell>
          <cell r="I231" t="str">
            <v>PROFESIONAL EN CIENCIAS DEL DEPORTE</v>
          </cell>
        </row>
        <row r="232">
          <cell r="E232">
            <v>80197122</v>
          </cell>
          <cell r="F232" t="str">
            <v>INSTRUCTORES DE ESCUELAS DE FORMACIÓN DERPOTIVA
(Tecnico I)</v>
          </cell>
          <cell r="G232">
            <v>30511</v>
          </cell>
          <cell r="H232" t="str">
            <v>DIEGO HERNAN ROMERO GIL</v>
          </cell>
          <cell r="I232" t="str">
            <v>TECNOLOGO EN ACTIVIDAD FISICA</v>
          </cell>
        </row>
        <row r="233">
          <cell r="E233">
            <v>80881784</v>
          </cell>
          <cell r="F233" t="str">
            <v>INSTRUCTORES DE ESCUELAS DE FORMACIÓN DERPOTIVA
(Tecnico I)</v>
          </cell>
          <cell r="G233">
            <v>31233</v>
          </cell>
          <cell r="H233" t="str">
            <v>GABRIEL GIOVANNY GARCIA GARCIA</v>
          </cell>
          <cell r="I233" t="str">
            <v>PROFESIONAL EN CULTURA FISICA</v>
          </cell>
        </row>
        <row r="234">
          <cell r="E234">
            <v>80816982</v>
          </cell>
          <cell r="F234" t="str">
            <v>INSTRUCTORES DE ESCUELAS DE FORMACIÓN DERPOTIVA
(Tecnico I)</v>
          </cell>
          <cell r="G234">
            <v>30857</v>
          </cell>
          <cell r="H234" t="str">
            <v>HUGO ALEXANDER RUBIO HERRERA</v>
          </cell>
          <cell r="I234" t="str">
            <v>LICENCIADO EN EDUCACION FISICA</v>
          </cell>
        </row>
        <row r="235">
          <cell r="E235">
            <v>1022409964</v>
          </cell>
          <cell r="F235" t="str">
            <v>INSTRUCTORES DE ESCUELAS DE FORMACIÓN DERPOTIVA
(Tecnico I)</v>
          </cell>
          <cell r="G235">
            <v>35027</v>
          </cell>
          <cell r="H235" t="str">
            <v>JUAN SEBASTIAN MAYORGA CIFUENTES</v>
          </cell>
          <cell r="I235" t="str">
            <v>PROFESIONAL EN CIENCIAS DEL DEPORTE</v>
          </cell>
        </row>
        <row r="236">
          <cell r="E236">
            <v>80452722</v>
          </cell>
          <cell r="F236" t="str">
            <v>INSTRUCTORES DE ESCUELAS DE FORMACIÓN DERPOTIVA
(Tecnico I)</v>
          </cell>
          <cell r="G236">
            <v>26011</v>
          </cell>
          <cell r="H236" t="str">
            <v>LIDIER FONSECA GUERRERO</v>
          </cell>
          <cell r="I236" t="str">
            <v>PROFESIONAL EN DEOPORTES</v>
          </cell>
        </row>
        <row r="237">
          <cell r="E237">
            <v>53117792</v>
          </cell>
          <cell r="F237" t="str">
            <v>INSTRUCTORES DE ESCUELAS DE FORMACIÓN DERPOTIVA
(Tecnico I)</v>
          </cell>
          <cell r="G237">
            <v>31252</v>
          </cell>
          <cell r="H237" t="str">
            <v>MARIA CAMILA PINEDA RAMIREZ</v>
          </cell>
          <cell r="I237" t="str">
            <v>LICENCIADA EN EDUCACION FISICA</v>
          </cell>
        </row>
        <row r="238">
          <cell r="E238">
            <v>80126536</v>
          </cell>
          <cell r="F238" t="str">
            <v>INSTRUCTORES DE ESCUELAS DE FORMACIÓN DERPOTIVA
(Tecnico I)</v>
          </cell>
          <cell r="G238">
            <v>30067</v>
          </cell>
          <cell r="H238" t="str">
            <v>MISAEL ALEJANDRO PINEDA SUAREZ</v>
          </cell>
          <cell r="I238" t="str">
            <v>TECNOLOGO EN FUTBOL</v>
          </cell>
        </row>
        <row r="239">
          <cell r="E239">
            <v>1118554262</v>
          </cell>
          <cell r="F239" t="str">
            <v>INSTRUCTORES DE ESCUELAS DE FORMACIÓN DERPOTIVA
(Tecnico I)</v>
          </cell>
          <cell r="G239">
            <v>34099</v>
          </cell>
          <cell r="H239" t="str">
            <v>OSCAR GIHOVANY MEDINA CARROLL</v>
          </cell>
          <cell r="I239" t="str">
            <v>LICENCIADO EN EDUCACION FISICA</v>
          </cell>
        </row>
        <row r="240">
          <cell r="E240">
            <v>1022348379</v>
          </cell>
          <cell r="F240" t="str">
            <v>INSTRUCTORES DE ESCUELAS DE FORMACIÓN DERPOTIVA
(Tecnico I)</v>
          </cell>
          <cell r="G240">
            <v>32281</v>
          </cell>
          <cell r="H240" t="str">
            <v>OSCAR SANTIAGO DUARTE ROA</v>
          </cell>
          <cell r="I240" t="str">
            <v>MERCADOLOGO</v>
          </cell>
        </row>
        <row r="241">
          <cell r="E241">
            <v>1013634735</v>
          </cell>
          <cell r="F241" t="str">
            <v>INSTRUCTORES DE ESCUELAS DE FORMACIÓN DERPOTIVA
(Tecnico I)</v>
          </cell>
          <cell r="G241">
            <v>33852</v>
          </cell>
          <cell r="H241" t="str">
            <v xml:space="preserve">DIEGO ENRIQUE BUENO TRIVIÑO </v>
          </cell>
          <cell r="I241" t="str">
            <v xml:space="preserve">CIENCIAS DEL DEPORTE Y EDU. FISICA </v>
          </cell>
        </row>
        <row r="242">
          <cell r="E242">
            <v>80219053</v>
          </cell>
          <cell r="F242" t="str">
            <v>INSTRUCTORES DE ESCUELAS DE FORMACIÓN DERPOTIVA
(Tecnico I)</v>
          </cell>
          <cell r="G242">
            <v>29775</v>
          </cell>
          <cell r="H242" t="str">
            <v>ROSSEMBERTH GUTIERREZ AGUILAR</v>
          </cell>
          <cell r="I242" t="str">
            <v>PROFESIONAL EN ADMIMISTRACION DEPORTIVA</v>
          </cell>
        </row>
        <row r="243">
          <cell r="E243">
            <v>73153494</v>
          </cell>
          <cell r="F243" t="str">
            <v>INSTRUCTORES DE ESCUELAS DE FORMACION DERPOTIVA
(Tecnico I)</v>
          </cell>
          <cell r="G243">
            <v>25995</v>
          </cell>
          <cell r="H243" t="str">
            <v>MARIO ALBERTO DCOSTA SERRANO</v>
          </cell>
          <cell r="I243" t="str">
            <v>ADMINISTRACION DE EMPRESAS DEPORTIVAS</v>
          </cell>
        </row>
        <row r="244">
          <cell r="E244">
            <v>1030610170</v>
          </cell>
          <cell r="F244" t="str">
            <v>AUXILIAR OBRAS
(Técnico I sin)</v>
          </cell>
          <cell r="G244">
            <v>33701</v>
          </cell>
          <cell r="H244" t="str">
            <v>SAMANTA STHEPANY PARDO PENAGOS</v>
          </cell>
          <cell r="I244" t="str">
            <v xml:space="preserve">TECNICO   </v>
          </cell>
        </row>
        <row r="245">
          <cell r="E245">
            <v>1018493424</v>
          </cell>
          <cell r="F245" t="str">
            <v>AUXILIAR ADMINISTRATIVO SEGURIDAD
(Asistencial II)</v>
          </cell>
          <cell r="G245">
            <v>35505</v>
          </cell>
          <cell r="H245" t="str">
            <v>NATHALY  LOAIZA RODRIGUEZ</v>
          </cell>
          <cell r="I245" t="str">
            <v>TECNOLOGA FINANCIERA</v>
          </cell>
        </row>
        <row r="246">
          <cell r="E246">
            <v>1032489935</v>
          </cell>
          <cell r="F246" t="str">
            <v>AUXILIAR ADMINISTRATIVO SEGURIDAD
(Asistencial II)</v>
          </cell>
          <cell r="G246">
            <v>35520</v>
          </cell>
          <cell r="H246" t="str">
            <v>PAULA ANGELICA GARZON CORTES</v>
          </cell>
          <cell r="I246" t="str">
            <v>TECNOLOGA ADMINISTRATIVA</v>
          </cell>
        </row>
        <row r="247">
          <cell r="E247">
            <v>79644988</v>
          </cell>
          <cell r="F247" t="str">
            <v>APOYO LGTBI
(Asistencial II)</v>
          </cell>
          <cell r="G247">
            <v>26939</v>
          </cell>
          <cell r="H247" t="str">
            <v xml:space="preserve"> JOSE ERNESTO SARMIENTO </v>
          </cell>
          <cell r="I247" t="str">
            <v>BACHILLER</v>
          </cell>
        </row>
        <row r="248">
          <cell r="E248">
            <v>80791279</v>
          </cell>
          <cell r="F248" t="str">
            <v>TECNICO PLANEACION SALUD - ESTRATEGIA TERRITORIAL DE SALUD
(Técnico I sin)</v>
          </cell>
          <cell r="G248">
            <v>30491</v>
          </cell>
          <cell r="H248" t="str">
            <v xml:space="preserve"> CARLOS ANDRES MACIAS SANABRIA</v>
          </cell>
          <cell r="I248" t="str">
            <v>BACHILER</v>
          </cell>
        </row>
        <row r="249">
          <cell r="E249">
            <v>1073514778</v>
          </cell>
          <cell r="F249" t="str">
            <v>TECNICO PLANEACION SALUD - ESTRATEGIA PREVENCION EMBARAZO
(Técnico I)</v>
          </cell>
          <cell r="G249">
            <v>34485</v>
          </cell>
          <cell r="H249" t="str">
            <v xml:space="preserve"> HAROLD ALFONSO GARZON PINEDA </v>
          </cell>
          <cell r="I249" t="str">
            <v>TECNICO EN ADMINISTRACION DE EMPRESAS</v>
          </cell>
        </row>
        <row r="250">
          <cell r="E250">
            <v>80211605</v>
          </cell>
          <cell r="F250" t="str">
            <v>INSTRUCTORES DE ESCUELAS DE FORMACIÓN DERPOTIVA
(Tecnico I)</v>
          </cell>
          <cell r="G250">
            <v>30523</v>
          </cell>
          <cell r="H250" t="str">
            <v>JAIRZIÑIHO GUTIERREZ AGUILAR</v>
          </cell>
          <cell r="I250" t="str">
            <v>LICENCIADO EN CIENCIAS DEL DEPORTE</v>
          </cell>
        </row>
        <row r="251">
          <cell r="E251">
            <v>1022390067</v>
          </cell>
          <cell r="F251" t="str">
            <v>INSTRUCTORES DE ESCUELAS DE FORMACIÓN DERPOTIVA
(Tecnico I)</v>
          </cell>
          <cell r="G251">
            <v>34365</v>
          </cell>
          <cell r="H251" t="str">
            <v>CRISTIAN DAVID MEDINA LEON</v>
          </cell>
          <cell r="I251" t="str">
            <v>LICENCIADO EN EDUCACION FISICA</v>
          </cell>
        </row>
        <row r="252">
          <cell r="E252">
            <v>1069720354</v>
          </cell>
          <cell r="F252" t="str">
            <v>TECNICO IVC-PQRS</v>
          </cell>
          <cell r="G252">
            <v>32032</v>
          </cell>
          <cell r="H252" t="str">
            <v>OSCAR IVAN ESPINEL MOLANO</v>
          </cell>
          <cell r="I252" t="str">
            <v>ABOGADO</v>
          </cell>
        </row>
        <row r="253">
          <cell r="E253">
            <v>10035519196</v>
          </cell>
          <cell r="F253" t="str">
            <v>ASISTENCIAL PARTICIPACION
(Asistencial I)</v>
          </cell>
          <cell r="G253">
            <v>37852</v>
          </cell>
          <cell r="H253" t="str">
            <v>GABRIEL SANTIAGO AYA MENDIETA</v>
          </cell>
          <cell r="I253" t="str">
            <v>BACHILLER</v>
          </cell>
        </row>
        <row r="254">
          <cell r="E254">
            <v>52468301</v>
          </cell>
          <cell r="F254" t="str">
            <v>LIQUIDADOR
(Profesional universitario I)</v>
          </cell>
          <cell r="G254">
            <v>29407</v>
          </cell>
          <cell r="H254" t="str">
            <v xml:space="preserve">SANDRA LILIANA PLAZAS DUARTE </v>
          </cell>
          <cell r="I254" t="str">
            <v xml:space="preserve">ADMINISTRADORA DE EMPRESAS </v>
          </cell>
        </row>
        <row r="255">
          <cell r="E255">
            <v>900073254</v>
          </cell>
          <cell r="F255" t="str">
            <v>N/A</v>
          </cell>
          <cell r="G255" t="str">
            <v>N/A</v>
          </cell>
          <cell r="H255" t="str">
            <v>CENTRO ASEO MANTENIMIENTO PROFESIONAL S A S</v>
          </cell>
          <cell r="I255" t="str">
            <v>N/A</v>
          </cell>
        </row>
        <row r="256">
          <cell r="E256" t="str">
            <v>901277134-6</v>
          </cell>
          <cell r="F256" t="str">
            <v>N/A</v>
          </cell>
          <cell r="G256" t="str">
            <v>N/A</v>
          </cell>
          <cell r="H256" t="str">
            <v>EXTINTORES FIREXT S.A.S.</v>
          </cell>
          <cell r="I256" t="str">
            <v>N/A</v>
          </cell>
        </row>
        <row r="257">
          <cell r="E257" t="str">
            <v>901.178.839-5</v>
          </cell>
          <cell r="F257" t="str">
            <v>N/A</v>
          </cell>
          <cell r="G257" t="str">
            <v>N/A</v>
          </cell>
          <cell r="H257" t="str">
            <v>CORPS SECURITY LTDA.</v>
          </cell>
          <cell r="I257" t="str">
            <v>N/A</v>
          </cell>
        </row>
        <row r="258">
          <cell r="F258" t="str">
            <v>PROFESIONAL APOYO PQRS DESPACHOS COMISORIOS IVC
(Profesional universitario II)</v>
          </cell>
          <cell r="H258" t="str">
            <v>JOSE YESID MORENO BERNAL</v>
          </cell>
        </row>
        <row r="259">
          <cell r="F259" t="str">
            <v>ABOGADO CONTRATACION JR</v>
          </cell>
          <cell r="H259" t="str">
            <v xml:space="preserve">ANDRES   </v>
          </cell>
        </row>
        <row r="260">
          <cell r="E260">
            <v>1018438428</v>
          </cell>
          <cell r="F260" t="str">
            <v xml:space="preserve">INSTRUCTOR GIMNASIA </v>
          </cell>
          <cell r="G260">
            <v>33160</v>
          </cell>
          <cell r="H260" t="str">
            <v>SUSAN JHOANN VARGAS CASTRO</v>
          </cell>
          <cell r="I260" t="str">
            <v>ADMINISTRAORA DEPORTIVA</v>
          </cell>
        </row>
        <row r="261">
          <cell r="E261">
            <v>52243716</v>
          </cell>
          <cell r="F261" t="str">
            <v>PROFESIONAL EMPRENDIMIENTO IVC</v>
          </cell>
          <cell r="G261">
            <v>29020</v>
          </cell>
          <cell r="H261" t="str">
            <v>DIANA CAROLINA ABRIL CUERVO</v>
          </cell>
          <cell r="I261" t="str">
            <v>ADMINISTRADOR DE EMPRESAS</v>
          </cell>
        </row>
        <row r="262">
          <cell r="F262" t="str">
            <v>ABOGADO SUSTANCIADOR LEY 232</v>
          </cell>
        </row>
        <row r="263">
          <cell r="F263" t="str">
            <v xml:space="preserve">PROFESIONAL CUBRIMIENTO PARTICIPACION </v>
          </cell>
        </row>
        <row r="264">
          <cell r="E264">
            <v>1010191581</v>
          </cell>
          <cell r="F264" t="str">
            <v>PROFESIONAL AGRICULTURA URBANA</v>
          </cell>
          <cell r="G264">
            <v>33082</v>
          </cell>
          <cell r="H264" t="str">
            <v>DIANA MILENA CHAVARRO MELO</v>
          </cell>
          <cell r="I264" t="str">
            <v>LICENCIADA EN FILOLOGIA E IDIOMAS ALEMAN</v>
          </cell>
        </row>
        <row r="265">
          <cell r="F265" t="str">
            <v>TECNICO ADM DEPORTES</v>
          </cell>
          <cell r="H265" t="str">
            <v>OSWALDO VARGAS GIL</v>
          </cell>
        </row>
        <row r="266">
          <cell r="F266" t="str">
            <v>INGENIERO/ARQUITECTO INFRAESTRUCTURA</v>
          </cell>
          <cell r="H266" t="str">
            <v xml:space="preserve">EMMANUEL BRIAN GUERRA PINILLA </v>
          </cell>
        </row>
        <row r="267">
          <cell r="F267" t="str">
            <v xml:space="preserve">LIDER COORDINADOR SUSTANCIADOR </v>
          </cell>
          <cell r="H267" t="str">
            <v xml:space="preserve">SERGIO HERNANDO POVEDA </v>
          </cell>
        </row>
        <row r="268">
          <cell r="F268" t="str">
            <v xml:space="preserve">PROFESIONAL CASA DE CONSUMIDOR </v>
          </cell>
          <cell r="H268" t="str">
            <v>DIEGO FERNANDO PAEZ ECHEVERRY</v>
          </cell>
        </row>
        <row r="269">
          <cell r="F269" t="str">
            <v>ABOGADO SUSTANCIADOR OBRAS</v>
          </cell>
          <cell r="H269" t="str">
            <v>OSCAR YESID CONDIA PEREZ</v>
          </cell>
        </row>
        <row r="270">
          <cell r="F270" t="str">
            <v xml:space="preserve">PROFESIONAL PARTICIPACION </v>
          </cell>
          <cell r="H270" t="str">
            <v>LEIDY CATALINA VELOZA RODRIGUEZ</v>
          </cell>
        </row>
        <row r="271">
          <cell r="E271">
            <v>53124797</v>
          </cell>
          <cell r="F271" t="str">
            <v>LIQUIDADOR</v>
          </cell>
          <cell r="G271">
            <v>31340</v>
          </cell>
          <cell r="H271" t="str">
            <v xml:space="preserve">CLAUDIA PATRICIA VALLEJO </v>
          </cell>
          <cell r="I271" t="str">
            <v xml:space="preserve">CONTADOR PUBLICO </v>
          </cell>
        </row>
        <row r="272">
          <cell r="E272">
            <v>1014211226</v>
          </cell>
          <cell r="F272" t="str">
            <v xml:space="preserve">PROFESIONAL PRESUPUESTO </v>
          </cell>
          <cell r="G272">
            <v>33022</v>
          </cell>
          <cell r="H272" t="str">
            <v xml:space="preserve">FELIPE USECHE USECHE </v>
          </cell>
          <cell r="I272" t="str">
            <v xml:space="preserve">ADMINISTRADOR FINANCIERO </v>
          </cell>
        </row>
        <row r="273">
          <cell r="E273">
            <v>79849223</v>
          </cell>
          <cell r="F273" t="str">
            <v>PROFESIONAL PLANEACION DEPORTES</v>
          </cell>
          <cell r="G273">
            <v>27723</v>
          </cell>
          <cell r="H273" t="str">
            <v>RAFAEL ARTURO JAQUE TENJO</v>
          </cell>
          <cell r="I273" t="str">
            <v xml:space="preserve">LICENCIADO EN EDU. FISICA </v>
          </cell>
        </row>
        <row r="274">
          <cell r="E274">
            <v>1013583600</v>
          </cell>
          <cell r="F274" t="str">
            <v>ABOGADO LIDER OPERATIVOS ESPACIO PUBLICO</v>
          </cell>
          <cell r="G274">
            <v>31732</v>
          </cell>
          <cell r="H274" t="str">
            <v xml:space="preserve">ABRAHAM PEREZ ROMERO </v>
          </cell>
          <cell r="I274" t="str">
            <v>ABOGADO</v>
          </cell>
        </row>
        <row r="275">
          <cell r="E275">
            <v>1022388899</v>
          </cell>
          <cell r="F275" t="str">
            <v>PROFESIONAL APOYO AMBIENTAL</v>
          </cell>
          <cell r="G275">
            <v>34323</v>
          </cell>
          <cell r="H275" t="str">
            <v xml:space="preserve">ANDRES FELIPE TORRES FAJARDO </v>
          </cell>
          <cell r="I275" t="str">
            <v xml:space="preserve">INGENIERO AMBIENTAL </v>
          </cell>
        </row>
        <row r="276">
          <cell r="E276">
            <v>65500490</v>
          </cell>
          <cell r="F276" t="str">
            <v>TECNICO CDI</v>
          </cell>
          <cell r="G276">
            <v>26650</v>
          </cell>
          <cell r="H276" t="str">
            <v xml:space="preserve">CARMEN HELENA CASTRO RICO </v>
          </cell>
          <cell r="I276" t="str">
            <v>TECNOLOGA EN GESTION DE TALENTO HUMANO</v>
          </cell>
        </row>
        <row r="277">
          <cell r="E277">
            <v>20730664</v>
          </cell>
          <cell r="F277" t="str">
            <v>PROFESIONAL DESPACHO</v>
          </cell>
          <cell r="G277">
            <v>30496</v>
          </cell>
          <cell r="H277" t="str">
            <v xml:space="preserve">RUBY CAROLINA MONCADA RUBIANO </v>
          </cell>
          <cell r="I277" t="str">
            <v xml:space="preserve">INGENIERA DE SISTEMAS  </v>
          </cell>
        </row>
        <row r="278">
          <cell r="F278" t="str">
            <v>PROFESIONAL CUBRIMIENTO JAL</v>
          </cell>
        </row>
        <row r="279">
          <cell r="F279" t="str">
            <v xml:space="preserve">ASISTENCIAL HABITOS DE CONSUMO </v>
          </cell>
          <cell r="H279" t="str">
            <v xml:space="preserve">ADRIANA DEL PILAR SANCHEZ MARTINEZ 
</v>
          </cell>
        </row>
        <row r="280">
          <cell r="F280" t="str">
            <v>APOYO CULTURA URBANA</v>
          </cell>
          <cell r="H280" t="str">
            <v xml:space="preserve">IVAN ANDRES RAMOS SANCHEZ </v>
          </cell>
        </row>
        <row r="281">
          <cell r="F281" t="str">
            <v xml:space="preserve">GESTOR ESPACIO PUBLICO </v>
          </cell>
          <cell r="H281" t="str">
            <v xml:space="preserve">JUAN FERNANDO PIÑEROS BAEZ
</v>
          </cell>
        </row>
        <row r="282">
          <cell r="F282" t="str">
            <v>PROGRAMADOR 1</v>
          </cell>
          <cell r="H282" t="str">
            <v xml:space="preserve">ESTID GIOVANNY OVALLE GUERRERO
</v>
          </cell>
        </row>
        <row r="283">
          <cell r="F283" t="str">
            <v>PROGRAMADOR 2</v>
          </cell>
        </row>
        <row r="284">
          <cell r="F284" t="str">
            <v xml:space="preserve">LIDER COORDINADOR SUSTANCIADOR </v>
          </cell>
          <cell r="H284" t="str">
            <v xml:space="preserve">SERGIO HERNANDO POVEDA </v>
          </cell>
        </row>
        <row r="285">
          <cell r="F285" t="str">
            <v>PROFESIONAL CUBRIMIENTO JAL</v>
          </cell>
          <cell r="H285" t="str">
            <v xml:space="preserve">DAVID ANDRES PRECIADO GUTIERREZ
</v>
          </cell>
        </row>
        <row r="286">
          <cell r="F286" t="str">
            <v xml:space="preserve">PROFESIONAL PLANEACION EDUCACION </v>
          </cell>
          <cell r="H286" t="str">
            <v xml:space="preserve">JULIAN OSORIO </v>
          </cell>
        </row>
        <row r="287">
          <cell r="E287">
            <v>80818352</v>
          </cell>
          <cell r="F287" t="str">
            <v>APOYO PLANEACION JUSTICIA Y PAZ</v>
          </cell>
          <cell r="G287">
            <v>31016</v>
          </cell>
          <cell r="H287" t="str">
            <v>LUIS EDUARDO JIMENEZ LARA</v>
          </cell>
          <cell r="I287" t="str">
            <v>CIENCIAS MILITARES</v>
          </cell>
        </row>
        <row r="288">
          <cell r="E288">
            <v>1024519316</v>
          </cell>
          <cell r="F288" t="str">
            <v>PROFESIONAL APOYO ADM  Y FUNCIONAMIENTO PLANEACION</v>
          </cell>
          <cell r="G288">
            <v>33428</v>
          </cell>
          <cell r="H288" t="str">
            <v xml:space="preserve">DAVID ESTEBAN LLANOS FONSECA </v>
          </cell>
          <cell r="I288" t="str">
            <v xml:space="preserve">ABOGADO </v>
          </cell>
        </row>
        <row r="289">
          <cell r="E289">
            <v>79744530</v>
          </cell>
          <cell r="F289" t="str">
            <v>PROFESIONAL PLANEACION JUSTICIA Y PAZ</v>
          </cell>
          <cell r="G289">
            <v>27717</v>
          </cell>
          <cell r="H289" t="str">
            <v>WILLINTONG IVAN CASTILLO ROMERO</v>
          </cell>
          <cell r="I289" t="str">
            <v>CONTADOR PUBLICO</v>
          </cell>
        </row>
        <row r="290">
          <cell r="E290">
            <v>1022327966</v>
          </cell>
          <cell r="F290" t="str">
            <v>PROFESIONAL AMBIENTAL BIENESTAR ANIMAL</v>
          </cell>
          <cell r="G290">
            <v>31712</v>
          </cell>
          <cell r="H290" t="str">
            <v>YURLEY PAOLA MONSERRATE ROJAS</v>
          </cell>
          <cell r="I290" t="str">
            <v>ZOOTECNISTA</v>
          </cell>
        </row>
        <row r="291">
          <cell r="E291">
            <v>80120667</v>
          </cell>
          <cell r="F291" t="str">
            <v>PROFESIONAL  PLANEACION EMPRENDIMIENTO Y DESARROLLO ECONOMICO</v>
          </cell>
          <cell r="G291">
            <v>30619</v>
          </cell>
          <cell r="H291" t="str">
            <v>CARLOS ANDRES MEDINA MATEUS</v>
          </cell>
          <cell r="I291" t="str">
            <v>CONTADOR PUBLICO</v>
          </cell>
        </row>
        <row r="292">
          <cell r="E292">
            <v>1024563513</v>
          </cell>
          <cell r="F292" t="str">
            <v>LIDER GESTION AMBIENTAL Y DE RIESGOS</v>
          </cell>
          <cell r="G292">
            <v>34846</v>
          </cell>
          <cell r="H292" t="str">
            <v>NAYIB SELENIA CALIFA GARZON</v>
          </cell>
          <cell r="I292" t="str">
            <v>INGENIERA AMBIENTAL</v>
          </cell>
        </row>
        <row r="293">
          <cell r="E293">
            <v>43601497</v>
          </cell>
          <cell r="F293" t="str">
            <v xml:space="preserve">PROFESIONAL SALUD EMBARAZO </v>
          </cell>
          <cell r="G293">
            <v>27790</v>
          </cell>
          <cell r="H293" t="str">
            <v>CAROLINA ROBLEDO RESTREPO</v>
          </cell>
          <cell r="I293" t="str">
            <v>ODONTOLOGA</v>
          </cell>
        </row>
        <row r="294">
          <cell r="E294">
            <v>19438867</v>
          </cell>
          <cell r="F294" t="str">
            <v>INGENIERO /ARQUITECTO INSPECCIONES</v>
          </cell>
          <cell r="G294">
            <v>22357</v>
          </cell>
          <cell r="H294" t="str">
            <v xml:space="preserve">HENRY CASTRO SANCHEZ </v>
          </cell>
          <cell r="I294" t="str">
            <v>INGENIERO CIVIL</v>
          </cell>
        </row>
        <row r="295">
          <cell r="E295">
            <v>1013687528</v>
          </cell>
          <cell r="F295" t="str">
            <v>TECNICO PUNTO VIVE DIGITAL</v>
          </cell>
          <cell r="G295">
            <v>36255</v>
          </cell>
          <cell r="H295" t="str">
            <v>KAREN JINETH POVEDA ALVAREZ</v>
          </cell>
          <cell r="I295" t="str">
            <v>TENICO PROFESIONAL EN PROCESOS ADMON</v>
          </cell>
        </row>
        <row r="296">
          <cell r="E296">
            <v>79442951</v>
          </cell>
          <cell r="F296" t="str">
            <v>INGENIERO /ARQUITECTO INFRAESTRUCTURA</v>
          </cell>
          <cell r="G296">
            <v>24838</v>
          </cell>
          <cell r="H296" t="str">
            <v>HUGO ALEXANDER PERDOMO PRIETO</v>
          </cell>
          <cell r="I296" t="str">
            <v>ARQUTECTO</v>
          </cell>
        </row>
        <row r="297">
          <cell r="F297" t="str">
            <v>INGENIERO /ARQUITECTO INFRAESTRUCTURA</v>
          </cell>
        </row>
        <row r="298">
          <cell r="E298">
            <v>52982078</v>
          </cell>
          <cell r="F298" t="str">
            <v xml:space="preserve">ABOGADO SUSTANCIADOR OBRAS </v>
          </cell>
          <cell r="G298">
            <v>30491</v>
          </cell>
          <cell r="H298" t="str">
            <v xml:space="preserve">BLANCA  GISETH PAEZ HERNANDEZ </v>
          </cell>
          <cell r="I298" t="str">
            <v xml:space="preserve">ABOGADA </v>
          </cell>
        </row>
        <row r="299">
          <cell r="F299" t="str">
            <v xml:space="preserve">ABOGADO SUSTANCIADOR OBRAS </v>
          </cell>
        </row>
        <row r="300">
          <cell r="F300" t="str">
            <v>AUXILIAR ARCHIVO</v>
          </cell>
          <cell r="H300" t="str">
            <v xml:space="preserve">LIDA  </v>
          </cell>
        </row>
        <row r="301">
          <cell r="E301">
            <v>1031174346</v>
          </cell>
          <cell r="F301" t="str">
            <v>AUXILIAR ARCHIVO</v>
          </cell>
          <cell r="G301">
            <v>35875</v>
          </cell>
          <cell r="H301" t="str">
            <v xml:space="preserve">DUAN ARLEY BARRERA RIAÑO </v>
          </cell>
          <cell r="I301" t="str">
            <v xml:space="preserve">TECNICO EN GESTION DOCUMENTAL </v>
          </cell>
        </row>
        <row r="302">
          <cell r="E302">
            <v>79133269</v>
          </cell>
          <cell r="F302" t="str">
            <v>GESTOR SEGURIDAD Y CONVIVENCIA</v>
          </cell>
          <cell r="G302">
            <v>25098</v>
          </cell>
          <cell r="H302" t="str">
            <v>WILLIAM ERNESTO PULIDO AMAYA</v>
          </cell>
          <cell r="I302" t="str">
            <v xml:space="preserve">BACHILLER  </v>
          </cell>
        </row>
        <row r="303">
          <cell r="E303">
            <v>1032377425</v>
          </cell>
          <cell r="F303" t="str">
            <v>TÉCNICO PLANEACION SALUD - ESTRATEGIA TERRITORIAL DE SALUD</v>
          </cell>
          <cell r="G303">
            <v>31769</v>
          </cell>
          <cell r="H303" t="str">
            <v xml:space="preserve">GONZALO CASTRO CORAL </v>
          </cell>
          <cell r="I303" t="str">
            <v xml:space="preserve">BACHILLER  </v>
          </cell>
        </row>
        <row r="304">
          <cell r="E304">
            <v>3109701</v>
          </cell>
          <cell r="F304" t="str">
            <v>PROFESIONAL ESPACIO PUBLICO ACCESIBLE</v>
          </cell>
          <cell r="G304">
            <v>28348</v>
          </cell>
          <cell r="H304" t="str">
            <v>HERNAN YOVANY HERRERA DELGADO</v>
          </cell>
          <cell r="I304" t="str">
            <v>ING CIVIL</v>
          </cell>
        </row>
        <row r="305">
          <cell r="F305" t="str">
            <v>TECNICO ESPACIO PUBLICO ACCESIBLE</v>
          </cell>
        </row>
        <row r="306">
          <cell r="F306" t="str">
            <v>TECNICO ESPACIO PUBLICO ACCESIBLE</v>
          </cell>
        </row>
        <row r="307">
          <cell r="E307">
            <v>1018427375</v>
          </cell>
          <cell r="F307" t="str">
            <v>ABOGADO IVC TERRITORIO</v>
          </cell>
          <cell r="G307">
            <v>32714</v>
          </cell>
          <cell r="H307" t="str">
            <v>JOSE LUIS CORTES SANCHEZ</v>
          </cell>
          <cell r="I307" t="str">
            <v>ABOGADO</v>
          </cell>
        </row>
        <row r="308">
          <cell r="E308">
            <v>53075730</v>
          </cell>
          <cell r="F308" t="str">
            <v>ABOGADO PROPIEDAD HORIZONTAL</v>
          </cell>
          <cell r="G308">
            <v>31208</v>
          </cell>
          <cell r="H308" t="str">
            <v>YENNY MARCELA LEON JOVEN</v>
          </cell>
          <cell r="I308" t="str">
            <v xml:space="preserve">ABOGADA </v>
          </cell>
        </row>
        <row r="309">
          <cell r="E309">
            <v>79649199</v>
          </cell>
          <cell r="F309" t="str">
            <v>ABOGADO INSPECCIONES</v>
          </cell>
          <cell r="G309">
            <v>26481</v>
          </cell>
          <cell r="H309" t="str">
            <v xml:space="preserve">OMAR PINEDA ALVAREZ </v>
          </cell>
          <cell r="I309" t="str">
            <v xml:space="preserve">ABOGADO </v>
          </cell>
        </row>
        <row r="310">
          <cell r="E310">
            <v>80169048</v>
          </cell>
          <cell r="F310" t="str">
            <v xml:space="preserve">ASISTENCIAL INSPECCIONES </v>
          </cell>
          <cell r="G310">
            <v>29733</v>
          </cell>
          <cell r="H310" t="str">
            <v xml:space="preserve">DIEGO ALEJANDRO AGUILAR VARGAS </v>
          </cell>
          <cell r="I310" t="str">
            <v xml:space="preserve">LICENCIADO EN EDUCACION COMUNITARIA  </v>
          </cell>
        </row>
        <row r="311">
          <cell r="E311">
            <v>1016020116</v>
          </cell>
          <cell r="F311" t="str">
            <v>INGENIERO/ARQUITECTO INFRAESTRUCTURA</v>
          </cell>
          <cell r="G311">
            <v>32740</v>
          </cell>
          <cell r="H311" t="str">
            <v xml:space="preserve">MANUEL ALEJANDRO BAEZ QUIROGA </v>
          </cell>
          <cell r="I311" t="str">
            <v xml:space="preserve">INGENIERO CIVIL </v>
          </cell>
        </row>
        <row r="312">
          <cell r="E312">
            <v>1026260824</v>
          </cell>
          <cell r="F312" t="str">
            <v>INGENIERO/ARQUITECTO INSPECCIONES</v>
          </cell>
          <cell r="G312">
            <v>32308</v>
          </cell>
          <cell r="H312" t="str">
            <v>JOSE LUIS RICAURTE RODRIGUEZ</v>
          </cell>
          <cell r="I312" t="str">
            <v>ING CIVIL</v>
          </cell>
        </row>
        <row r="313">
          <cell r="E313">
            <v>1019132021</v>
          </cell>
          <cell r="F313" t="str">
            <v>PROFESIONAL EMPRENDIMIENTO</v>
          </cell>
          <cell r="G313">
            <v>35635</v>
          </cell>
          <cell r="H313" t="str">
            <v>XAVIER ANDRES OCASION PIRA</v>
          </cell>
          <cell r="I313" t="str">
            <v>SICOLOGO</v>
          </cell>
        </row>
        <row r="314">
          <cell r="F314" t="str">
            <v>PROFESIONAL EMPRENDIMIENTO</v>
          </cell>
          <cell r="H314" t="str">
            <v>OSCAR OMERO CARRILLO</v>
          </cell>
        </row>
        <row r="315">
          <cell r="E315">
            <v>80204048</v>
          </cell>
          <cell r="F315" t="str">
            <v>PROGRAMADOR 2</v>
          </cell>
          <cell r="G315">
            <v>30679</v>
          </cell>
          <cell r="H315" t="str">
            <v xml:space="preserve">FELIX ALFREDO FORERO GARCIA </v>
          </cell>
          <cell r="I315" t="str">
            <v xml:space="preserve">COMUNICADOR SOCIAL </v>
          </cell>
        </row>
        <row r="316">
          <cell r="E316">
            <v>1013687528</v>
          </cell>
          <cell r="F316" t="str">
            <v>TECNICO PUNTO VIVE DIGITAL</v>
          </cell>
          <cell r="G316">
            <v>36255</v>
          </cell>
          <cell r="H316" t="str">
            <v>KAREN JINETH POVEDA ALVAREZ</v>
          </cell>
          <cell r="I316" t="str">
            <v>TENICO PROFESIONAL EN PROCESOS ADMON</v>
          </cell>
        </row>
        <row r="317">
          <cell r="E317">
            <v>39462273</v>
          </cell>
          <cell r="F317" t="str">
            <v xml:space="preserve">PROFESIONAL PLANEACION EDUCACION </v>
          </cell>
          <cell r="G317">
            <v>31093</v>
          </cell>
          <cell r="H317" t="str">
            <v>MARIA DORIS CUELLO SARMIENTO</v>
          </cell>
          <cell r="I317" t="str">
            <v>COMUNICADORA SOCIAL</v>
          </cell>
        </row>
        <row r="318">
          <cell r="E318">
            <v>1022369331</v>
          </cell>
          <cell r="F318" t="str">
            <v>TECNICO DESARROLLO ECONOMICO</v>
          </cell>
          <cell r="G318">
            <v>33410</v>
          </cell>
          <cell r="H318" t="str">
            <v>VIVIANA OTALORA GONZALEZ</v>
          </cell>
          <cell r="I318" t="str">
            <v>TEC ADMON</v>
          </cell>
        </row>
        <row r="319">
          <cell r="E319">
            <v>79634482</v>
          </cell>
          <cell r="F319" t="str">
            <v>GESTOR DESARROLLO ECONOMICO</v>
          </cell>
          <cell r="G319">
            <v>106337</v>
          </cell>
          <cell r="H319" t="str">
            <v xml:space="preserve">JHON ALEXANDER PAEZ FAJARDO </v>
          </cell>
          <cell r="I319" t="str">
            <v xml:space="preserve">BACHILLER </v>
          </cell>
        </row>
        <row r="320">
          <cell r="E320">
            <v>79849347</v>
          </cell>
          <cell r="F320" t="str">
            <v>PROFESIONAL DOTACION SEGURIDAD</v>
          </cell>
          <cell r="G320">
            <v>27626</v>
          </cell>
          <cell r="H320" t="str">
            <v xml:space="preserve">JUAN PABLO ORDOÑEZ </v>
          </cell>
          <cell r="I320" t="str">
            <v xml:space="preserve">TRABAJADOR SOCIAL </v>
          </cell>
        </row>
        <row r="321">
          <cell r="F321" t="str">
            <v xml:space="preserve">ABOGADO SUSTANCIADOR OBRAS </v>
          </cell>
        </row>
        <row r="322">
          <cell r="E322">
            <v>24713978</v>
          </cell>
          <cell r="F322" t="str">
            <v>AUXILIAR POLICIVO Y JURIDICO</v>
          </cell>
          <cell r="G322">
            <v>29167</v>
          </cell>
          <cell r="H322" t="str">
            <v xml:space="preserve">MARIA ISABEL PADILLA ULLOA </v>
          </cell>
          <cell r="I322" t="str">
            <v xml:space="preserve">FISIOTERAPEUTA </v>
          </cell>
        </row>
        <row r="323">
          <cell r="E323">
            <v>1022371251</v>
          </cell>
          <cell r="F323" t="str">
            <v>AUXILIAR POLICIVO Y JURIDICO</v>
          </cell>
          <cell r="G323">
            <v>33524</v>
          </cell>
          <cell r="H323" t="str">
            <v xml:space="preserve">LEIDY MARIA MAHECHA SIERRA </v>
          </cell>
          <cell r="I323" t="str">
            <v xml:space="preserve">TECNICO EN ADMINISTRACION DE EMPRESAS </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7244" TargetMode="External"/><Relationship Id="rId13" Type="http://schemas.openxmlformats.org/officeDocument/2006/relationships/hyperlink" Target="mailto:danipench@gmaiLcom" TargetMode="External"/><Relationship Id="rId3" Type="http://schemas.openxmlformats.org/officeDocument/2006/relationships/hyperlink" Target="mailto:oscartorres1990@hotmail.com" TargetMode="External"/><Relationship Id="rId7" Type="http://schemas.openxmlformats.org/officeDocument/2006/relationships/hyperlink" Target="https://www.colombiacompra.gov.co/tienda-virtual-del-estado-colombiano/ordenes-compra/97245" TargetMode="External"/><Relationship Id="rId12" Type="http://schemas.openxmlformats.org/officeDocument/2006/relationships/hyperlink" Target="mailto:figueroa.alejo@gmail.com" TargetMode="External"/><Relationship Id="rId17" Type="http://schemas.openxmlformats.org/officeDocument/2006/relationships/printerSettings" Target="../printerSettings/printerSettings1.bin"/><Relationship Id="rId2" Type="http://schemas.openxmlformats.org/officeDocument/2006/relationships/hyperlink" Target="mailto:juanballesterosg97@gmail.com" TargetMode="External"/><Relationship Id="rId16" Type="http://schemas.openxmlformats.org/officeDocument/2006/relationships/hyperlink" Target="https://community.secop.gov.co/Public/Tendering/OpportunityDetail/Index?noticeUID=CO1.NTC.3473220&amp;isFromPublicArea=True&amp;isModal=true&amp;asPopupView=true" TargetMode="External"/><Relationship Id="rId1" Type="http://schemas.openxmlformats.org/officeDocument/2006/relationships/hyperlink" Target="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 TargetMode="External"/><Relationship Id="rId6" Type="http://schemas.openxmlformats.org/officeDocument/2006/relationships/hyperlink" Target="mailto:ing.alexander.esc@gmail.com" TargetMode="External"/><Relationship Id="rId11" Type="http://schemas.openxmlformats.org/officeDocument/2006/relationships/hyperlink" Target="mailto:KATHERINESILVAP@GMAIL.COM" TargetMode="External"/><Relationship Id="rId5" Type="http://schemas.openxmlformats.org/officeDocument/2006/relationships/hyperlink" Target="mailto:esguerralawyer@gmail.com" TargetMode="External"/><Relationship Id="rId15" Type="http://schemas.openxmlformats.org/officeDocument/2006/relationships/hyperlink" Target="https://www.colombiacompra.gov.co/tienda-virtual-del-estado-colombiano/ordenes-compra/87534" TargetMode="External"/><Relationship Id="rId10" Type="http://schemas.openxmlformats.org/officeDocument/2006/relationships/hyperlink" Target="mailto:STEVE_GVG@HOTMAIL.COM" TargetMode="External"/><Relationship Id="rId4" Type="http://schemas.openxmlformats.org/officeDocument/2006/relationships/hyperlink" Target="mailto:juanpagutifi@hotmail.com" TargetMode="External"/><Relationship Id="rId9" Type="http://schemas.openxmlformats.org/officeDocument/2006/relationships/hyperlink" Target="https://www.colombiacompra.gov.co/tienda-virtual-del-estado-colombiano/ordenes-compra/94937" TargetMode="External"/><Relationship Id="rId14" Type="http://schemas.openxmlformats.org/officeDocument/2006/relationships/hyperlink" Target="mailto:claudiaedilkenned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E391"/>
  <sheetViews>
    <sheetView tabSelected="1" zoomScale="96" zoomScaleNormal="96" workbookViewId="0">
      <pane ySplit="2" topLeftCell="A3" activePane="bottomLeft" state="frozen"/>
      <selection pane="bottomLeft" activeCell="A9" sqref="A9"/>
    </sheetView>
  </sheetViews>
  <sheetFormatPr baseColWidth="10" defaultColWidth="11.42578125" defaultRowHeight="12.75" x14ac:dyDescent="0.2"/>
  <cols>
    <col min="1" max="3" width="11.42578125" style="39" customWidth="1"/>
    <col min="4" max="4" width="19.85546875" style="39" customWidth="1"/>
    <col min="5" max="5" width="10.140625" style="99" bestFit="1" customWidth="1"/>
    <col min="6" max="6" width="22.42578125" style="39" customWidth="1"/>
    <col min="7" max="7" width="17.140625" style="39" customWidth="1"/>
    <col min="8" max="8" width="11.42578125" style="39" customWidth="1"/>
    <col min="9" max="9" width="16" style="39" customWidth="1"/>
    <col min="10" max="10" width="19.7109375" style="40" customWidth="1"/>
    <col min="11" max="11" width="20.42578125" style="40" customWidth="1"/>
    <col min="12" max="12" width="19.85546875" style="40" customWidth="1"/>
    <col min="13" max="13" width="15.7109375" style="40" customWidth="1"/>
    <col min="14" max="14" width="9.5703125" style="40" customWidth="1"/>
    <col min="15" max="15" width="11.42578125" style="59" customWidth="1"/>
    <col min="16" max="16" width="15.140625" style="100" customWidth="1"/>
    <col min="17" max="17" width="19" style="40" customWidth="1"/>
    <col min="18" max="18" width="26.28515625" style="40" customWidth="1"/>
    <col min="19" max="19" width="14.140625" style="40" customWidth="1"/>
    <col min="20" max="20" width="14.140625" style="59" customWidth="1"/>
    <col min="21" max="21" width="14.5703125" style="40" customWidth="1"/>
    <col min="22" max="22" width="23.5703125" style="40" customWidth="1"/>
    <col min="23" max="23" width="21.85546875" style="101" customWidth="1"/>
    <col min="24" max="24" width="16.42578125" style="101" customWidth="1"/>
    <col min="25" max="25" width="14.140625" style="101" customWidth="1"/>
    <col min="26" max="26" width="14.5703125" style="101" customWidth="1"/>
    <col min="27" max="27" width="24.7109375" style="101" customWidth="1"/>
    <col min="28" max="28" width="16.85546875" style="40" customWidth="1"/>
    <col min="29" max="29" width="14.140625" style="40" customWidth="1"/>
    <col min="30" max="30" width="14.5703125" style="40" customWidth="1"/>
    <col min="31" max="31" width="13.7109375" style="40" customWidth="1"/>
    <col min="32" max="32" width="17.85546875" style="40" customWidth="1"/>
    <col min="33" max="33" width="13.7109375" style="100" customWidth="1"/>
    <col min="34" max="34" width="30.5703125" style="40" customWidth="1"/>
    <col min="35" max="35" width="20" style="40" customWidth="1"/>
    <col min="36" max="36" width="29.85546875" style="102" customWidth="1"/>
    <col min="37" max="37" width="14.28515625" style="101" customWidth="1"/>
    <col min="38" max="38" width="13.5703125" style="58" customWidth="1"/>
    <col min="39" max="39" width="14.28515625" style="40" customWidth="1"/>
    <col min="40" max="40" width="9.5703125" style="40" customWidth="1"/>
    <col min="41" max="41" width="12.28515625" style="59" customWidth="1"/>
    <col min="42" max="42" width="10.42578125" style="56" customWidth="1"/>
    <col min="43" max="43" width="22.28515625" style="40" customWidth="1"/>
    <col min="44" max="44" width="17.28515625" style="38" customWidth="1"/>
    <col min="45" max="45" width="22.5703125" style="189" customWidth="1"/>
    <col min="46" max="46" width="13" style="40" customWidth="1"/>
    <col min="47" max="47" width="18.42578125" style="40" customWidth="1"/>
    <col min="48" max="48" width="18.5703125" style="40" customWidth="1"/>
    <col min="49" max="49" width="12.85546875" style="51" customWidth="1"/>
    <col min="50" max="50" width="15.5703125" style="46" customWidth="1"/>
    <col min="51" max="51" width="15.85546875" style="47" customWidth="1"/>
    <col min="52" max="52" width="14.7109375" style="103" customWidth="1"/>
    <col min="53" max="53" width="12.5703125" style="39" customWidth="1"/>
    <col min="54" max="54" width="14.5703125" style="39" customWidth="1"/>
    <col min="55" max="55" width="13" style="39" customWidth="1"/>
    <col min="56" max="56" width="21.28515625" style="104" customWidth="1"/>
    <col min="57" max="57" width="29.85546875" style="51" customWidth="1"/>
    <col min="58" max="58" width="24.85546875" style="39" customWidth="1"/>
    <col min="59" max="59" width="13.5703125" style="39" customWidth="1"/>
    <col min="60" max="60" width="9.7109375" style="39" customWidth="1"/>
    <col min="61" max="61" width="14.5703125" style="105" customWidth="1"/>
    <col min="62" max="62" width="14.85546875" style="47" customWidth="1"/>
    <col min="63" max="63" width="13" style="39" customWidth="1"/>
    <col min="64" max="64" width="14.5703125" style="39" customWidth="1"/>
    <col min="65" max="65" width="14.85546875" style="39" customWidth="1"/>
    <col min="66" max="66" width="14" style="39" customWidth="1"/>
    <col min="67" max="67" width="14.5703125" style="39" customWidth="1"/>
    <col min="68" max="68" width="12.140625" style="39" customWidth="1"/>
    <col min="69" max="69" width="20.140625" style="39" customWidth="1"/>
    <col min="70" max="70" width="20.85546875" style="51" customWidth="1"/>
    <col min="71" max="71" width="19.42578125" style="105" customWidth="1"/>
    <col min="72" max="72" width="19" style="46" customWidth="1"/>
    <col min="73" max="73" width="15.5703125" style="46" customWidth="1"/>
    <col min="74" max="74" width="9.5703125" style="46" customWidth="1"/>
    <col min="75" max="75" width="12.28515625" style="47" customWidth="1"/>
    <col min="76" max="76" width="6.85546875" style="46" customWidth="1"/>
    <col min="77" max="77" width="11.42578125" style="46" customWidth="1"/>
    <col min="78" max="78" width="5.7109375" style="106" customWidth="1"/>
    <col min="79" max="79" width="11.42578125" style="46" customWidth="1"/>
    <col min="80" max="80" width="12.42578125" style="47" customWidth="1"/>
    <col min="81" max="82" width="14.85546875" style="39" customWidth="1"/>
    <col min="83" max="83" width="15" style="39" customWidth="1"/>
    <col min="84" max="85" width="15.140625" style="39" customWidth="1"/>
    <col min="86" max="86" width="13.140625" style="39" customWidth="1"/>
    <col min="87" max="88" width="14.85546875" style="39" customWidth="1"/>
    <col min="89" max="89" width="15" style="39" customWidth="1"/>
    <col min="90" max="91" width="14.85546875" style="39" customWidth="1"/>
    <col min="92" max="92" width="15" style="39" customWidth="1"/>
    <col min="93" max="94" width="15.140625" style="39" customWidth="1"/>
    <col min="95" max="95" width="13.140625" style="39" customWidth="1"/>
    <col min="96" max="97" width="14.85546875" style="39" customWidth="1"/>
    <col min="98" max="98" width="15" style="39" customWidth="1"/>
    <col min="99" max="99" width="15.140625" style="39" customWidth="1"/>
    <col min="100" max="100" width="13.85546875" style="39" customWidth="1"/>
    <col min="101" max="101" width="14.28515625" style="39" customWidth="1"/>
    <col min="102" max="102" width="6.28515625" style="39" customWidth="1"/>
    <col min="103" max="103" width="10.140625" style="46" customWidth="1"/>
    <col min="104" max="112" width="11.42578125" style="39" customWidth="1"/>
    <col min="113" max="113" width="12.140625" style="39" customWidth="1"/>
    <col min="114" max="117" width="11.42578125" style="39" customWidth="1"/>
    <col min="118" max="118" width="11.42578125" style="46" customWidth="1"/>
    <col min="119" max="123" width="11.42578125" style="39" customWidth="1"/>
    <col min="124" max="125" width="11.42578125" style="46" customWidth="1"/>
    <col min="126" max="126" width="11.42578125" style="39" customWidth="1"/>
    <col min="127" max="127" width="11.42578125" style="46" customWidth="1"/>
    <col min="128" max="133" width="11.42578125" style="39" customWidth="1"/>
    <col min="134" max="135" width="11.42578125" style="46" customWidth="1"/>
    <col min="136" max="136" width="15" style="39" customWidth="1"/>
    <col min="137" max="137" width="11.42578125" style="46" customWidth="1"/>
    <col min="138" max="159" width="11.42578125" style="39" customWidth="1"/>
    <col min="160" max="160" width="13.140625" style="47" customWidth="1"/>
    <col min="161" max="161" width="11.42578125" style="46" customWidth="1"/>
    <col min="162" max="163" width="11.42578125" style="39" customWidth="1"/>
    <col min="164" max="164" width="15.5703125" style="39" customWidth="1"/>
    <col min="165" max="165" width="15.42578125" style="39" customWidth="1"/>
    <col min="166" max="166" width="53.28515625" style="51" customWidth="1"/>
    <col min="167" max="187" width="11.42578125" style="107"/>
    <col min="188" max="16384" width="11.42578125" style="39"/>
  </cols>
  <sheetData>
    <row r="1" spans="1:187" x14ac:dyDescent="0.2">
      <c r="B1" s="42" t="s">
        <v>3109</v>
      </c>
      <c r="C1" s="70" t="s">
        <v>3416</v>
      </c>
      <c r="D1" s="80" t="s">
        <v>2548</v>
      </c>
      <c r="F1" s="89" t="s">
        <v>2596</v>
      </c>
      <c r="AP1" s="54">
        <v>44926</v>
      </c>
      <c r="AX1" s="46" t="s">
        <v>3480</v>
      </c>
    </row>
    <row r="2" spans="1:187" s="133" customFormat="1" ht="67.5" x14ac:dyDescent="0.25">
      <c r="A2" s="49" t="s">
        <v>270</v>
      </c>
      <c r="B2" s="49" t="s">
        <v>2550</v>
      </c>
      <c r="C2" s="108" t="s">
        <v>2288</v>
      </c>
      <c r="D2" s="49" t="s">
        <v>2226</v>
      </c>
      <c r="E2" s="49" t="s">
        <v>0</v>
      </c>
      <c r="F2" s="49" t="s">
        <v>1</v>
      </c>
      <c r="G2" s="49" t="s">
        <v>1630</v>
      </c>
      <c r="H2" s="49" t="s">
        <v>501</v>
      </c>
      <c r="I2" s="49" t="s">
        <v>2</v>
      </c>
      <c r="J2" s="44" t="s">
        <v>3</v>
      </c>
      <c r="K2" s="61" t="s">
        <v>384</v>
      </c>
      <c r="L2" s="45" t="s">
        <v>1437</v>
      </c>
      <c r="M2" s="45" t="s">
        <v>1438</v>
      </c>
      <c r="N2" s="45" t="s">
        <v>1440</v>
      </c>
      <c r="O2" s="109" t="s">
        <v>1441</v>
      </c>
      <c r="P2" s="110" t="s">
        <v>1442</v>
      </c>
      <c r="Q2" s="45" t="s">
        <v>499</v>
      </c>
      <c r="R2" s="41" t="s">
        <v>500</v>
      </c>
      <c r="S2" s="45" t="s">
        <v>1477</v>
      </c>
      <c r="T2" s="109" t="s">
        <v>1441</v>
      </c>
      <c r="U2" s="45" t="s">
        <v>1442</v>
      </c>
      <c r="V2" s="45" t="s">
        <v>6</v>
      </c>
      <c r="W2" s="41" t="s">
        <v>500</v>
      </c>
      <c r="X2" s="45" t="s">
        <v>1477</v>
      </c>
      <c r="Y2" s="45" t="s">
        <v>1441</v>
      </c>
      <c r="Z2" s="45" t="s">
        <v>1442</v>
      </c>
      <c r="AA2" s="45" t="s">
        <v>6</v>
      </c>
      <c r="AB2" s="45" t="s">
        <v>1478</v>
      </c>
      <c r="AC2" s="45" t="s">
        <v>1441</v>
      </c>
      <c r="AD2" s="45" t="s">
        <v>1442</v>
      </c>
      <c r="AE2" s="45" t="s">
        <v>6</v>
      </c>
      <c r="AF2" s="41" t="s">
        <v>500</v>
      </c>
      <c r="AG2" s="111" t="s">
        <v>7</v>
      </c>
      <c r="AH2" s="44" t="s">
        <v>8</v>
      </c>
      <c r="AI2" s="44" t="s">
        <v>1884</v>
      </c>
      <c r="AJ2" s="45" t="s">
        <v>9</v>
      </c>
      <c r="AK2" s="41" t="s">
        <v>10</v>
      </c>
      <c r="AL2" s="45" t="s">
        <v>269</v>
      </c>
      <c r="AM2" s="108" t="s">
        <v>11</v>
      </c>
      <c r="AN2" s="41" t="s">
        <v>12</v>
      </c>
      <c r="AO2" s="60" t="s">
        <v>13</v>
      </c>
      <c r="AP2" s="55" t="s">
        <v>771</v>
      </c>
      <c r="AQ2" s="41" t="s">
        <v>14</v>
      </c>
      <c r="AR2" s="98" t="s">
        <v>15</v>
      </c>
      <c r="AS2" s="41" t="s">
        <v>16</v>
      </c>
      <c r="AT2" s="41" t="s">
        <v>1276</v>
      </c>
      <c r="AU2" s="41" t="s">
        <v>17</v>
      </c>
      <c r="AV2" s="41" t="s">
        <v>2244</v>
      </c>
      <c r="AW2" s="112" t="s">
        <v>18</v>
      </c>
      <c r="AX2" s="113" t="s">
        <v>19</v>
      </c>
      <c r="AY2" s="114" t="s">
        <v>20</v>
      </c>
      <c r="AZ2" s="49" t="s">
        <v>21</v>
      </c>
      <c r="BA2" s="49" t="s">
        <v>186</v>
      </c>
      <c r="BB2" s="49" t="s">
        <v>23</v>
      </c>
      <c r="BC2" s="49" t="s">
        <v>24</v>
      </c>
      <c r="BD2" s="49" t="s">
        <v>187</v>
      </c>
      <c r="BE2" s="115" t="s">
        <v>25</v>
      </c>
      <c r="BF2" s="116" t="s">
        <v>1378</v>
      </c>
      <c r="BG2" s="116" t="s">
        <v>1379</v>
      </c>
      <c r="BH2" s="117" t="s">
        <v>1474</v>
      </c>
      <c r="BI2" s="113" t="s">
        <v>1472</v>
      </c>
      <c r="BJ2" s="114" t="s">
        <v>1473</v>
      </c>
      <c r="BK2" s="117" t="s">
        <v>1475</v>
      </c>
      <c r="BL2" s="117" t="s">
        <v>1472</v>
      </c>
      <c r="BM2" s="117" t="s">
        <v>1473</v>
      </c>
      <c r="BN2" s="117" t="s">
        <v>1476</v>
      </c>
      <c r="BO2" s="117" t="s">
        <v>1472</v>
      </c>
      <c r="BP2" s="117" t="s">
        <v>1473</v>
      </c>
      <c r="BQ2" s="118" t="s">
        <v>27</v>
      </c>
      <c r="BR2" s="118" t="s">
        <v>2245</v>
      </c>
      <c r="BS2" s="119" t="s">
        <v>28</v>
      </c>
      <c r="BT2" s="120" t="s">
        <v>29</v>
      </c>
      <c r="BU2" s="120" t="s">
        <v>30</v>
      </c>
      <c r="BV2" s="121" t="s">
        <v>31</v>
      </c>
      <c r="BW2" s="57" t="s">
        <v>32</v>
      </c>
      <c r="BX2" s="121" t="s">
        <v>33</v>
      </c>
      <c r="BY2" s="121" t="s">
        <v>3110</v>
      </c>
      <c r="BZ2" s="122" t="s">
        <v>34</v>
      </c>
      <c r="CA2" s="123" t="s">
        <v>36</v>
      </c>
      <c r="CB2" s="48" t="s">
        <v>3113</v>
      </c>
      <c r="CC2" s="124" t="s">
        <v>26</v>
      </c>
      <c r="CD2" s="124" t="s">
        <v>35</v>
      </c>
      <c r="CE2" s="124" t="s">
        <v>36</v>
      </c>
      <c r="CF2" s="125" t="s">
        <v>37</v>
      </c>
      <c r="CG2" s="125" t="s">
        <v>38</v>
      </c>
      <c r="CH2" s="125" t="s">
        <v>3901</v>
      </c>
      <c r="CI2" s="125" t="s">
        <v>34</v>
      </c>
      <c r="CJ2" s="125" t="s">
        <v>35</v>
      </c>
      <c r="CK2" s="125" t="s">
        <v>36</v>
      </c>
      <c r="CL2" s="125" t="s">
        <v>26</v>
      </c>
      <c r="CM2" s="125" t="s">
        <v>35</v>
      </c>
      <c r="CN2" s="125" t="s">
        <v>36</v>
      </c>
      <c r="CO2" s="124" t="s">
        <v>39</v>
      </c>
      <c r="CP2" s="124" t="s">
        <v>40</v>
      </c>
      <c r="CQ2" s="124" t="s">
        <v>33</v>
      </c>
      <c r="CR2" s="124" t="s">
        <v>34</v>
      </c>
      <c r="CS2" s="124" t="s">
        <v>35</v>
      </c>
      <c r="CT2" s="124" t="s">
        <v>36</v>
      </c>
      <c r="CU2" s="126" t="s">
        <v>44</v>
      </c>
      <c r="CV2" s="126" t="s">
        <v>22</v>
      </c>
      <c r="CW2" s="127" t="s">
        <v>23</v>
      </c>
      <c r="CX2" s="127" t="s">
        <v>24</v>
      </c>
      <c r="CY2" s="126" t="s">
        <v>41</v>
      </c>
      <c r="CZ2" s="49" t="s">
        <v>42</v>
      </c>
      <c r="DA2" s="49" t="s">
        <v>22</v>
      </c>
      <c r="DB2" s="49" t="s">
        <v>23</v>
      </c>
      <c r="DC2" s="49" t="s">
        <v>24</v>
      </c>
      <c r="DD2" s="49" t="s">
        <v>43</v>
      </c>
      <c r="DE2" s="126" t="s">
        <v>44</v>
      </c>
      <c r="DF2" s="126" t="s">
        <v>22</v>
      </c>
      <c r="DG2" s="112" t="s">
        <v>45</v>
      </c>
      <c r="DH2" s="127" t="s">
        <v>24</v>
      </c>
      <c r="DI2" s="127" t="s">
        <v>46</v>
      </c>
      <c r="DJ2" s="50" t="s">
        <v>47</v>
      </c>
      <c r="DK2" s="50" t="s">
        <v>48</v>
      </c>
      <c r="DL2" s="50" t="s">
        <v>49</v>
      </c>
      <c r="DM2" s="50" t="s">
        <v>50</v>
      </c>
      <c r="DN2" s="50" t="s">
        <v>51</v>
      </c>
      <c r="DO2" s="126" t="s">
        <v>52</v>
      </c>
      <c r="DP2" s="126" t="s">
        <v>53</v>
      </c>
      <c r="DQ2" s="112" t="s">
        <v>54</v>
      </c>
      <c r="DR2" s="126" t="s">
        <v>55</v>
      </c>
      <c r="DS2" s="126" t="s">
        <v>56</v>
      </c>
      <c r="DT2" s="50" t="s">
        <v>57</v>
      </c>
      <c r="DU2" s="50" t="s">
        <v>58</v>
      </c>
      <c r="DV2" s="49" t="s">
        <v>59</v>
      </c>
      <c r="DW2" s="50" t="s">
        <v>60</v>
      </c>
      <c r="DX2" s="49" t="s">
        <v>61</v>
      </c>
      <c r="DY2" s="49" t="s">
        <v>62</v>
      </c>
      <c r="DZ2" s="49" t="s">
        <v>11</v>
      </c>
      <c r="EA2" s="49" t="s">
        <v>17</v>
      </c>
      <c r="EB2" s="49" t="s">
        <v>2244</v>
      </c>
      <c r="EC2" s="49" t="s">
        <v>18</v>
      </c>
      <c r="ED2" s="128" t="s">
        <v>63</v>
      </c>
      <c r="EE2" s="128" t="s">
        <v>58</v>
      </c>
      <c r="EF2" s="129" t="s">
        <v>59</v>
      </c>
      <c r="EG2" s="128" t="s">
        <v>60</v>
      </c>
      <c r="EH2" s="129" t="s">
        <v>61</v>
      </c>
      <c r="EI2" s="129" t="s">
        <v>62</v>
      </c>
      <c r="EJ2" s="129" t="s">
        <v>11</v>
      </c>
      <c r="EK2" s="129" t="s">
        <v>17</v>
      </c>
      <c r="EL2" s="129" t="s">
        <v>2244</v>
      </c>
      <c r="EM2" s="129" t="s">
        <v>18</v>
      </c>
      <c r="EN2" s="129" t="s">
        <v>64</v>
      </c>
      <c r="EO2" s="129" t="s">
        <v>58</v>
      </c>
      <c r="EP2" s="129" t="s">
        <v>59</v>
      </c>
      <c r="EQ2" s="129" t="s">
        <v>60</v>
      </c>
      <c r="ER2" s="129" t="s">
        <v>61</v>
      </c>
      <c r="ES2" s="129" t="s">
        <v>62</v>
      </c>
      <c r="ET2" s="129" t="s">
        <v>11</v>
      </c>
      <c r="EU2" s="129" t="s">
        <v>17</v>
      </c>
      <c r="EV2" s="129" t="s">
        <v>2244</v>
      </c>
      <c r="EW2" s="129" t="s">
        <v>18</v>
      </c>
      <c r="EX2" s="112" t="s">
        <v>65</v>
      </c>
      <c r="EY2" s="112" t="s">
        <v>66</v>
      </c>
      <c r="EZ2" s="112" t="s">
        <v>67</v>
      </c>
      <c r="FA2" s="112" t="s">
        <v>66</v>
      </c>
      <c r="FB2" s="49" t="s">
        <v>68</v>
      </c>
      <c r="FC2" s="49" t="s">
        <v>69</v>
      </c>
      <c r="FD2" s="130" t="s">
        <v>70</v>
      </c>
      <c r="FE2" s="53" t="s">
        <v>71</v>
      </c>
      <c r="FF2" s="131" t="s">
        <v>72</v>
      </c>
      <c r="FG2" s="112" t="s">
        <v>73</v>
      </c>
      <c r="FH2" s="49" t="s">
        <v>74</v>
      </c>
      <c r="FI2" s="112" t="s">
        <v>75</v>
      </c>
      <c r="FJ2" s="52" t="s">
        <v>268</v>
      </c>
      <c r="FK2" s="132"/>
      <c r="FL2" s="132"/>
      <c r="FM2" s="132"/>
      <c r="FN2" s="132"/>
      <c r="FO2" s="132"/>
      <c r="FP2" s="132"/>
      <c r="FQ2" s="132"/>
      <c r="FR2" s="132"/>
      <c r="FS2" s="132"/>
      <c r="FT2" s="132"/>
      <c r="FU2" s="132"/>
      <c r="FV2" s="132"/>
      <c r="FW2" s="132"/>
      <c r="FX2" s="132"/>
      <c r="FY2" s="132"/>
      <c r="FZ2" s="132"/>
      <c r="GA2" s="132"/>
      <c r="GB2" s="132"/>
      <c r="GC2" s="132"/>
      <c r="GD2" s="132"/>
      <c r="GE2" s="132"/>
    </row>
    <row r="3" spans="1:187" s="42" customFormat="1" ht="13.5" customHeight="1" x14ac:dyDescent="0.25">
      <c r="A3" s="42">
        <v>70002</v>
      </c>
      <c r="B3" s="42" t="s">
        <v>3109</v>
      </c>
      <c r="C3" s="42" t="s">
        <v>2289</v>
      </c>
      <c r="D3" s="42" t="s">
        <v>2066</v>
      </c>
      <c r="E3" s="42">
        <v>1</v>
      </c>
      <c r="F3" s="42" t="s">
        <v>510</v>
      </c>
      <c r="G3" s="42">
        <v>234</v>
      </c>
      <c r="H3" s="42" t="s">
        <v>528</v>
      </c>
      <c r="I3" s="42" t="s">
        <v>272</v>
      </c>
      <c r="J3" s="42" t="s">
        <v>1924</v>
      </c>
      <c r="K3" s="42" t="s">
        <v>385</v>
      </c>
      <c r="L3" s="42" t="s">
        <v>1439</v>
      </c>
      <c r="M3" s="42" t="s">
        <v>197</v>
      </c>
      <c r="N3" s="42">
        <v>203</v>
      </c>
      <c r="O3" s="42">
        <v>44568</v>
      </c>
      <c r="P3" s="42">
        <v>53900000</v>
      </c>
      <c r="Q3" s="42" t="s">
        <v>541</v>
      </c>
      <c r="R3" s="42" t="s">
        <v>510</v>
      </c>
      <c r="S3" s="42" t="s">
        <v>117</v>
      </c>
      <c r="AB3" s="42" t="s">
        <v>117</v>
      </c>
      <c r="AG3" s="42">
        <f t="shared" ref="AG3:AG66" si="0">+P3+U3+AD3</f>
        <v>53900000</v>
      </c>
      <c r="AH3" s="42" t="s">
        <v>502</v>
      </c>
      <c r="AI3" s="42" t="s">
        <v>1633</v>
      </c>
      <c r="AJ3" s="42" t="s">
        <v>1422</v>
      </c>
      <c r="AK3" s="42" t="s">
        <v>1428</v>
      </c>
      <c r="AL3" s="42">
        <v>1018481815</v>
      </c>
      <c r="AM3" s="42">
        <v>5</v>
      </c>
      <c r="AN3" s="42" t="s">
        <v>1631</v>
      </c>
      <c r="AO3" s="42">
        <v>35044</v>
      </c>
      <c r="AP3" s="42">
        <f>+YEARFRAC(AO3,AP1,3)</f>
        <v>27.073972602739726</v>
      </c>
      <c r="AS3" s="189"/>
      <c r="AT3" s="42" t="s">
        <v>1277</v>
      </c>
      <c r="AU3" s="42" t="s">
        <v>772</v>
      </c>
      <c r="AV3" s="42">
        <v>3142544610</v>
      </c>
      <c r="AW3" s="42" t="s">
        <v>1023</v>
      </c>
      <c r="AX3" s="42">
        <v>44573</v>
      </c>
      <c r="AY3" s="42">
        <v>53900000</v>
      </c>
      <c r="AZ3" s="42">
        <v>4900000</v>
      </c>
      <c r="BA3" s="42" t="s">
        <v>1374</v>
      </c>
      <c r="BB3" s="42">
        <v>11</v>
      </c>
      <c r="BD3" s="42">
        <f>+(BB3*30)+BC3</f>
        <v>330</v>
      </c>
      <c r="BE3" s="42" t="s">
        <v>1380</v>
      </c>
      <c r="BF3" s="42">
        <v>20226620001363</v>
      </c>
      <c r="BG3" s="42">
        <v>1</v>
      </c>
      <c r="BH3" s="42">
        <v>265</v>
      </c>
      <c r="BI3" s="42">
        <v>44573</v>
      </c>
      <c r="BJ3" s="42">
        <v>53900000</v>
      </c>
      <c r="BQ3" s="42" t="s">
        <v>1932</v>
      </c>
      <c r="BR3" s="42" t="s">
        <v>2306</v>
      </c>
      <c r="BS3" s="42">
        <v>44574</v>
      </c>
      <c r="BT3" s="42">
        <v>44574</v>
      </c>
      <c r="BU3" s="42">
        <v>44907</v>
      </c>
      <c r="BV3" s="42">
        <v>44831</v>
      </c>
      <c r="BW3" s="42">
        <v>3266667</v>
      </c>
      <c r="BX3" s="42">
        <v>785</v>
      </c>
      <c r="BY3" s="42">
        <v>44818</v>
      </c>
      <c r="BZ3" s="42" t="s">
        <v>2918</v>
      </c>
      <c r="CA3" s="42">
        <v>44832</v>
      </c>
      <c r="CB3" s="42">
        <v>3266667</v>
      </c>
      <c r="CX3" s="42">
        <v>21</v>
      </c>
      <c r="CY3" s="42">
        <v>44928</v>
      </c>
      <c r="FD3" s="64">
        <f t="shared" ref="FD3" si="1">+AY3+BW3+CG3+CP3</f>
        <v>57166667</v>
      </c>
      <c r="FE3" s="65">
        <f>MAX(BU3,CY3,DD3,DI3,DN3,DS3,FB3)</f>
        <v>44928</v>
      </c>
      <c r="FF3" s="42" t="str">
        <f ca="1">IF(FE3&gt;TODAY(),"EN EJECUCION"," TERMINADO")</f>
        <v xml:space="preserve"> TERMINADO</v>
      </c>
      <c r="FJ3" s="42" t="s">
        <v>1479</v>
      </c>
      <c r="FK3" s="42" t="s">
        <v>1479</v>
      </c>
    </row>
    <row r="4" spans="1:187" s="42" customFormat="1" ht="13.5" customHeight="1" x14ac:dyDescent="0.25">
      <c r="A4" s="42">
        <v>67719</v>
      </c>
      <c r="B4" s="42" t="s">
        <v>3109</v>
      </c>
      <c r="C4" s="42" t="s">
        <v>2289</v>
      </c>
      <c r="D4" s="42" t="s">
        <v>2067</v>
      </c>
      <c r="E4" s="42">
        <v>2</v>
      </c>
      <c r="F4" s="42" t="s">
        <v>510</v>
      </c>
      <c r="G4" s="42">
        <v>230</v>
      </c>
      <c r="H4" s="42" t="s">
        <v>528</v>
      </c>
      <c r="I4" s="42" t="s">
        <v>273</v>
      </c>
      <c r="J4" s="42" t="s">
        <v>1889</v>
      </c>
      <c r="K4" s="42" t="s">
        <v>386</v>
      </c>
      <c r="L4" s="42" t="s">
        <v>1439</v>
      </c>
      <c r="M4" s="42" t="s">
        <v>197</v>
      </c>
      <c r="N4" s="42">
        <v>201</v>
      </c>
      <c r="O4" s="42">
        <v>44568</v>
      </c>
      <c r="P4" s="42">
        <v>48000000</v>
      </c>
      <c r="Q4" s="42" t="s">
        <v>541</v>
      </c>
      <c r="R4" s="42" t="s">
        <v>510</v>
      </c>
      <c r="S4" s="42" t="s">
        <v>117</v>
      </c>
      <c r="AB4" s="42" t="s">
        <v>117</v>
      </c>
      <c r="AG4" s="42">
        <f t="shared" si="0"/>
        <v>48000000</v>
      </c>
      <c r="AH4" s="42" t="s">
        <v>503</v>
      </c>
      <c r="AI4" s="42" t="s">
        <v>1634</v>
      </c>
      <c r="AJ4" s="42" t="s">
        <v>1443</v>
      </c>
      <c r="AK4" s="42" t="s">
        <v>1428</v>
      </c>
      <c r="AL4" s="42">
        <v>80772128</v>
      </c>
      <c r="AM4" s="42">
        <v>7</v>
      </c>
      <c r="AN4" s="42" t="s">
        <v>1631</v>
      </c>
      <c r="AO4" s="42">
        <v>31171</v>
      </c>
      <c r="AP4" s="42">
        <f>+YEARFRAC(AO4,$AP$1,3)</f>
        <v>37.684931506849317</v>
      </c>
      <c r="AS4" s="189"/>
      <c r="AT4" s="42" t="s">
        <v>1278</v>
      </c>
      <c r="AU4" s="42" t="s">
        <v>773</v>
      </c>
      <c r="AV4" s="42">
        <v>3112671082</v>
      </c>
      <c r="AW4" s="42" t="s">
        <v>1024</v>
      </c>
      <c r="AX4" s="42">
        <v>44573</v>
      </c>
      <c r="AY4" s="42">
        <v>48000000</v>
      </c>
      <c r="AZ4" s="42">
        <v>6000000</v>
      </c>
      <c r="BA4" s="42" t="s">
        <v>1376</v>
      </c>
      <c r="BB4" s="42">
        <v>8</v>
      </c>
      <c r="BD4" s="42">
        <f t="shared" ref="BD4:BD67" si="2">+(BB4*30)+BC4</f>
        <v>240</v>
      </c>
      <c r="BE4" s="42" t="s">
        <v>1426</v>
      </c>
      <c r="BF4" s="42" t="s">
        <v>117</v>
      </c>
      <c r="BG4" s="42">
        <v>1</v>
      </c>
      <c r="BH4" s="42">
        <v>268</v>
      </c>
      <c r="BI4" s="42">
        <v>44573</v>
      </c>
      <c r="BJ4" s="42">
        <v>48000000</v>
      </c>
      <c r="BQ4" s="42" t="s">
        <v>1933</v>
      </c>
      <c r="BR4" s="42" t="s">
        <v>2307</v>
      </c>
      <c r="BS4" s="42">
        <v>44574</v>
      </c>
      <c r="BT4" s="42">
        <v>44574</v>
      </c>
      <c r="BU4" s="42">
        <v>44816</v>
      </c>
      <c r="BV4" s="42">
        <v>44816</v>
      </c>
      <c r="BW4" s="42">
        <v>18000000</v>
      </c>
      <c r="BX4" s="42">
        <v>673</v>
      </c>
      <c r="BY4" s="42">
        <v>44816</v>
      </c>
      <c r="BZ4" s="42" t="s">
        <v>2919</v>
      </c>
      <c r="CA4" s="42">
        <v>44817</v>
      </c>
      <c r="CB4" s="42">
        <v>18000000</v>
      </c>
      <c r="CX4" s="42">
        <v>90</v>
      </c>
      <c r="CY4" s="42">
        <v>44907</v>
      </c>
      <c r="FD4" s="64">
        <f t="shared" ref="FD4:FD67" si="3">+AY4+BW4+CG4+CP4</f>
        <v>66000000</v>
      </c>
      <c r="FE4" s="65">
        <f t="shared" ref="FE4:FE67" si="4">MAX(BU4,CY4,DD4,DI4,DN4,DS4,FB4)</f>
        <v>44907</v>
      </c>
      <c r="FF4" s="42" t="str">
        <f t="shared" ref="FF4:FF67" ca="1" si="5">IF(FE4&gt;TODAY(),"EN EJECUCION"," TERMINADO")</f>
        <v xml:space="preserve"> TERMINADO</v>
      </c>
      <c r="FJ4" s="42" t="s">
        <v>1480</v>
      </c>
      <c r="FK4" s="42" t="s">
        <v>1480</v>
      </c>
    </row>
    <row r="5" spans="1:187" s="42" customFormat="1" ht="13.5" customHeight="1" x14ac:dyDescent="0.25">
      <c r="A5" s="42">
        <v>66742</v>
      </c>
      <c r="B5" s="42" t="s">
        <v>3109</v>
      </c>
      <c r="C5" s="42" t="s">
        <v>2289</v>
      </c>
      <c r="D5" s="42" t="s">
        <v>2068</v>
      </c>
      <c r="E5" s="42">
        <v>3</v>
      </c>
      <c r="F5" s="42" t="s">
        <v>510</v>
      </c>
      <c r="G5" s="42">
        <v>179</v>
      </c>
      <c r="H5" s="42" t="s">
        <v>528</v>
      </c>
      <c r="I5" s="42" t="s">
        <v>274</v>
      </c>
      <c r="J5" s="42" t="s">
        <v>1885</v>
      </c>
      <c r="K5" s="42" t="s">
        <v>387</v>
      </c>
      <c r="L5" s="42" t="s">
        <v>1439</v>
      </c>
      <c r="M5" s="42" t="s">
        <v>197</v>
      </c>
      <c r="N5" s="42">
        <v>240</v>
      </c>
      <c r="O5" s="42">
        <v>44573</v>
      </c>
      <c r="P5" s="42">
        <v>82500000</v>
      </c>
      <c r="Q5" s="42" t="s">
        <v>541</v>
      </c>
      <c r="R5" s="42" t="s">
        <v>510</v>
      </c>
      <c r="S5" s="42" t="s">
        <v>117</v>
      </c>
      <c r="AB5" s="42" t="s">
        <v>117</v>
      </c>
      <c r="AG5" s="42">
        <f t="shared" si="0"/>
        <v>82500000</v>
      </c>
      <c r="AH5" s="42" t="s">
        <v>502</v>
      </c>
      <c r="AI5" s="42" t="s">
        <v>1635</v>
      </c>
      <c r="AJ5" s="42" t="s">
        <v>550</v>
      </c>
      <c r="AK5" s="42" t="s">
        <v>1428</v>
      </c>
      <c r="AL5" s="42">
        <v>1019064689</v>
      </c>
      <c r="AM5" s="42">
        <v>9</v>
      </c>
      <c r="AN5" s="42" t="s">
        <v>1631</v>
      </c>
      <c r="AO5" s="42">
        <v>33546</v>
      </c>
      <c r="AP5" s="42">
        <f t="shared" ref="AP5:AP11" si="6">+YEARFRAC(AO5,$AP$1,3)</f>
        <v>31.17808219178082</v>
      </c>
      <c r="AS5" s="189"/>
      <c r="AT5" s="42" t="s">
        <v>1279</v>
      </c>
      <c r="AU5" s="42" t="s">
        <v>774</v>
      </c>
      <c r="AV5" s="42">
        <v>3002276933</v>
      </c>
      <c r="AW5" s="42" t="s">
        <v>1025</v>
      </c>
      <c r="AX5" s="42">
        <v>44573</v>
      </c>
      <c r="AY5" s="42">
        <v>82500000</v>
      </c>
      <c r="AZ5" s="42">
        <v>7500000</v>
      </c>
      <c r="BA5" s="42" t="s">
        <v>1374</v>
      </c>
      <c r="BB5" s="42">
        <v>11</v>
      </c>
      <c r="BD5" s="42">
        <f t="shared" si="2"/>
        <v>330</v>
      </c>
      <c r="BE5" s="42" t="s">
        <v>1426</v>
      </c>
      <c r="BF5" s="42" t="s">
        <v>117</v>
      </c>
      <c r="BG5" s="42">
        <v>1</v>
      </c>
      <c r="BH5" s="42">
        <v>266</v>
      </c>
      <c r="BI5" s="42">
        <v>44573</v>
      </c>
      <c r="BJ5" s="42">
        <v>82500000</v>
      </c>
      <c r="BQ5" s="42" t="s">
        <v>1934</v>
      </c>
      <c r="BR5" s="42" t="s">
        <v>2308</v>
      </c>
      <c r="BS5" s="42">
        <v>44573</v>
      </c>
      <c r="BT5" s="42">
        <v>44574</v>
      </c>
      <c r="BU5" s="42">
        <v>44907</v>
      </c>
      <c r="BV5" s="42">
        <v>44820</v>
      </c>
      <c r="BW5" s="42">
        <v>5000000</v>
      </c>
      <c r="BX5" s="42">
        <v>684</v>
      </c>
      <c r="BY5" s="42">
        <v>44816</v>
      </c>
      <c r="BZ5" s="42" t="s">
        <v>2920</v>
      </c>
      <c r="CA5" s="42">
        <v>44825</v>
      </c>
      <c r="CB5" s="42">
        <v>5000000</v>
      </c>
      <c r="CX5" s="42">
        <v>20</v>
      </c>
      <c r="CY5" s="42">
        <v>44928</v>
      </c>
      <c r="FD5" s="64">
        <f t="shared" si="3"/>
        <v>87500000</v>
      </c>
      <c r="FE5" s="65">
        <f t="shared" si="4"/>
        <v>44928</v>
      </c>
      <c r="FF5" s="42" t="str">
        <f t="shared" ca="1" si="5"/>
        <v xml:space="preserve"> TERMINADO</v>
      </c>
      <c r="FJ5" s="42" t="s">
        <v>1481</v>
      </c>
      <c r="FK5" s="42" t="s">
        <v>1481</v>
      </c>
    </row>
    <row r="6" spans="1:187" s="42" customFormat="1" ht="13.5" customHeight="1" x14ac:dyDescent="0.25">
      <c r="A6" s="42">
        <v>66785</v>
      </c>
      <c r="B6" s="42" t="s">
        <v>3109</v>
      </c>
      <c r="C6" s="42" t="s">
        <v>2289</v>
      </c>
      <c r="D6" s="42" t="s">
        <v>2069</v>
      </c>
      <c r="E6" s="42">
        <v>4</v>
      </c>
      <c r="F6" s="42" t="s">
        <v>510</v>
      </c>
      <c r="G6" s="42">
        <v>177</v>
      </c>
      <c r="H6" s="42" t="s">
        <v>528</v>
      </c>
      <c r="I6" s="42" t="s">
        <v>275</v>
      </c>
      <c r="J6" s="42" t="s">
        <v>1885</v>
      </c>
      <c r="K6" s="42" t="s">
        <v>388</v>
      </c>
      <c r="L6" s="42" t="s">
        <v>1439</v>
      </c>
      <c r="M6" s="42" t="s">
        <v>197</v>
      </c>
      <c r="N6" s="42">
        <v>239</v>
      </c>
      <c r="O6" s="42">
        <v>44573</v>
      </c>
      <c r="P6" s="42">
        <v>104500000</v>
      </c>
      <c r="Q6" s="42" t="s">
        <v>541</v>
      </c>
      <c r="R6" s="42" t="s">
        <v>510</v>
      </c>
      <c r="S6" s="42" t="s">
        <v>117</v>
      </c>
      <c r="AB6" s="42" t="s">
        <v>117</v>
      </c>
      <c r="AG6" s="42">
        <f t="shared" si="0"/>
        <v>104500000</v>
      </c>
      <c r="AH6" s="42" t="s">
        <v>502</v>
      </c>
      <c r="AI6" s="42" t="s">
        <v>1636</v>
      </c>
      <c r="AJ6" s="42" t="s">
        <v>551</v>
      </c>
      <c r="AK6" s="42" t="s">
        <v>1428</v>
      </c>
      <c r="AL6" s="42">
        <v>1032372023</v>
      </c>
      <c r="AM6" s="42">
        <v>2</v>
      </c>
      <c r="AN6" s="42" t="s">
        <v>1631</v>
      </c>
      <c r="AO6" s="42">
        <v>31700</v>
      </c>
      <c r="AP6" s="42">
        <f t="shared" si="6"/>
        <v>36.235616438356168</v>
      </c>
      <c r="AS6" s="189"/>
      <c r="AT6" s="42" t="s">
        <v>1278</v>
      </c>
      <c r="AU6" s="42" t="s">
        <v>775</v>
      </c>
      <c r="AV6" s="42">
        <v>3003027880</v>
      </c>
      <c r="AW6" s="42" t="s">
        <v>1026</v>
      </c>
      <c r="AX6" s="42">
        <v>44573</v>
      </c>
      <c r="AY6" s="42">
        <v>104500000</v>
      </c>
      <c r="AZ6" s="42">
        <v>9500000</v>
      </c>
      <c r="BA6" s="42" t="s">
        <v>1374</v>
      </c>
      <c r="BB6" s="42">
        <v>11</v>
      </c>
      <c r="BD6" s="42">
        <f t="shared" si="2"/>
        <v>330</v>
      </c>
      <c r="BE6" s="42" t="s">
        <v>1426</v>
      </c>
      <c r="BF6" s="42" t="s">
        <v>117</v>
      </c>
      <c r="BG6" s="42">
        <v>1</v>
      </c>
      <c r="BH6" s="42">
        <v>267</v>
      </c>
      <c r="BI6" s="42">
        <v>44573</v>
      </c>
      <c r="BJ6" s="42">
        <v>104500000</v>
      </c>
      <c r="BQ6" s="42" t="s">
        <v>1935</v>
      </c>
      <c r="BR6" s="42" t="s">
        <v>2308</v>
      </c>
      <c r="BS6" s="42">
        <v>44573</v>
      </c>
      <c r="BT6" s="42">
        <v>44574</v>
      </c>
      <c r="BU6" s="42">
        <v>44907</v>
      </c>
      <c r="BV6" s="42">
        <v>44831</v>
      </c>
      <c r="BW6" s="42">
        <v>6333333</v>
      </c>
      <c r="BX6" s="42">
        <v>682</v>
      </c>
      <c r="BY6" s="42">
        <v>44816</v>
      </c>
      <c r="BZ6" s="42" t="s">
        <v>2921</v>
      </c>
      <c r="CA6" s="42">
        <v>44832</v>
      </c>
      <c r="CB6" s="42">
        <v>6333333</v>
      </c>
      <c r="CX6" s="42">
        <v>21</v>
      </c>
      <c r="CY6" s="42">
        <v>44928</v>
      </c>
      <c r="FD6" s="64">
        <f t="shared" si="3"/>
        <v>110833333</v>
      </c>
      <c r="FE6" s="65">
        <f t="shared" si="4"/>
        <v>44928</v>
      </c>
      <c r="FF6" s="42" t="str">
        <f t="shared" ca="1" si="5"/>
        <v xml:space="preserve"> TERMINADO</v>
      </c>
      <c r="FJ6" s="42" t="s">
        <v>1482</v>
      </c>
      <c r="FK6" s="42" t="s">
        <v>1482</v>
      </c>
    </row>
    <row r="7" spans="1:187" s="42" customFormat="1" ht="13.5" customHeight="1" x14ac:dyDescent="0.25">
      <c r="A7" s="42">
        <v>67467</v>
      </c>
      <c r="B7" s="42" t="s">
        <v>3109</v>
      </c>
      <c r="C7" s="42" t="s">
        <v>2289</v>
      </c>
      <c r="D7" s="42" t="s">
        <v>2070</v>
      </c>
      <c r="E7" s="42">
        <v>5</v>
      </c>
      <c r="F7" s="42" t="s">
        <v>511</v>
      </c>
      <c r="G7" s="42">
        <v>128</v>
      </c>
      <c r="H7" s="42" t="s">
        <v>528</v>
      </c>
      <c r="I7" s="42" t="s">
        <v>276</v>
      </c>
      <c r="J7" s="42" t="s">
        <v>1888</v>
      </c>
      <c r="K7" s="42" t="s">
        <v>389</v>
      </c>
      <c r="L7" s="42" t="s">
        <v>1439</v>
      </c>
      <c r="M7" s="42" t="s">
        <v>199</v>
      </c>
      <c r="N7" s="42">
        <v>200</v>
      </c>
      <c r="O7" s="42">
        <v>44568</v>
      </c>
      <c r="P7" s="42">
        <v>20800000</v>
      </c>
      <c r="Q7" s="42" t="s">
        <v>537</v>
      </c>
      <c r="R7" s="42" t="s">
        <v>511</v>
      </c>
      <c r="S7" s="42" t="s">
        <v>117</v>
      </c>
      <c r="AB7" s="42" t="s">
        <v>117</v>
      </c>
      <c r="AG7" s="42">
        <f t="shared" si="0"/>
        <v>20800000</v>
      </c>
      <c r="AH7" s="42" t="s">
        <v>504</v>
      </c>
      <c r="AI7" s="42" t="s">
        <v>1637</v>
      </c>
      <c r="AJ7" s="42" t="s">
        <v>552</v>
      </c>
      <c r="AK7" s="42" t="s">
        <v>1428</v>
      </c>
      <c r="AL7" s="42">
        <v>52953594</v>
      </c>
      <c r="AM7" s="42">
        <v>1</v>
      </c>
      <c r="AN7" s="42" t="s">
        <v>1632</v>
      </c>
      <c r="AO7" s="42">
        <v>30336</v>
      </c>
      <c r="AP7" s="42">
        <f t="shared" si="6"/>
        <v>39.972602739726028</v>
      </c>
      <c r="AS7" s="189"/>
      <c r="AT7" s="42" t="s">
        <v>1280</v>
      </c>
      <c r="AU7" s="42" t="s">
        <v>776</v>
      </c>
      <c r="AV7" s="42">
        <v>3142924857</v>
      </c>
      <c r="AW7" s="42" t="s">
        <v>1027</v>
      </c>
      <c r="AX7" s="42">
        <v>44573</v>
      </c>
      <c r="AY7" s="42">
        <v>20800000</v>
      </c>
      <c r="AZ7" s="42">
        <v>2600000</v>
      </c>
      <c r="BA7" s="42" t="s">
        <v>1376</v>
      </c>
      <c r="BB7" s="42">
        <v>8</v>
      </c>
      <c r="BD7" s="42">
        <f t="shared" si="2"/>
        <v>240</v>
      </c>
      <c r="BE7" s="42" t="s">
        <v>1381</v>
      </c>
      <c r="BF7" s="42" t="s">
        <v>1382</v>
      </c>
      <c r="BG7" s="42">
        <v>5</v>
      </c>
      <c r="BH7" s="42">
        <v>298</v>
      </c>
      <c r="BI7" s="42">
        <v>44574</v>
      </c>
      <c r="BJ7" s="42">
        <v>20800000</v>
      </c>
      <c r="BQ7" s="42" t="s">
        <v>1936</v>
      </c>
      <c r="BR7" s="42" t="s">
        <v>2309</v>
      </c>
      <c r="BS7" s="42">
        <v>44574</v>
      </c>
      <c r="BT7" s="42">
        <v>44574</v>
      </c>
      <c r="BU7" s="42">
        <v>44816</v>
      </c>
      <c r="BV7" s="42">
        <v>44816</v>
      </c>
      <c r="BW7" s="42">
        <v>9186667</v>
      </c>
      <c r="BX7" s="42">
        <v>668</v>
      </c>
      <c r="BY7" s="42">
        <v>44816</v>
      </c>
      <c r="BZ7" s="42" t="s">
        <v>2922</v>
      </c>
      <c r="CA7" s="42">
        <v>44817</v>
      </c>
      <c r="CB7" s="42">
        <v>9186667</v>
      </c>
      <c r="CX7" s="42">
        <v>106</v>
      </c>
      <c r="CY7" s="42">
        <v>44923</v>
      </c>
      <c r="FD7" s="64">
        <f t="shared" si="3"/>
        <v>29986667</v>
      </c>
      <c r="FE7" s="65">
        <f t="shared" si="4"/>
        <v>44923</v>
      </c>
      <c r="FF7" s="42" t="str">
        <f t="shared" ca="1" si="5"/>
        <v xml:space="preserve"> TERMINADO</v>
      </c>
      <c r="FJ7" s="42" t="s">
        <v>1483</v>
      </c>
      <c r="FK7" s="42" t="s">
        <v>1483</v>
      </c>
    </row>
    <row r="8" spans="1:187" s="42" customFormat="1" ht="13.5" customHeight="1" x14ac:dyDescent="0.25">
      <c r="A8" s="42">
        <v>67467</v>
      </c>
      <c r="B8" s="42" t="s">
        <v>3109</v>
      </c>
      <c r="C8" s="42" t="s">
        <v>2289</v>
      </c>
      <c r="D8" s="42" t="s">
        <v>2071</v>
      </c>
      <c r="E8" s="42">
        <v>6</v>
      </c>
      <c r="F8" s="42" t="s">
        <v>511</v>
      </c>
      <c r="G8" s="42">
        <v>129</v>
      </c>
      <c r="H8" s="42" t="s">
        <v>528</v>
      </c>
      <c r="I8" s="42" t="s">
        <v>276</v>
      </c>
      <c r="J8" s="42" t="s">
        <v>1888</v>
      </c>
      <c r="K8" s="42" t="s">
        <v>389</v>
      </c>
      <c r="L8" s="42" t="s">
        <v>1439</v>
      </c>
      <c r="M8" s="42" t="s">
        <v>199</v>
      </c>
      <c r="N8" s="42">
        <v>199</v>
      </c>
      <c r="O8" s="42">
        <v>44568</v>
      </c>
      <c r="P8" s="42">
        <v>110400000</v>
      </c>
      <c r="Q8" s="42" t="s">
        <v>537</v>
      </c>
      <c r="R8" s="42" t="s">
        <v>511</v>
      </c>
      <c r="S8" s="42" t="s">
        <v>117</v>
      </c>
      <c r="AB8" s="42" t="s">
        <v>117</v>
      </c>
      <c r="AG8" s="42">
        <f t="shared" si="0"/>
        <v>110400000</v>
      </c>
      <c r="AH8" s="42" t="s">
        <v>505</v>
      </c>
      <c r="AI8" s="42" t="s">
        <v>1638</v>
      </c>
      <c r="AJ8" s="42" t="s">
        <v>553</v>
      </c>
      <c r="AK8" s="42" t="s">
        <v>1428</v>
      </c>
      <c r="AL8" s="42">
        <v>1022384288</v>
      </c>
      <c r="AM8" s="42">
        <v>2</v>
      </c>
      <c r="AN8" s="42" t="s">
        <v>1631</v>
      </c>
      <c r="AO8" s="42">
        <v>34059</v>
      </c>
      <c r="AP8" s="42">
        <f t="shared" si="6"/>
        <v>29.772602739726029</v>
      </c>
      <c r="AS8" s="189"/>
      <c r="AT8" s="42" t="s">
        <v>1280</v>
      </c>
      <c r="AU8" s="42" t="s">
        <v>777</v>
      </c>
      <c r="AV8" s="42">
        <v>3242993761</v>
      </c>
      <c r="AW8" s="42" t="s">
        <v>1028</v>
      </c>
      <c r="AX8" s="42">
        <v>44573</v>
      </c>
      <c r="AY8" s="42">
        <v>18400000</v>
      </c>
      <c r="AZ8" s="42">
        <v>2300000</v>
      </c>
      <c r="BA8" s="42" t="s">
        <v>1376</v>
      </c>
      <c r="BB8" s="42">
        <v>8</v>
      </c>
      <c r="BD8" s="42">
        <f t="shared" si="2"/>
        <v>240</v>
      </c>
      <c r="BE8" s="42" t="s">
        <v>1381</v>
      </c>
      <c r="BF8" s="42" t="s">
        <v>1382</v>
      </c>
      <c r="BG8" s="42">
        <v>5</v>
      </c>
      <c r="BH8" s="42">
        <v>301</v>
      </c>
      <c r="BI8" s="42">
        <v>44574</v>
      </c>
      <c r="BJ8" s="42">
        <v>18400000</v>
      </c>
      <c r="BQ8" s="42" t="s">
        <v>1937</v>
      </c>
      <c r="BR8" s="42" t="s">
        <v>2310</v>
      </c>
      <c r="BS8" s="42">
        <v>44574</v>
      </c>
      <c r="BT8" s="42">
        <v>44574</v>
      </c>
      <c r="BU8" s="42">
        <v>44816</v>
      </c>
      <c r="BV8" s="42">
        <v>44816</v>
      </c>
      <c r="BW8" s="42">
        <v>8356667</v>
      </c>
      <c r="BX8" s="42">
        <v>669</v>
      </c>
      <c r="BY8" s="42">
        <v>44816</v>
      </c>
      <c r="BZ8" s="42" t="s">
        <v>2923</v>
      </c>
      <c r="CA8" s="42">
        <v>44817</v>
      </c>
      <c r="CB8" s="42">
        <v>8356667</v>
      </c>
      <c r="CX8" s="42">
        <v>109</v>
      </c>
      <c r="CY8" s="42">
        <v>44927</v>
      </c>
      <c r="FD8" s="64">
        <f t="shared" si="3"/>
        <v>26756667</v>
      </c>
      <c r="FE8" s="65">
        <f t="shared" si="4"/>
        <v>44927</v>
      </c>
      <c r="FF8" s="42" t="str">
        <f t="shared" ca="1" si="5"/>
        <v xml:space="preserve"> TERMINADO</v>
      </c>
      <c r="FJ8" s="42" t="s">
        <v>1484</v>
      </c>
      <c r="FK8" s="42" t="s">
        <v>1484</v>
      </c>
    </row>
    <row r="9" spans="1:187" s="42" customFormat="1" ht="13.5" customHeight="1" x14ac:dyDescent="0.25">
      <c r="A9" s="42">
        <v>67272</v>
      </c>
      <c r="B9" s="42" t="s">
        <v>3109</v>
      </c>
      <c r="C9" s="42" t="s">
        <v>2289</v>
      </c>
      <c r="D9" s="42" t="s">
        <v>2072</v>
      </c>
      <c r="E9" s="42">
        <v>7</v>
      </c>
      <c r="F9" s="42" t="s">
        <v>510</v>
      </c>
      <c r="G9" s="42">
        <v>184</v>
      </c>
      <c r="H9" s="42" t="s">
        <v>528</v>
      </c>
      <c r="I9" s="42" t="s">
        <v>277</v>
      </c>
      <c r="J9" s="42" t="s">
        <v>1890</v>
      </c>
      <c r="K9" s="42" t="s">
        <v>390</v>
      </c>
      <c r="L9" s="42" t="s">
        <v>1439</v>
      </c>
      <c r="M9" s="42" t="s">
        <v>197</v>
      </c>
      <c r="N9" s="42">
        <v>242</v>
      </c>
      <c r="O9" s="42">
        <v>44573</v>
      </c>
      <c r="P9" s="42">
        <v>101200000</v>
      </c>
      <c r="Q9" s="42" t="s">
        <v>541</v>
      </c>
      <c r="R9" s="42" t="s">
        <v>510</v>
      </c>
      <c r="S9" s="42" t="s">
        <v>117</v>
      </c>
      <c r="AB9" s="42" t="s">
        <v>117</v>
      </c>
      <c r="AG9" s="42">
        <f t="shared" si="0"/>
        <v>101200000</v>
      </c>
      <c r="AH9" s="42" t="s">
        <v>502</v>
      </c>
      <c r="AI9" s="42" t="s">
        <v>1639</v>
      </c>
      <c r="AJ9" s="42" t="s">
        <v>1384</v>
      </c>
      <c r="AK9" s="42" t="s">
        <v>1428</v>
      </c>
      <c r="AL9" s="42">
        <v>1030582824</v>
      </c>
      <c r="AM9" s="42">
        <v>9</v>
      </c>
      <c r="AN9" s="42" t="s">
        <v>1631</v>
      </c>
      <c r="AO9" s="42">
        <v>33198</v>
      </c>
      <c r="AP9" s="42">
        <f t="shared" si="6"/>
        <v>32.131506849315066</v>
      </c>
      <c r="AS9" s="189"/>
      <c r="AT9" s="42" t="s">
        <v>1278</v>
      </c>
      <c r="AU9" s="42" t="s">
        <v>778</v>
      </c>
      <c r="AV9" s="42">
        <v>3002056737</v>
      </c>
      <c r="AW9" s="42" t="s">
        <v>1029</v>
      </c>
      <c r="AX9" s="42">
        <v>44573</v>
      </c>
      <c r="AY9" s="42">
        <v>101200000</v>
      </c>
      <c r="AZ9" s="42">
        <v>9200000</v>
      </c>
      <c r="BA9" s="42" t="s">
        <v>1374</v>
      </c>
      <c r="BB9" s="42">
        <v>11</v>
      </c>
      <c r="BD9" s="42">
        <f t="shared" si="2"/>
        <v>330</v>
      </c>
      <c r="BE9" s="42" t="s">
        <v>1383</v>
      </c>
      <c r="BF9" s="42">
        <v>20226620001353</v>
      </c>
      <c r="BG9" s="42">
        <v>1</v>
      </c>
      <c r="BH9" s="42">
        <v>272</v>
      </c>
      <c r="BI9" s="42">
        <v>44574</v>
      </c>
      <c r="BJ9" s="42">
        <v>101200000</v>
      </c>
      <c r="BQ9" s="42" t="s">
        <v>1938</v>
      </c>
      <c r="BR9" s="42" t="s">
        <v>2311</v>
      </c>
      <c r="BS9" s="42">
        <v>44575</v>
      </c>
      <c r="BT9" s="42">
        <v>44575</v>
      </c>
      <c r="BU9" s="42">
        <v>44908</v>
      </c>
      <c r="BV9" s="42">
        <v>44831</v>
      </c>
      <c r="BW9" s="42">
        <v>5826667</v>
      </c>
      <c r="BX9" s="42">
        <v>689</v>
      </c>
      <c r="BY9" s="42">
        <v>44816</v>
      </c>
      <c r="BZ9" s="42" t="s">
        <v>2924</v>
      </c>
      <c r="CA9" s="42">
        <v>44832</v>
      </c>
      <c r="CB9" s="42">
        <v>5826667</v>
      </c>
      <c r="CX9" s="42">
        <v>20</v>
      </c>
      <c r="CY9" s="42">
        <v>44928</v>
      </c>
      <c r="FD9" s="64">
        <f t="shared" si="3"/>
        <v>107026667</v>
      </c>
      <c r="FE9" s="65">
        <f t="shared" si="4"/>
        <v>44928</v>
      </c>
      <c r="FF9" s="42" t="str">
        <f t="shared" ca="1" si="5"/>
        <v xml:space="preserve"> TERMINADO</v>
      </c>
      <c r="FJ9" s="42" t="s">
        <v>1485</v>
      </c>
      <c r="FK9" s="42" t="s">
        <v>1485</v>
      </c>
    </row>
    <row r="10" spans="1:187" s="42" customFormat="1" ht="13.5" customHeight="1" x14ac:dyDescent="0.25">
      <c r="A10" s="42">
        <v>66665</v>
      </c>
      <c r="B10" s="42" t="s">
        <v>3109</v>
      </c>
      <c r="C10" s="42" t="s">
        <v>2289</v>
      </c>
      <c r="D10" s="42" t="s">
        <v>2073</v>
      </c>
      <c r="E10" s="42">
        <v>8</v>
      </c>
      <c r="F10" s="42" t="s">
        <v>510</v>
      </c>
      <c r="G10" s="42">
        <v>181</v>
      </c>
      <c r="H10" s="42" t="s">
        <v>528</v>
      </c>
      <c r="I10" s="42" t="s">
        <v>278</v>
      </c>
      <c r="J10" s="42" t="s">
        <v>1885</v>
      </c>
      <c r="K10" s="42" t="s">
        <v>391</v>
      </c>
      <c r="L10" s="42" t="s">
        <v>1439</v>
      </c>
      <c r="M10" s="42" t="s">
        <v>197</v>
      </c>
      <c r="N10" s="42">
        <v>244</v>
      </c>
      <c r="O10" s="42">
        <v>44573</v>
      </c>
      <c r="P10" s="42">
        <v>51700000</v>
      </c>
      <c r="Q10" s="42" t="s">
        <v>541</v>
      </c>
      <c r="R10" s="42" t="s">
        <v>510</v>
      </c>
      <c r="S10" s="42" t="s">
        <v>117</v>
      </c>
      <c r="AB10" s="42" t="s">
        <v>117</v>
      </c>
      <c r="AG10" s="42">
        <f t="shared" si="0"/>
        <v>51700000</v>
      </c>
      <c r="AH10" s="42" t="s">
        <v>504</v>
      </c>
      <c r="AI10" s="42" t="s">
        <v>1640</v>
      </c>
      <c r="AJ10" s="42" t="s">
        <v>554</v>
      </c>
      <c r="AK10" s="42" t="s">
        <v>1428</v>
      </c>
      <c r="AL10" s="42">
        <v>20499867</v>
      </c>
      <c r="AM10" s="42">
        <v>3</v>
      </c>
      <c r="AN10" s="42" t="s">
        <v>1632</v>
      </c>
      <c r="AO10" s="42">
        <v>29935</v>
      </c>
      <c r="AP10" s="42">
        <f t="shared" si="6"/>
        <v>41.07123287671233</v>
      </c>
      <c r="AS10" s="189"/>
      <c r="AT10" s="42" t="s">
        <v>1281</v>
      </c>
      <c r="AU10" s="42" t="s">
        <v>779</v>
      </c>
      <c r="AV10" s="42">
        <v>3144252196</v>
      </c>
      <c r="AW10" s="42" t="s">
        <v>1030</v>
      </c>
      <c r="AX10" s="42">
        <v>44580</v>
      </c>
      <c r="AY10" s="42">
        <v>51700000</v>
      </c>
      <c r="AZ10" s="42">
        <v>4700000</v>
      </c>
      <c r="BA10" s="42" t="s">
        <v>1374</v>
      </c>
      <c r="BB10" s="42">
        <v>11</v>
      </c>
      <c r="BD10" s="42">
        <f t="shared" si="2"/>
        <v>330</v>
      </c>
      <c r="BE10" s="42" t="s">
        <v>1426</v>
      </c>
      <c r="BF10" s="42" t="s">
        <v>117</v>
      </c>
      <c r="BG10" s="42">
        <v>1</v>
      </c>
      <c r="BH10" s="42">
        <v>370</v>
      </c>
      <c r="BI10" s="42">
        <v>44581</v>
      </c>
      <c r="BJ10" s="42">
        <v>51700000</v>
      </c>
      <c r="BQ10" s="42" t="s">
        <v>1939</v>
      </c>
      <c r="BR10" s="42" t="s">
        <v>2312</v>
      </c>
      <c r="BS10" s="42">
        <v>44580</v>
      </c>
      <c r="BT10" s="42">
        <v>44581</v>
      </c>
      <c r="BU10" s="42">
        <v>44914</v>
      </c>
      <c r="BV10" s="42">
        <v>44821</v>
      </c>
      <c r="BW10" s="42">
        <v>2036667</v>
      </c>
      <c r="BX10" s="42">
        <v>686</v>
      </c>
      <c r="BY10" s="42">
        <v>44816</v>
      </c>
      <c r="BZ10" s="42" t="s">
        <v>2925</v>
      </c>
      <c r="CA10" s="42">
        <v>44825</v>
      </c>
      <c r="CB10" s="42">
        <v>2036667</v>
      </c>
      <c r="CX10" s="42">
        <v>13</v>
      </c>
      <c r="CY10" s="42">
        <v>44928</v>
      </c>
      <c r="FD10" s="64">
        <f t="shared" si="3"/>
        <v>53736667</v>
      </c>
      <c r="FE10" s="65">
        <f t="shared" si="4"/>
        <v>44928</v>
      </c>
      <c r="FF10" s="42" t="str">
        <f t="shared" ca="1" si="5"/>
        <v xml:space="preserve"> TERMINADO</v>
      </c>
      <c r="FJ10" s="42" t="s">
        <v>1486</v>
      </c>
      <c r="FK10" s="42" t="s">
        <v>1486</v>
      </c>
    </row>
    <row r="11" spans="1:187" s="42" customFormat="1" ht="13.5" customHeight="1" x14ac:dyDescent="0.25">
      <c r="A11" s="42">
        <v>67414</v>
      </c>
      <c r="B11" s="42" t="s">
        <v>3109</v>
      </c>
      <c r="C11" s="42" t="s">
        <v>2289</v>
      </c>
      <c r="D11" s="42" t="s">
        <v>2074</v>
      </c>
      <c r="E11" s="42">
        <v>9</v>
      </c>
      <c r="F11" s="42" t="s">
        <v>532</v>
      </c>
      <c r="G11" s="42">
        <v>24</v>
      </c>
      <c r="H11" s="42" t="s">
        <v>528</v>
      </c>
      <c r="I11" s="42" t="s">
        <v>279</v>
      </c>
      <c r="J11" s="42" t="s">
        <v>1890</v>
      </c>
      <c r="K11" s="42" t="s">
        <v>392</v>
      </c>
      <c r="L11" s="42" t="s">
        <v>1439</v>
      </c>
      <c r="M11" s="42" t="s">
        <v>197</v>
      </c>
      <c r="N11" s="42">
        <v>243</v>
      </c>
      <c r="O11" s="42">
        <v>44573</v>
      </c>
      <c r="P11" s="42">
        <v>45600000</v>
      </c>
      <c r="Q11" s="42" t="s">
        <v>531</v>
      </c>
      <c r="R11" s="42" t="s">
        <v>532</v>
      </c>
      <c r="S11" s="42" t="s">
        <v>117</v>
      </c>
      <c r="AB11" s="42" t="s">
        <v>117</v>
      </c>
      <c r="AG11" s="42">
        <f t="shared" si="0"/>
        <v>45600000</v>
      </c>
      <c r="AH11" s="42" t="s">
        <v>503</v>
      </c>
      <c r="AI11" s="42" t="s">
        <v>1641</v>
      </c>
      <c r="AJ11" s="42" t="s">
        <v>555</v>
      </c>
      <c r="AK11" s="42" t="s">
        <v>1428</v>
      </c>
      <c r="AL11" s="42">
        <v>52833324</v>
      </c>
      <c r="AM11" s="42">
        <v>5</v>
      </c>
      <c r="AN11" s="42" t="s">
        <v>1632</v>
      </c>
      <c r="AO11" s="42">
        <v>29393</v>
      </c>
      <c r="AP11" s="42">
        <f t="shared" si="6"/>
        <v>42.556164383561644</v>
      </c>
      <c r="AS11" s="189"/>
      <c r="AT11" s="42" t="s">
        <v>1282</v>
      </c>
      <c r="AU11" s="42" t="s">
        <v>780</v>
      </c>
      <c r="AV11" s="42">
        <v>3178958785</v>
      </c>
      <c r="AW11" s="42" t="s">
        <v>1031</v>
      </c>
      <c r="AX11" s="42">
        <v>44573</v>
      </c>
      <c r="AY11" s="42">
        <v>45600000</v>
      </c>
      <c r="AZ11" s="42">
        <v>5700000</v>
      </c>
      <c r="BA11" s="42" t="s">
        <v>1376</v>
      </c>
      <c r="BB11" s="42">
        <v>8</v>
      </c>
      <c r="BD11" s="42">
        <f t="shared" si="2"/>
        <v>240</v>
      </c>
      <c r="BE11" s="42" t="s">
        <v>1384</v>
      </c>
      <c r="BF11" s="42">
        <v>20226620068961</v>
      </c>
      <c r="BG11" s="42">
        <v>1</v>
      </c>
      <c r="BH11" s="42">
        <v>269</v>
      </c>
      <c r="BI11" s="42">
        <v>44574</v>
      </c>
      <c r="BJ11" s="42">
        <v>45600000</v>
      </c>
      <c r="BQ11" s="42" t="s">
        <v>1940</v>
      </c>
      <c r="BR11" s="42" t="s">
        <v>2313</v>
      </c>
      <c r="BS11" s="42">
        <v>44574</v>
      </c>
      <c r="BT11" s="42">
        <v>44574</v>
      </c>
      <c r="BU11" s="42">
        <v>44816</v>
      </c>
      <c r="BV11" s="42">
        <v>44816</v>
      </c>
      <c r="BW11" s="42">
        <v>19950000</v>
      </c>
      <c r="BX11" s="42">
        <v>646</v>
      </c>
      <c r="BY11" s="42">
        <v>44813</v>
      </c>
      <c r="BZ11" s="42" t="s">
        <v>2926</v>
      </c>
      <c r="CA11" s="42">
        <v>44817</v>
      </c>
      <c r="CB11" s="42">
        <v>19950000</v>
      </c>
      <c r="CX11" s="42">
        <v>105</v>
      </c>
      <c r="CY11" s="42">
        <v>44922</v>
      </c>
      <c r="FD11" s="64">
        <f t="shared" si="3"/>
        <v>65550000</v>
      </c>
      <c r="FE11" s="65">
        <f t="shared" si="4"/>
        <v>44922</v>
      </c>
      <c r="FF11" s="42" t="str">
        <f t="shared" ca="1" si="5"/>
        <v xml:space="preserve"> TERMINADO</v>
      </c>
      <c r="FJ11" s="42" t="s">
        <v>1487</v>
      </c>
      <c r="FK11" s="42" t="s">
        <v>1487</v>
      </c>
    </row>
    <row r="12" spans="1:187" s="42" customFormat="1" ht="13.5" customHeight="1" x14ac:dyDescent="0.25">
      <c r="A12" s="42">
        <v>67727</v>
      </c>
      <c r="B12" s="42" t="s">
        <v>3109</v>
      </c>
      <c r="C12" s="42" t="s">
        <v>2289</v>
      </c>
      <c r="D12" s="42" t="s">
        <v>2075</v>
      </c>
      <c r="E12" s="42">
        <v>10</v>
      </c>
      <c r="F12" s="42" t="s">
        <v>510</v>
      </c>
      <c r="G12" s="42">
        <v>182</v>
      </c>
      <c r="H12" s="42" t="s">
        <v>528</v>
      </c>
      <c r="I12" s="42" t="s">
        <v>280</v>
      </c>
      <c r="J12" s="42" t="s">
        <v>1885</v>
      </c>
      <c r="K12" s="42" t="s">
        <v>393</v>
      </c>
      <c r="L12" s="42" t="s">
        <v>1439</v>
      </c>
      <c r="M12" s="42" t="s">
        <v>197</v>
      </c>
      <c r="N12" s="42">
        <v>245</v>
      </c>
      <c r="O12" s="42">
        <v>44573</v>
      </c>
      <c r="P12" s="42">
        <v>66000000</v>
      </c>
      <c r="Q12" s="42" t="s">
        <v>541</v>
      </c>
      <c r="R12" s="42" t="s">
        <v>510</v>
      </c>
      <c r="S12" s="42" t="s">
        <v>117</v>
      </c>
      <c r="AB12" s="42" t="s">
        <v>117</v>
      </c>
      <c r="AG12" s="42">
        <f t="shared" si="0"/>
        <v>66000000</v>
      </c>
      <c r="AH12" s="42" t="s">
        <v>503</v>
      </c>
      <c r="AI12" s="42" t="s">
        <v>1642</v>
      </c>
      <c r="AJ12" s="42" t="s">
        <v>556</v>
      </c>
      <c r="AK12" s="42" t="s">
        <v>1428</v>
      </c>
      <c r="AL12" s="42">
        <v>51863835</v>
      </c>
      <c r="AM12" s="42">
        <v>1</v>
      </c>
      <c r="AN12" s="42" t="s">
        <v>1632</v>
      </c>
      <c r="AO12" s="42">
        <v>24448</v>
      </c>
      <c r="AP12" s="42">
        <f>+YEARFRAC(AO12,$AP$1,3)-1</f>
        <v>55.104109589041094</v>
      </c>
      <c r="AS12" s="189"/>
      <c r="AT12" s="42" t="s">
        <v>1282</v>
      </c>
      <c r="AU12" s="42" t="s">
        <v>781</v>
      </c>
      <c r="AV12" s="42">
        <v>3005578090</v>
      </c>
      <c r="AW12" s="42" t="s">
        <v>1032</v>
      </c>
      <c r="AX12" s="42">
        <v>44573</v>
      </c>
      <c r="AY12" s="42">
        <v>66000000</v>
      </c>
      <c r="AZ12" s="42">
        <v>6000000</v>
      </c>
      <c r="BA12" s="42" t="s">
        <v>1374</v>
      </c>
      <c r="BB12" s="42">
        <v>11</v>
      </c>
      <c r="BD12" s="42">
        <f t="shared" si="2"/>
        <v>330</v>
      </c>
      <c r="BE12" s="42" t="s">
        <v>1426</v>
      </c>
      <c r="BF12" s="42" t="s">
        <v>117</v>
      </c>
      <c r="BG12" s="42">
        <v>1</v>
      </c>
      <c r="BH12" s="42">
        <v>304</v>
      </c>
      <c r="BI12" s="42">
        <v>44575</v>
      </c>
      <c r="BJ12" s="42">
        <v>66000000</v>
      </c>
      <c r="BQ12" s="42" t="s">
        <v>1941</v>
      </c>
      <c r="BR12" s="42" t="s">
        <v>2314</v>
      </c>
      <c r="BS12" s="42">
        <v>44574</v>
      </c>
      <c r="BT12" s="42">
        <v>44575</v>
      </c>
      <c r="BU12" s="42">
        <v>44908</v>
      </c>
      <c r="BV12" s="42">
        <v>44825</v>
      </c>
      <c r="BW12" s="42">
        <v>3800000</v>
      </c>
      <c r="BX12" s="42">
        <v>687</v>
      </c>
      <c r="BY12" s="42">
        <v>44816</v>
      </c>
      <c r="BZ12" s="42" t="s">
        <v>2927</v>
      </c>
      <c r="CA12" s="42">
        <v>44827</v>
      </c>
      <c r="CB12" s="42">
        <v>3800000</v>
      </c>
      <c r="CX12" s="42">
        <v>19</v>
      </c>
      <c r="CY12" s="42">
        <v>44928</v>
      </c>
      <c r="FD12" s="64">
        <f t="shared" si="3"/>
        <v>69800000</v>
      </c>
      <c r="FE12" s="65">
        <f t="shared" si="4"/>
        <v>44928</v>
      </c>
      <c r="FF12" s="42" t="str">
        <f t="shared" ca="1" si="5"/>
        <v xml:space="preserve"> TERMINADO</v>
      </c>
      <c r="FJ12" s="42" t="s">
        <v>1488</v>
      </c>
      <c r="FK12" s="42" t="s">
        <v>1488</v>
      </c>
    </row>
    <row r="13" spans="1:187" s="42" customFormat="1" ht="13.5" customHeight="1" x14ac:dyDescent="0.25">
      <c r="A13" s="42">
        <v>67045</v>
      </c>
      <c r="B13" s="42" t="s">
        <v>3109</v>
      </c>
      <c r="C13" s="42" t="s">
        <v>2289</v>
      </c>
      <c r="D13" s="42" t="s">
        <v>2076</v>
      </c>
      <c r="E13" s="42">
        <v>11</v>
      </c>
      <c r="F13" s="42" t="s">
        <v>510</v>
      </c>
      <c r="G13" s="42">
        <v>186</v>
      </c>
      <c r="H13" s="42" t="s">
        <v>528</v>
      </c>
      <c r="I13" s="42" t="s">
        <v>281</v>
      </c>
      <c r="J13" s="42" t="s">
        <v>1890</v>
      </c>
      <c r="K13" s="42" t="s">
        <v>394</v>
      </c>
      <c r="L13" s="42" t="s">
        <v>1439</v>
      </c>
      <c r="M13" s="42" t="s">
        <v>197</v>
      </c>
      <c r="N13" s="42">
        <v>386</v>
      </c>
      <c r="O13" s="42">
        <v>44578</v>
      </c>
      <c r="P13" s="42">
        <v>39200000</v>
      </c>
      <c r="Q13" s="42" t="s">
        <v>541</v>
      </c>
      <c r="R13" s="42" t="s">
        <v>510</v>
      </c>
      <c r="S13" s="42" t="s">
        <v>117</v>
      </c>
      <c r="AB13" s="42" t="s">
        <v>117</v>
      </c>
      <c r="AG13" s="42">
        <f t="shared" si="0"/>
        <v>39200000</v>
      </c>
      <c r="AH13" s="42" t="s">
        <v>503</v>
      </c>
      <c r="AI13" s="42" t="s">
        <v>1643</v>
      </c>
      <c r="AJ13" s="42" t="s">
        <v>557</v>
      </c>
      <c r="AK13" s="42" t="s">
        <v>1428</v>
      </c>
      <c r="AL13" s="42">
        <v>1015407312</v>
      </c>
      <c r="AM13" s="42">
        <v>7</v>
      </c>
      <c r="AN13" s="42" t="s">
        <v>1632</v>
      </c>
      <c r="AO13" s="42">
        <v>32340</v>
      </c>
      <c r="AP13" s="42">
        <f t="shared" ref="AP13:AP76" si="7">+YEARFRAC(AO13,$AP$1,3)-1</f>
        <v>33.482191780821921</v>
      </c>
      <c r="AS13" s="189"/>
      <c r="AT13" s="42" t="s">
        <v>1281</v>
      </c>
      <c r="AU13" s="42" t="s">
        <v>782</v>
      </c>
      <c r="AV13" s="42">
        <v>3108023607</v>
      </c>
      <c r="AW13" s="42" t="s">
        <v>1033</v>
      </c>
      <c r="AX13" s="42">
        <v>44579</v>
      </c>
      <c r="AY13" s="42">
        <v>39200000</v>
      </c>
      <c r="AZ13" s="42">
        <v>4900000</v>
      </c>
      <c r="BA13" s="42" t="s">
        <v>1376</v>
      </c>
      <c r="BB13" s="42">
        <v>8</v>
      </c>
      <c r="BD13" s="42">
        <f t="shared" si="2"/>
        <v>240</v>
      </c>
      <c r="BE13" s="42" t="s">
        <v>1384</v>
      </c>
      <c r="BF13" s="42">
        <v>20226620068961</v>
      </c>
      <c r="BG13" s="42">
        <v>1</v>
      </c>
      <c r="BH13" s="42">
        <v>335</v>
      </c>
      <c r="BI13" s="42">
        <v>44579</v>
      </c>
      <c r="BJ13" s="42">
        <v>39200000</v>
      </c>
      <c r="BQ13" s="42" t="s">
        <v>1942</v>
      </c>
      <c r="BR13" s="42" t="s">
        <v>2246</v>
      </c>
      <c r="BS13" s="42">
        <v>44579</v>
      </c>
      <c r="BT13" s="42">
        <v>44579</v>
      </c>
      <c r="BU13" s="42">
        <v>44821</v>
      </c>
      <c r="BV13" s="42">
        <v>44817</v>
      </c>
      <c r="BW13" s="42">
        <v>17150000</v>
      </c>
      <c r="BX13" s="42">
        <v>691</v>
      </c>
      <c r="BY13" s="42">
        <v>44816</v>
      </c>
      <c r="BZ13" s="42" t="s">
        <v>2928</v>
      </c>
      <c r="CA13" s="42">
        <v>44817</v>
      </c>
      <c r="CB13" s="42">
        <v>17150000</v>
      </c>
      <c r="CX13" s="42">
        <v>105</v>
      </c>
      <c r="CY13" s="42">
        <v>44928</v>
      </c>
      <c r="FD13" s="64">
        <f t="shared" si="3"/>
        <v>56350000</v>
      </c>
      <c r="FE13" s="65">
        <f t="shared" si="4"/>
        <v>44928</v>
      </c>
      <c r="FF13" s="42" t="str">
        <f t="shared" ca="1" si="5"/>
        <v xml:space="preserve"> TERMINADO</v>
      </c>
      <c r="FJ13" s="42" t="s">
        <v>1489</v>
      </c>
      <c r="FK13" s="42" t="s">
        <v>1489</v>
      </c>
    </row>
    <row r="14" spans="1:187" s="80" customFormat="1" ht="13.5" customHeight="1" x14ac:dyDescent="0.25">
      <c r="A14" s="80">
        <v>67467</v>
      </c>
      <c r="B14" s="80" t="s">
        <v>3913</v>
      </c>
      <c r="C14" s="80" t="s">
        <v>2289</v>
      </c>
      <c r="D14" s="80" t="s">
        <v>2077</v>
      </c>
      <c r="E14" s="80">
        <v>12</v>
      </c>
      <c r="F14" s="80" t="s">
        <v>511</v>
      </c>
      <c r="G14" s="80">
        <v>130</v>
      </c>
      <c r="H14" s="80" t="s">
        <v>528</v>
      </c>
      <c r="I14" s="80" t="s">
        <v>276</v>
      </c>
      <c r="J14" s="80" t="s">
        <v>1888</v>
      </c>
      <c r="K14" s="80" t="s">
        <v>389</v>
      </c>
      <c r="L14" s="80" t="s">
        <v>1439</v>
      </c>
      <c r="M14" s="80" t="s">
        <v>199</v>
      </c>
      <c r="N14" s="80">
        <v>199</v>
      </c>
      <c r="O14" s="80">
        <v>44568</v>
      </c>
      <c r="P14" s="80">
        <v>110400000</v>
      </c>
      <c r="Q14" s="80" t="s">
        <v>537</v>
      </c>
      <c r="R14" s="80" t="s">
        <v>511</v>
      </c>
      <c r="S14" s="80" t="s">
        <v>117</v>
      </c>
      <c r="AB14" s="80" t="s">
        <v>117</v>
      </c>
      <c r="AG14" s="80">
        <f t="shared" si="0"/>
        <v>110400000</v>
      </c>
      <c r="AH14" s="80" t="s">
        <v>505</v>
      </c>
      <c r="AI14" s="80" t="s">
        <v>1644</v>
      </c>
      <c r="AJ14" s="80" t="s">
        <v>1444</v>
      </c>
      <c r="AK14" s="80" t="s">
        <v>1428</v>
      </c>
      <c r="AL14" s="80">
        <v>1023018345</v>
      </c>
      <c r="AM14" s="80">
        <v>1</v>
      </c>
      <c r="AN14" s="80" t="s">
        <v>1631</v>
      </c>
      <c r="AO14" s="80">
        <v>35442</v>
      </c>
      <c r="AP14" s="80">
        <f t="shared" si="7"/>
        <v>24.983561643835618</v>
      </c>
      <c r="AS14" s="189"/>
      <c r="AT14" s="80" t="s">
        <v>1280</v>
      </c>
      <c r="AU14" s="80" t="s">
        <v>783</v>
      </c>
      <c r="AV14" s="80">
        <v>3125406363</v>
      </c>
      <c r="AW14" s="80" t="s">
        <v>1034</v>
      </c>
      <c r="AX14" s="80">
        <v>44573</v>
      </c>
      <c r="AY14" s="80">
        <v>18400000</v>
      </c>
      <c r="AZ14" s="80">
        <v>2300000</v>
      </c>
      <c r="BA14" s="80" t="s">
        <v>1376</v>
      </c>
      <c r="BB14" s="80">
        <v>8</v>
      </c>
      <c r="BD14" s="80">
        <f t="shared" si="2"/>
        <v>240</v>
      </c>
      <c r="BE14" s="80" t="s">
        <v>1381</v>
      </c>
      <c r="BF14" s="80" t="s">
        <v>1382</v>
      </c>
      <c r="BG14" s="80">
        <v>5</v>
      </c>
      <c r="BH14" s="80">
        <v>302</v>
      </c>
      <c r="BI14" s="80">
        <v>44574</v>
      </c>
      <c r="BJ14" s="80">
        <v>18400000</v>
      </c>
      <c r="BQ14" s="80" t="s">
        <v>1943</v>
      </c>
      <c r="BR14" s="80" t="s">
        <v>2315</v>
      </c>
      <c r="BS14" s="80">
        <v>44574</v>
      </c>
      <c r="BT14" s="80">
        <v>44574</v>
      </c>
      <c r="BU14" s="80">
        <v>44816</v>
      </c>
      <c r="BV14" s="80">
        <v>44816</v>
      </c>
      <c r="BW14" s="80">
        <v>6900000</v>
      </c>
      <c r="BX14" s="80">
        <v>670</v>
      </c>
      <c r="BY14" s="80">
        <v>44816</v>
      </c>
      <c r="BZ14" s="80" t="s">
        <v>2929</v>
      </c>
      <c r="CA14" s="80">
        <v>44817</v>
      </c>
      <c r="CB14" s="80">
        <v>6900000</v>
      </c>
      <c r="CC14" s="80">
        <v>1109</v>
      </c>
      <c r="CD14" s="80">
        <v>1150000</v>
      </c>
      <c r="CE14" s="80">
        <v>44908</v>
      </c>
      <c r="CF14" s="80">
        <v>44907</v>
      </c>
      <c r="CG14" s="80">
        <v>1150000</v>
      </c>
      <c r="CX14" s="80">
        <v>90</v>
      </c>
      <c r="CY14" s="80">
        <v>44907</v>
      </c>
      <c r="CZ14" s="80">
        <v>44907</v>
      </c>
      <c r="DA14" s="80" t="s">
        <v>3903</v>
      </c>
      <c r="DC14" s="80">
        <v>15</v>
      </c>
      <c r="DD14" s="80">
        <v>44922</v>
      </c>
      <c r="DT14" s="80">
        <v>44704</v>
      </c>
      <c r="DU14" s="80">
        <v>44704</v>
      </c>
      <c r="DV14" s="80" t="s">
        <v>2551</v>
      </c>
      <c r="DW14" s="80">
        <v>33818</v>
      </c>
      <c r="DX14" s="80" t="s">
        <v>1428</v>
      </c>
      <c r="DY14" s="80">
        <v>1032451405</v>
      </c>
      <c r="DZ14" s="80">
        <v>1</v>
      </c>
      <c r="EA14" s="80" t="s">
        <v>2552</v>
      </c>
      <c r="EB14" s="80">
        <v>3134074745</v>
      </c>
      <c r="EC14" s="80" t="s">
        <v>2553</v>
      </c>
      <c r="ED14" s="80">
        <v>44858</v>
      </c>
      <c r="EE14" s="80">
        <v>44858</v>
      </c>
      <c r="EF14" s="80" t="s">
        <v>3911</v>
      </c>
      <c r="EH14" s="80" t="s">
        <v>1428</v>
      </c>
      <c r="EI14" s="80">
        <v>79964074</v>
      </c>
      <c r="FD14" s="80">
        <f t="shared" si="3"/>
        <v>26450000</v>
      </c>
      <c r="FE14" s="80">
        <f t="shared" si="4"/>
        <v>44922</v>
      </c>
      <c r="FF14" s="80" t="str">
        <f t="shared" ca="1" si="5"/>
        <v xml:space="preserve"> TERMINADO</v>
      </c>
      <c r="FJ14" s="80" t="s">
        <v>1490</v>
      </c>
      <c r="FK14" s="80" t="s">
        <v>1490</v>
      </c>
    </row>
    <row r="15" spans="1:187" s="42" customFormat="1" ht="13.5" customHeight="1" x14ac:dyDescent="0.25">
      <c r="A15" s="42">
        <v>67467</v>
      </c>
      <c r="B15" s="42" t="s">
        <v>3108</v>
      </c>
      <c r="C15" s="42" t="s">
        <v>2289</v>
      </c>
      <c r="D15" s="42" t="s">
        <v>2078</v>
      </c>
      <c r="E15" s="42">
        <v>13</v>
      </c>
      <c r="F15" s="42" t="s">
        <v>511</v>
      </c>
      <c r="G15" s="42">
        <v>132</v>
      </c>
      <c r="H15" s="42" t="s">
        <v>528</v>
      </c>
      <c r="I15" s="42" t="s">
        <v>276</v>
      </c>
      <c r="J15" s="42" t="s">
        <v>1888</v>
      </c>
      <c r="K15" s="42" t="s">
        <v>389</v>
      </c>
      <c r="L15" s="42" t="s">
        <v>1439</v>
      </c>
      <c r="M15" s="42" t="s">
        <v>199</v>
      </c>
      <c r="N15" s="42">
        <v>199</v>
      </c>
      <c r="O15" s="42">
        <v>44568</v>
      </c>
      <c r="P15" s="42">
        <v>110400000</v>
      </c>
      <c r="Q15" s="42" t="s">
        <v>537</v>
      </c>
      <c r="R15" s="42" t="s">
        <v>511</v>
      </c>
      <c r="S15" s="42" t="s">
        <v>117</v>
      </c>
      <c r="AB15" s="42" t="s">
        <v>117</v>
      </c>
      <c r="AG15" s="42">
        <f t="shared" si="0"/>
        <v>110400000</v>
      </c>
      <c r="AH15" s="42" t="s">
        <v>505</v>
      </c>
      <c r="AI15" s="42" t="s">
        <v>1645</v>
      </c>
      <c r="AJ15" s="42" t="s">
        <v>558</v>
      </c>
      <c r="AK15" s="42" t="s">
        <v>1428</v>
      </c>
      <c r="AL15" s="42">
        <v>79137763</v>
      </c>
      <c r="AM15" s="42">
        <v>8</v>
      </c>
      <c r="AN15" s="42" t="s">
        <v>1631</v>
      </c>
      <c r="AO15" s="42">
        <v>26011</v>
      </c>
      <c r="AP15" s="42">
        <f t="shared" si="7"/>
        <v>50.821917808219176</v>
      </c>
      <c r="AS15" s="189"/>
      <c r="AT15" s="42" t="s">
        <v>1280</v>
      </c>
      <c r="AU15" s="42" t="s">
        <v>784</v>
      </c>
      <c r="AV15" s="42">
        <v>3112466767</v>
      </c>
      <c r="AW15" s="42" t="s">
        <v>1035</v>
      </c>
      <c r="AX15" s="42">
        <v>44574</v>
      </c>
      <c r="AY15" s="42">
        <v>18400000</v>
      </c>
      <c r="AZ15" s="42">
        <v>2300000</v>
      </c>
      <c r="BA15" s="42" t="s">
        <v>1376</v>
      </c>
      <c r="BB15" s="42">
        <v>8</v>
      </c>
      <c r="BD15" s="42">
        <f t="shared" si="2"/>
        <v>240</v>
      </c>
      <c r="BE15" s="42" t="s">
        <v>1381</v>
      </c>
      <c r="BF15" s="42" t="s">
        <v>1382</v>
      </c>
      <c r="BG15" s="42">
        <v>5</v>
      </c>
      <c r="BH15" s="42">
        <v>305</v>
      </c>
      <c r="BI15" s="42">
        <v>44575</v>
      </c>
      <c r="BJ15" s="42">
        <v>18400000</v>
      </c>
      <c r="BQ15" s="42" t="s">
        <v>1944</v>
      </c>
      <c r="BR15" s="42" t="s">
        <v>2310</v>
      </c>
      <c r="BS15" s="42">
        <v>44575</v>
      </c>
      <c r="BT15" s="42">
        <v>44575</v>
      </c>
      <c r="BU15" s="42">
        <v>44817</v>
      </c>
      <c r="FD15" s="64">
        <f t="shared" si="3"/>
        <v>18400000</v>
      </c>
      <c r="FE15" s="65">
        <f t="shared" si="4"/>
        <v>44817</v>
      </c>
      <c r="FF15" s="42" t="str">
        <f t="shared" ca="1" si="5"/>
        <v xml:space="preserve"> TERMINADO</v>
      </c>
      <c r="FJ15" s="42" t="s">
        <v>1491</v>
      </c>
      <c r="FK15" s="42" t="s">
        <v>1491</v>
      </c>
    </row>
    <row r="16" spans="1:187" s="42" customFormat="1" ht="13.5" customHeight="1" x14ac:dyDescent="0.25">
      <c r="A16" s="42">
        <v>67026</v>
      </c>
      <c r="B16" s="42" t="s">
        <v>3108</v>
      </c>
      <c r="C16" s="42" t="s">
        <v>2289</v>
      </c>
      <c r="D16" s="42" t="s">
        <v>2079</v>
      </c>
      <c r="E16" s="42">
        <v>14</v>
      </c>
      <c r="F16" s="42" t="s">
        <v>510</v>
      </c>
      <c r="G16" s="42">
        <v>60</v>
      </c>
      <c r="H16" s="42" t="s">
        <v>528</v>
      </c>
      <c r="I16" s="42" t="s">
        <v>282</v>
      </c>
      <c r="J16" s="42" t="s">
        <v>1890</v>
      </c>
      <c r="K16" s="42" t="s">
        <v>395</v>
      </c>
      <c r="L16" s="42" t="s">
        <v>1439</v>
      </c>
      <c r="M16" s="42" t="s">
        <v>197</v>
      </c>
      <c r="N16" s="42">
        <v>247</v>
      </c>
      <c r="O16" s="42">
        <v>44573</v>
      </c>
      <c r="P16" s="42">
        <v>48000000</v>
      </c>
      <c r="Q16" s="42" t="s">
        <v>541</v>
      </c>
      <c r="R16" s="42" t="s">
        <v>510</v>
      </c>
      <c r="S16" s="42" t="s">
        <v>117</v>
      </c>
      <c r="AB16" s="42" t="s">
        <v>117</v>
      </c>
      <c r="AG16" s="42">
        <f t="shared" si="0"/>
        <v>48000000</v>
      </c>
      <c r="AH16" s="42" t="s">
        <v>504</v>
      </c>
      <c r="AI16" s="42" t="s">
        <v>1646</v>
      </c>
      <c r="AJ16" s="42" t="s">
        <v>559</v>
      </c>
      <c r="AK16" s="42" t="s">
        <v>1428</v>
      </c>
      <c r="AL16" s="42">
        <v>52837530</v>
      </c>
      <c r="AM16" s="42">
        <v>4</v>
      </c>
      <c r="AN16" s="42" t="s">
        <v>1632</v>
      </c>
      <c r="AO16" s="42">
        <v>29931</v>
      </c>
      <c r="AP16" s="42">
        <f t="shared" si="7"/>
        <v>40.082191780821915</v>
      </c>
      <c r="AS16" s="189"/>
      <c r="AT16" s="42" t="s">
        <v>1282</v>
      </c>
      <c r="AU16" s="42" t="s">
        <v>785</v>
      </c>
      <c r="AV16" s="42">
        <v>3208804151</v>
      </c>
      <c r="AW16" s="42" t="s">
        <v>1036</v>
      </c>
      <c r="AX16" s="42">
        <v>44573</v>
      </c>
      <c r="AY16" s="42">
        <v>48000000</v>
      </c>
      <c r="AZ16" s="42">
        <v>6000000</v>
      </c>
      <c r="BA16" s="42" t="s">
        <v>1376</v>
      </c>
      <c r="BB16" s="42">
        <v>8</v>
      </c>
      <c r="BD16" s="42">
        <f t="shared" si="2"/>
        <v>240</v>
      </c>
      <c r="BE16" s="42" t="s">
        <v>1384</v>
      </c>
      <c r="BF16" s="42">
        <v>20226620068961</v>
      </c>
      <c r="BG16" s="42">
        <v>1</v>
      </c>
      <c r="BH16" s="42">
        <v>299</v>
      </c>
      <c r="BI16" s="42">
        <v>44574</v>
      </c>
      <c r="BJ16" s="42">
        <v>48000000</v>
      </c>
      <c r="BQ16" s="42" t="s">
        <v>1945</v>
      </c>
      <c r="BR16" s="42" t="s">
        <v>2316</v>
      </c>
      <c r="BS16" s="42">
        <v>44574</v>
      </c>
      <c r="BT16" s="42">
        <v>44574</v>
      </c>
      <c r="BU16" s="42">
        <v>44816</v>
      </c>
      <c r="BV16" s="42">
        <v>44816</v>
      </c>
      <c r="BW16" s="42">
        <v>21000000</v>
      </c>
      <c r="BX16" s="42">
        <v>671</v>
      </c>
      <c r="BY16" s="42">
        <v>44816</v>
      </c>
      <c r="BZ16" s="42" t="s">
        <v>2930</v>
      </c>
      <c r="CA16" s="42">
        <v>44817</v>
      </c>
      <c r="CB16" s="42">
        <v>21000000</v>
      </c>
      <c r="CX16" s="42">
        <v>105</v>
      </c>
      <c r="CY16" s="42">
        <v>44922</v>
      </c>
      <c r="FD16" s="64">
        <f t="shared" si="3"/>
        <v>69000000</v>
      </c>
      <c r="FE16" s="65">
        <f t="shared" si="4"/>
        <v>44922</v>
      </c>
      <c r="FF16" s="42" t="str">
        <f t="shared" ca="1" si="5"/>
        <v xml:space="preserve"> TERMINADO</v>
      </c>
      <c r="FJ16" s="42" t="s">
        <v>1492</v>
      </c>
      <c r="FK16" s="42" t="s">
        <v>1492</v>
      </c>
    </row>
    <row r="17" spans="1:167" s="42" customFormat="1" ht="13.5" customHeight="1" x14ac:dyDescent="0.25">
      <c r="A17" s="42">
        <v>67026</v>
      </c>
      <c r="B17" s="42" t="s">
        <v>3108</v>
      </c>
      <c r="C17" s="42" t="s">
        <v>2289</v>
      </c>
      <c r="D17" s="42" t="s">
        <v>2079</v>
      </c>
      <c r="E17" s="42">
        <v>15</v>
      </c>
      <c r="F17" s="42" t="s">
        <v>510</v>
      </c>
      <c r="G17" s="42">
        <v>185</v>
      </c>
      <c r="H17" s="42" t="s">
        <v>528</v>
      </c>
      <c r="I17" s="42" t="s">
        <v>282</v>
      </c>
      <c r="J17" s="42" t="s">
        <v>1890</v>
      </c>
      <c r="K17" s="42" t="s">
        <v>395</v>
      </c>
      <c r="L17" s="42" t="s">
        <v>1439</v>
      </c>
      <c r="M17" s="42" t="s">
        <v>197</v>
      </c>
      <c r="N17" s="42">
        <v>249</v>
      </c>
      <c r="O17" s="42">
        <v>44573</v>
      </c>
      <c r="P17" s="42">
        <v>48000000</v>
      </c>
      <c r="Q17" s="42" t="s">
        <v>541</v>
      </c>
      <c r="R17" s="42" t="s">
        <v>510</v>
      </c>
      <c r="S17" s="42" t="s">
        <v>117</v>
      </c>
      <c r="AB17" s="42" t="s">
        <v>117</v>
      </c>
      <c r="AG17" s="42">
        <f t="shared" si="0"/>
        <v>48000000</v>
      </c>
      <c r="AH17" s="42" t="s">
        <v>504</v>
      </c>
      <c r="AI17" s="42" t="s">
        <v>1647</v>
      </c>
      <c r="AJ17" s="42" t="s">
        <v>1445</v>
      </c>
      <c r="AK17" s="42" t="s">
        <v>1428</v>
      </c>
      <c r="AL17" s="42">
        <v>1018425053</v>
      </c>
      <c r="AM17" s="42">
        <v>1</v>
      </c>
      <c r="AN17" s="42" t="s">
        <v>1631</v>
      </c>
      <c r="AO17" s="42">
        <v>32505</v>
      </c>
      <c r="AP17" s="42">
        <f t="shared" si="7"/>
        <v>33.030136986301372</v>
      </c>
      <c r="AS17" s="189"/>
      <c r="AT17" s="42" t="s">
        <v>1278</v>
      </c>
      <c r="AU17" s="42" t="s">
        <v>786</v>
      </c>
      <c r="AV17" s="42">
        <v>3123205012</v>
      </c>
      <c r="AW17" s="42" t="s">
        <v>1037</v>
      </c>
      <c r="AX17" s="42">
        <v>44578</v>
      </c>
      <c r="AY17" s="42">
        <v>48000000</v>
      </c>
      <c r="AZ17" s="42">
        <v>6000000</v>
      </c>
      <c r="BA17" s="42" t="s">
        <v>1376</v>
      </c>
      <c r="BB17" s="42">
        <v>8</v>
      </c>
      <c r="BD17" s="42">
        <f t="shared" si="2"/>
        <v>240</v>
      </c>
      <c r="BE17" s="42" t="s">
        <v>1384</v>
      </c>
      <c r="BF17" s="42">
        <v>20226620068961</v>
      </c>
      <c r="BG17" s="42">
        <v>1</v>
      </c>
      <c r="BH17" s="42">
        <v>321</v>
      </c>
      <c r="BI17" s="42">
        <v>44579</v>
      </c>
      <c r="BJ17" s="42">
        <v>48000000</v>
      </c>
      <c r="BQ17" s="42" t="s">
        <v>1946</v>
      </c>
      <c r="BR17" s="42" t="s">
        <v>2317</v>
      </c>
      <c r="BS17" s="42">
        <v>44579</v>
      </c>
      <c r="BT17" s="42">
        <v>44579</v>
      </c>
      <c r="BU17" s="42">
        <v>44821</v>
      </c>
      <c r="BV17" s="42">
        <v>44818</v>
      </c>
      <c r="BW17" s="42">
        <v>21000000</v>
      </c>
      <c r="BX17" s="42">
        <v>690</v>
      </c>
      <c r="BY17" s="42">
        <v>44816</v>
      </c>
      <c r="BZ17" s="42" t="s">
        <v>2931</v>
      </c>
      <c r="CA17" s="42">
        <v>44820</v>
      </c>
      <c r="CB17" s="42">
        <v>21000000</v>
      </c>
      <c r="CX17" s="42">
        <v>106</v>
      </c>
      <c r="CY17" s="42">
        <v>44928</v>
      </c>
      <c r="FD17" s="64">
        <f t="shared" si="3"/>
        <v>69000000</v>
      </c>
      <c r="FE17" s="65">
        <f t="shared" si="4"/>
        <v>44928</v>
      </c>
      <c r="FF17" s="42" t="str">
        <f t="shared" ca="1" si="5"/>
        <v xml:space="preserve"> TERMINADO</v>
      </c>
      <c r="FJ17" s="42" t="s">
        <v>1492</v>
      </c>
      <c r="FK17" s="42" t="s">
        <v>1492</v>
      </c>
    </row>
    <row r="18" spans="1:167" s="42" customFormat="1" ht="13.5" customHeight="1" x14ac:dyDescent="0.25">
      <c r="A18" s="42">
        <v>70136</v>
      </c>
      <c r="B18" s="42" t="s">
        <v>3108</v>
      </c>
      <c r="C18" s="42" t="s">
        <v>2289</v>
      </c>
      <c r="D18" s="42" t="s">
        <v>2080</v>
      </c>
      <c r="E18" s="42">
        <v>16</v>
      </c>
      <c r="F18" s="42" t="s">
        <v>512</v>
      </c>
      <c r="G18" s="42">
        <v>44</v>
      </c>
      <c r="H18" s="42" t="s">
        <v>528</v>
      </c>
      <c r="I18" s="42" t="s">
        <v>283</v>
      </c>
      <c r="J18" s="42" t="s">
        <v>1910</v>
      </c>
      <c r="K18" s="42" t="s">
        <v>396</v>
      </c>
      <c r="L18" s="42" t="s">
        <v>1439</v>
      </c>
      <c r="M18" s="42" t="s">
        <v>197</v>
      </c>
      <c r="N18" s="42">
        <v>206</v>
      </c>
      <c r="O18" s="42">
        <v>44568</v>
      </c>
      <c r="P18" s="42">
        <v>145600000</v>
      </c>
      <c r="Q18" s="42" t="s">
        <v>536</v>
      </c>
      <c r="R18" s="42" t="s">
        <v>512</v>
      </c>
      <c r="S18" s="42" t="s">
        <v>117</v>
      </c>
      <c r="AB18" s="42" t="s">
        <v>117</v>
      </c>
      <c r="AG18" s="42">
        <f t="shared" si="0"/>
        <v>145600000</v>
      </c>
      <c r="AH18" s="42" t="s">
        <v>506</v>
      </c>
      <c r="AI18" s="42" t="s">
        <v>1648</v>
      </c>
      <c r="AJ18" s="42" t="s">
        <v>1446</v>
      </c>
      <c r="AK18" s="42" t="s">
        <v>1428</v>
      </c>
      <c r="AL18" s="42">
        <v>52816765</v>
      </c>
      <c r="AM18" s="42">
        <v>8</v>
      </c>
      <c r="AN18" s="42" t="s">
        <v>1632</v>
      </c>
      <c r="AO18" s="42">
        <v>30458</v>
      </c>
      <c r="AP18" s="42">
        <f t="shared" si="7"/>
        <v>38.638356164383559</v>
      </c>
      <c r="AS18" s="189"/>
      <c r="AT18" s="42" t="s">
        <v>1283</v>
      </c>
      <c r="AU18" s="42" t="s">
        <v>787</v>
      </c>
      <c r="AV18" s="42">
        <v>3214795459</v>
      </c>
      <c r="AW18" s="42" t="s">
        <v>1038</v>
      </c>
      <c r="AX18" s="42">
        <v>44573</v>
      </c>
      <c r="AY18" s="42">
        <v>36400000</v>
      </c>
      <c r="AZ18" s="42">
        <v>4550000</v>
      </c>
      <c r="BA18" s="42" t="s">
        <v>1376</v>
      </c>
      <c r="BB18" s="42">
        <v>8</v>
      </c>
      <c r="BD18" s="42">
        <f t="shared" si="2"/>
        <v>240</v>
      </c>
      <c r="BE18" s="42" t="s">
        <v>734</v>
      </c>
      <c r="BF18" s="42" t="s">
        <v>1385</v>
      </c>
      <c r="BG18" s="42">
        <v>1</v>
      </c>
      <c r="BH18" s="42">
        <v>270</v>
      </c>
      <c r="BI18" s="42">
        <v>44574</v>
      </c>
      <c r="BJ18" s="42">
        <v>36400000</v>
      </c>
      <c r="BQ18" s="42" t="s">
        <v>1947</v>
      </c>
      <c r="BR18" s="42" t="s">
        <v>2318</v>
      </c>
      <c r="BS18" s="42">
        <v>44574</v>
      </c>
      <c r="BT18" s="42">
        <v>44574</v>
      </c>
      <c r="BU18" s="42">
        <v>44816</v>
      </c>
      <c r="FD18" s="64">
        <f t="shared" si="3"/>
        <v>36400000</v>
      </c>
      <c r="FE18" s="65">
        <f t="shared" si="4"/>
        <v>44816</v>
      </c>
      <c r="FF18" s="42" t="str">
        <f t="shared" ca="1" si="5"/>
        <v xml:space="preserve"> TERMINADO</v>
      </c>
      <c r="FJ18" s="42" t="s">
        <v>1493</v>
      </c>
      <c r="FK18" s="42" t="s">
        <v>1493</v>
      </c>
    </row>
    <row r="19" spans="1:167" s="42" customFormat="1" ht="13.5" customHeight="1" x14ac:dyDescent="0.25">
      <c r="A19" s="42">
        <v>70136</v>
      </c>
      <c r="B19" s="42" t="s">
        <v>3108</v>
      </c>
      <c r="C19" s="42" t="s">
        <v>2289</v>
      </c>
      <c r="D19" s="42" t="s">
        <v>2080</v>
      </c>
      <c r="E19" s="42">
        <v>17</v>
      </c>
      <c r="F19" s="42" t="s">
        <v>512</v>
      </c>
      <c r="G19" s="42">
        <v>47</v>
      </c>
      <c r="H19" s="42" t="s">
        <v>528</v>
      </c>
      <c r="I19" s="42" t="s">
        <v>283</v>
      </c>
      <c r="J19" s="42" t="s">
        <v>1910</v>
      </c>
      <c r="K19" s="42" t="s">
        <v>396</v>
      </c>
      <c r="L19" s="42" t="s">
        <v>1439</v>
      </c>
      <c r="M19" s="42" t="s">
        <v>197</v>
      </c>
      <c r="N19" s="42">
        <v>206</v>
      </c>
      <c r="O19" s="42">
        <v>44568</v>
      </c>
      <c r="P19" s="42">
        <v>145600000</v>
      </c>
      <c r="Q19" s="42" t="s">
        <v>536</v>
      </c>
      <c r="R19" s="42" t="s">
        <v>512</v>
      </c>
      <c r="S19" s="42" t="s">
        <v>117</v>
      </c>
      <c r="AB19" s="42" t="s">
        <v>117</v>
      </c>
      <c r="AG19" s="42">
        <f t="shared" si="0"/>
        <v>145600000</v>
      </c>
      <c r="AH19" s="42" t="s">
        <v>506</v>
      </c>
      <c r="AI19" s="42" t="s">
        <v>1649</v>
      </c>
      <c r="AJ19" s="42" t="s">
        <v>560</v>
      </c>
      <c r="AK19" s="42" t="s">
        <v>1428</v>
      </c>
      <c r="AL19" s="42">
        <v>1010221072</v>
      </c>
      <c r="AM19" s="42">
        <v>6</v>
      </c>
      <c r="AN19" s="42" t="s">
        <v>1632</v>
      </c>
      <c r="AO19" s="42">
        <v>34789</v>
      </c>
      <c r="AP19" s="42">
        <f t="shared" si="7"/>
        <v>26.772602739726029</v>
      </c>
      <c r="AS19" s="189"/>
      <c r="AT19" s="42" t="s">
        <v>1283</v>
      </c>
      <c r="AU19" s="42" t="s">
        <v>788</v>
      </c>
      <c r="AV19" s="42">
        <v>3023192623</v>
      </c>
      <c r="AW19" s="42" t="s">
        <v>1039</v>
      </c>
      <c r="AX19" s="42">
        <v>44574</v>
      </c>
      <c r="AY19" s="42">
        <v>36400000</v>
      </c>
      <c r="AZ19" s="42">
        <v>4550000</v>
      </c>
      <c r="BA19" s="42" t="s">
        <v>1376</v>
      </c>
      <c r="BB19" s="42">
        <v>8</v>
      </c>
      <c r="BD19" s="42">
        <f t="shared" si="2"/>
        <v>240</v>
      </c>
      <c r="BE19" s="42" t="s">
        <v>734</v>
      </c>
      <c r="BF19" s="42" t="s">
        <v>1385</v>
      </c>
      <c r="BG19" s="42">
        <v>1</v>
      </c>
      <c r="BH19" s="42">
        <v>271</v>
      </c>
      <c r="BI19" s="42">
        <v>44574</v>
      </c>
      <c r="BJ19" s="42">
        <v>36400000</v>
      </c>
      <c r="BQ19" s="42" t="s">
        <v>1948</v>
      </c>
      <c r="BR19" s="42" t="s">
        <v>2319</v>
      </c>
      <c r="BS19" s="42">
        <v>44574</v>
      </c>
      <c r="BT19" s="42">
        <v>44575</v>
      </c>
      <c r="BU19" s="42">
        <v>44817</v>
      </c>
      <c r="BV19" s="42">
        <v>44817</v>
      </c>
      <c r="BW19" s="42">
        <v>13650000</v>
      </c>
      <c r="BX19" s="42">
        <v>677</v>
      </c>
      <c r="BY19" s="42">
        <v>44816</v>
      </c>
      <c r="BZ19" s="42" t="s">
        <v>2932</v>
      </c>
      <c r="CA19" s="42">
        <v>44817</v>
      </c>
      <c r="CB19" s="42">
        <v>13650000</v>
      </c>
      <c r="CX19" s="42">
        <v>90</v>
      </c>
      <c r="CY19" s="42">
        <v>44908</v>
      </c>
      <c r="FD19" s="64">
        <f t="shared" si="3"/>
        <v>50050000</v>
      </c>
      <c r="FE19" s="65">
        <f t="shared" si="4"/>
        <v>44908</v>
      </c>
      <c r="FF19" s="42" t="str">
        <f t="shared" ca="1" si="5"/>
        <v xml:space="preserve"> TERMINADO</v>
      </c>
      <c r="FJ19" s="42" t="s">
        <v>1493</v>
      </c>
      <c r="FK19" s="42" t="s">
        <v>1493</v>
      </c>
    </row>
    <row r="20" spans="1:167" s="42" customFormat="1" ht="13.5" customHeight="1" x14ac:dyDescent="0.25">
      <c r="A20" s="42">
        <v>70136</v>
      </c>
      <c r="B20" s="42" t="s">
        <v>3108</v>
      </c>
      <c r="C20" s="42" t="s">
        <v>2289</v>
      </c>
      <c r="D20" s="42" t="s">
        <v>2080</v>
      </c>
      <c r="E20" s="42">
        <v>18</v>
      </c>
      <c r="F20" s="42" t="s">
        <v>512</v>
      </c>
      <c r="G20" s="42">
        <v>46</v>
      </c>
      <c r="H20" s="42" t="s">
        <v>528</v>
      </c>
      <c r="I20" s="42" t="s">
        <v>283</v>
      </c>
      <c r="J20" s="42" t="s">
        <v>1910</v>
      </c>
      <c r="K20" s="42" t="s">
        <v>396</v>
      </c>
      <c r="L20" s="42" t="s">
        <v>1439</v>
      </c>
      <c r="M20" s="42" t="s">
        <v>197</v>
      </c>
      <c r="N20" s="42">
        <v>206</v>
      </c>
      <c r="O20" s="42">
        <v>44568</v>
      </c>
      <c r="P20" s="42">
        <v>145600000</v>
      </c>
      <c r="Q20" s="42" t="s">
        <v>536</v>
      </c>
      <c r="R20" s="42" t="s">
        <v>512</v>
      </c>
      <c r="S20" s="42" t="s">
        <v>117</v>
      </c>
      <c r="AB20" s="42" t="s">
        <v>117</v>
      </c>
      <c r="AG20" s="42">
        <f t="shared" si="0"/>
        <v>145600000</v>
      </c>
      <c r="AH20" s="42" t="s">
        <v>506</v>
      </c>
      <c r="AI20" s="42" t="s">
        <v>1650</v>
      </c>
      <c r="AJ20" s="42" t="s">
        <v>561</v>
      </c>
      <c r="AK20" s="42" t="s">
        <v>1428</v>
      </c>
      <c r="AL20" s="42">
        <v>1136879002</v>
      </c>
      <c r="AM20" s="42">
        <v>2</v>
      </c>
      <c r="AN20" s="42" t="s">
        <v>1632</v>
      </c>
      <c r="AO20" s="42">
        <v>31522</v>
      </c>
      <c r="AP20" s="42">
        <f t="shared" si="7"/>
        <v>35.723287671232875</v>
      </c>
      <c r="AS20" s="189"/>
      <c r="AT20" s="42" t="s">
        <v>1284</v>
      </c>
      <c r="AU20" s="42" t="s">
        <v>789</v>
      </c>
      <c r="AV20" s="42">
        <v>3123079896</v>
      </c>
      <c r="AW20" s="42" t="s">
        <v>1040</v>
      </c>
      <c r="AX20" s="42">
        <v>44586</v>
      </c>
      <c r="AY20" s="42">
        <v>36400000</v>
      </c>
      <c r="AZ20" s="42">
        <v>4550000</v>
      </c>
      <c r="BA20" s="42" t="s">
        <v>1376</v>
      </c>
      <c r="BB20" s="42">
        <v>8</v>
      </c>
      <c r="BD20" s="42">
        <f t="shared" si="2"/>
        <v>240</v>
      </c>
      <c r="BE20" s="42" t="s">
        <v>734</v>
      </c>
      <c r="BF20" s="42" t="s">
        <v>1385</v>
      </c>
      <c r="BG20" s="42">
        <v>1</v>
      </c>
      <c r="BH20" s="42">
        <v>450</v>
      </c>
      <c r="BI20" s="42">
        <v>44587</v>
      </c>
      <c r="BJ20" s="42">
        <v>36400000</v>
      </c>
      <c r="BQ20" s="42" t="s">
        <v>1949</v>
      </c>
      <c r="BR20" s="42" t="s">
        <v>2320</v>
      </c>
      <c r="BS20" s="42">
        <v>44587</v>
      </c>
      <c r="BT20" s="42">
        <v>44593</v>
      </c>
      <c r="BU20" s="42">
        <v>44834</v>
      </c>
      <c r="BV20" s="42">
        <v>44824</v>
      </c>
      <c r="BW20" s="42">
        <v>13650000</v>
      </c>
      <c r="BX20" s="42">
        <v>680</v>
      </c>
      <c r="BY20" s="42">
        <v>44816</v>
      </c>
      <c r="BZ20" s="42" t="s">
        <v>2933</v>
      </c>
      <c r="CA20" s="42">
        <v>44825</v>
      </c>
      <c r="CB20" s="42">
        <v>13650000</v>
      </c>
      <c r="CX20" s="42">
        <v>90</v>
      </c>
      <c r="CY20" s="42">
        <v>44926</v>
      </c>
      <c r="FD20" s="64">
        <f t="shared" si="3"/>
        <v>50050000</v>
      </c>
      <c r="FE20" s="65">
        <f t="shared" si="4"/>
        <v>44926</v>
      </c>
      <c r="FF20" s="42" t="str">
        <f t="shared" ca="1" si="5"/>
        <v xml:space="preserve"> TERMINADO</v>
      </c>
      <c r="FJ20" s="42" t="s">
        <v>1493</v>
      </c>
      <c r="FK20" s="42" t="s">
        <v>1493</v>
      </c>
    </row>
    <row r="21" spans="1:167" s="42" customFormat="1" ht="13.5" customHeight="1" x14ac:dyDescent="0.25">
      <c r="A21" s="42">
        <v>67434</v>
      </c>
      <c r="B21" s="42" t="s">
        <v>3108</v>
      </c>
      <c r="C21" s="42" t="s">
        <v>2289</v>
      </c>
      <c r="D21" s="42" t="s">
        <v>2081</v>
      </c>
      <c r="E21" s="42">
        <v>19</v>
      </c>
      <c r="F21" s="42" t="s">
        <v>513</v>
      </c>
      <c r="G21" s="42">
        <v>98</v>
      </c>
      <c r="H21" s="42" t="s">
        <v>528</v>
      </c>
      <c r="I21" s="42" t="s">
        <v>279</v>
      </c>
      <c r="J21" s="42" t="s">
        <v>1890</v>
      </c>
      <c r="K21" s="42" t="s">
        <v>392</v>
      </c>
      <c r="L21" s="42" t="s">
        <v>1439</v>
      </c>
      <c r="M21" s="42" t="s">
        <v>197</v>
      </c>
      <c r="N21" s="42">
        <v>252</v>
      </c>
      <c r="O21" s="42">
        <v>44573</v>
      </c>
      <c r="P21" s="42">
        <v>45600000</v>
      </c>
      <c r="Q21" s="42" t="s">
        <v>539</v>
      </c>
      <c r="R21" s="42" t="s">
        <v>513</v>
      </c>
      <c r="S21" s="42" t="s">
        <v>117</v>
      </c>
      <c r="AB21" s="42" t="s">
        <v>117</v>
      </c>
      <c r="AG21" s="42">
        <f t="shared" si="0"/>
        <v>45600000</v>
      </c>
      <c r="AH21" s="42" t="s">
        <v>507</v>
      </c>
      <c r="AI21" s="42" t="s">
        <v>1651</v>
      </c>
      <c r="AJ21" s="42" t="s">
        <v>1447</v>
      </c>
      <c r="AK21" s="42" t="s">
        <v>1428</v>
      </c>
      <c r="AL21" s="42">
        <v>1049631684</v>
      </c>
      <c r="AM21" s="42">
        <v>4</v>
      </c>
      <c r="AN21" s="42" t="s">
        <v>1632</v>
      </c>
      <c r="AO21" s="42">
        <v>33877</v>
      </c>
      <c r="AP21" s="42">
        <f t="shared" si="7"/>
        <v>29.271232876712329</v>
      </c>
      <c r="AS21" s="189"/>
      <c r="AT21" s="42" t="s">
        <v>1282</v>
      </c>
      <c r="AU21" s="42" t="s">
        <v>790</v>
      </c>
      <c r="AV21" s="42">
        <v>3107501990</v>
      </c>
      <c r="AW21" s="42" t="s">
        <v>1041</v>
      </c>
      <c r="AX21" s="42">
        <v>44574</v>
      </c>
      <c r="AY21" s="42">
        <v>45600000</v>
      </c>
      <c r="AZ21" s="42">
        <v>5700000</v>
      </c>
      <c r="BA21" s="42" t="s">
        <v>1376</v>
      </c>
      <c r="BB21" s="42">
        <v>8</v>
      </c>
      <c r="BD21" s="42">
        <f t="shared" si="2"/>
        <v>240</v>
      </c>
      <c r="BE21" s="42" t="s">
        <v>1384</v>
      </c>
      <c r="BF21" s="42">
        <v>20226620068961</v>
      </c>
      <c r="BG21" s="42">
        <v>1</v>
      </c>
      <c r="BH21" s="42">
        <v>303</v>
      </c>
      <c r="BI21" s="42">
        <v>44575</v>
      </c>
      <c r="BJ21" s="42">
        <v>45600000</v>
      </c>
      <c r="BQ21" s="42" t="s">
        <v>1950</v>
      </c>
      <c r="BR21" s="42" t="s">
        <v>2321</v>
      </c>
      <c r="BS21" s="42">
        <v>44574</v>
      </c>
      <c r="BT21" s="42">
        <v>44575</v>
      </c>
      <c r="BU21" s="42">
        <v>44817</v>
      </c>
      <c r="BV21" s="42">
        <v>44816</v>
      </c>
      <c r="BW21" s="42">
        <v>19950000</v>
      </c>
      <c r="BX21" s="42">
        <v>676</v>
      </c>
      <c r="BY21" s="42">
        <v>44816</v>
      </c>
      <c r="BZ21" s="42" t="s">
        <v>2934</v>
      </c>
      <c r="CA21" s="42">
        <v>44817</v>
      </c>
      <c r="CB21" s="42">
        <v>19950000</v>
      </c>
      <c r="CX21" s="42">
        <v>105</v>
      </c>
      <c r="CY21" s="42">
        <v>44923</v>
      </c>
      <c r="FD21" s="64">
        <f t="shared" si="3"/>
        <v>65550000</v>
      </c>
      <c r="FE21" s="65">
        <f t="shared" si="4"/>
        <v>44923</v>
      </c>
      <c r="FF21" s="42" t="str">
        <f t="shared" ca="1" si="5"/>
        <v xml:space="preserve"> TERMINADO</v>
      </c>
      <c r="FJ21" s="42" t="s">
        <v>1494</v>
      </c>
      <c r="FK21" s="42" t="s">
        <v>1494</v>
      </c>
    </row>
    <row r="22" spans="1:167" s="42" customFormat="1" ht="13.5" customHeight="1" x14ac:dyDescent="0.25">
      <c r="A22" s="42">
        <v>67455</v>
      </c>
      <c r="B22" s="42" t="s">
        <v>3108</v>
      </c>
      <c r="C22" s="42" t="s">
        <v>2289</v>
      </c>
      <c r="D22" s="42" t="s">
        <v>2082</v>
      </c>
      <c r="E22" s="42">
        <v>20</v>
      </c>
      <c r="F22" s="42" t="s">
        <v>514</v>
      </c>
      <c r="G22" s="42">
        <v>160</v>
      </c>
      <c r="H22" s="42" t="s">
        <v>528</v>
      </c>
      <c r="I22" s="42" t="s">
        <v>279</v>
      </c>
      <c r="J22" s="42" t="s">
        <v>1890</v>
      </c>
      <c r="K22" s="42" t="s">
        <v>392</v>
      </c>
      <c r="L22" s="42" t="s">
        <v>1439</v>
      </c>
      <c r="M22" s="42" t="s">
        <v>197</v>
      </c>
      <c r="N22" s="42">
        <v>257</v>
      </c>
      <c r="O22" s="42">
        <v>44573</v>
      </c>
      <c r="P22" s="42">
        <v>45600000</v>
      </c>
      <c r="Q22" s="42" t="s">
        <v>529</v>
      </c>
      <c r="R22" s="42" t="s">
        <v>514</v>
      </c>
      <c r="S22" s="42" t="s">
        <v>117</v>
      </c>
      <c r="AB22" s="42" t="s">
        <v>117</v>
      </c>
      <c r="AG22" s="42">
        <f t="shared" si="0"/>
        <v>45600000</v>
      </c>
      <c r="AH22" s="42" t="s">
        <v>507</v>
      </c>
      <c r="AI22" s="42" t="s">
        <v>1652</v>
      </c>
      <c r="AJ22" s="42" t="s">
        <v>562</v>
      </c>
      <c r="AK22" s="42" t="s">
        <v>1428</v>
      </c>
      <c r="AL22" s="42">
        <v>1016012656</v>
      </c>
      <c r="AM22" s="42">
        <v>2</v>
      </c>
      <c r="AN22" s="42" t="s">
        <v>1631</v>
      </c>
      <c r="AO22" s="42">
        <v>32436</v>
      </c>
      <c r="AP22" s="42">
        <f t="shared" si="7"/>
        <v>33.219178082191782</v>
      </c>
      <c r="AS22" s="189"/>
      <c r="AT22" s="42" t="s">
        <v>1278</v>
      </c>
      <c r="AU22" s="42" t="s">
        <v>791</v>
      </c>
      <c r="AV22" s="42">
        <v>3124029779</v>
      </c>
      <c r="AW22" s="42" t="s">
        <v>1042</v>
      </c>
      <c r="AX22" s="42">
        <v>44574</v>
      </c>
      <c r="AY22" s="42">
        <v>45600000</v>
      </c>
      <c r="AZ22" s="42">
        <v>5700000</v>
      </c>
      <c r="BA22" s="42" t="s">
        <v>1376</v>
      </c>
      <c r="BB22" s="42">
        <v>8</v>
      </c>
      <c r="BD22" s="42">
        <f t="shared" si="2"/>
        <v>240</v>
      </c>
      <c r="BE22" s="42" t="s">
        <v>1384</v>
      </c>
      <c r="BF22" s="42">
        <v>20226620068961</v>
      </c>
      <c r="BG22" s="42">
        <v>1</v>
      </c>
      <c r="BH22" s="42">
        <v>306</v>
      </c>
      <c r="BI22" s="42">
        <v>44575</v>
      </c>
      <c r="BJ22" s="42">
        <v>45600000</v>
      </c>
      <c r="BQ22" s="42" t="s">
        <v>1951</v>
      </c>
      <c r="BR22" s="42" t="s">
        <v>2247</v>
      </c>
      <c r="BS22" s="42">
        <v>44575</v>
      </c>
      <c r="BT22" s="42">
        <v>44575</v>
      </c>
      <c r="BU22" s="42">
        <v>44817</v>
      </c>
      <c r="BV22" s="42">
        <v>44816</v>
      </c>
      <c r="BW22" s="42">
        <v>19950000</v>
      </c>
      <c r="BX22" s="42">
        <v>649</v>
      </c>
      <c r="BY22" s="42">
        <v>44816</v>
      </c>
      <c r="BZ22" s="42">
        <v>768</v>
      </c>
      <c r="CA22" s="42">
        <v>44817</v>
      </c>
      <c r="CB22" s="42">
        <v>19950000</v>
      </c>
      <c r="CX22" s="42">
        <v>105</v>
      </c>
      <c r="CY22" s="42">
        <v>44923</v>
      </c>
      <c r="FD22" s="64">
        <f t="shared" si="3"/>
        <v>65550000</v>
      </c>
      <c r="FE22" s="65">
        <f t="shared" si="4"/>
        <v>44923</v>
      </c>
      <c r="FF22" s="42" t="str">
        <f t="shared" ca="1" si="5"/>
        <v xml:space="preserve"> TERMINADO</v>
      </c>
      <c r="FJ22" s="42" t="s">
        <v>1495</v>
      </c>
      <c r="FK22" s="42" t="s">
        <v>1495</v>
      </c>
    </row>
    <row r="23" spans="1:167" s="42" customFormat="1" ht="13.5" customHeight="1" x14ac:dyDescent="0.25">
      <c r="A23" s="42">
        <v>67269</v>
      </c>
      <c r="B23" s="42" t="s">
        <v>3108</v>
      </c>
      <c r="C23" s="42" t="s">
        <v>2289</v>
      </c>
      <c r="D23" s="42" t="s">
        <v>2083</v>
      </c>
      <c r="E23" s="42">
        <v>21</v>
      </c>
      <c r="F23" s="42" t="s">
        <v>510</v>
      </c>
      <c r="G23" s="42">
        <v>156</v>
      </c>
      <c r="H23" s="42" t="s">
        <v>528</v>
      </c>
      <c r="I23" s="42" t="s">
        <v>279</v>
      </c>
      <c r="J23" s="42" t="s">
        <v>1890</v>
      </c>
      <c r="K23" s="42" t="s">
        <v>392</v>
      </c>
      <c r="L23" s="42" t="s">
        <v>1439</v>
      </c>
      <c r="M23" s="42" t="s">
        <v>197</v>
      </c>
      <c r="N23" s="42">
        <v>255</v>
      </c>
      <c r="O23" s="42">
        <v>44573</v>
      </c>
      <c r="P23" s="42">
        <v>45600000</v>
      </c>
      <c r="Q23" s="42" t="s">
        <v>541</v>
      </c>
      <c r="R23" s="42" t="s">
        <v>510</v>
      </c>
      <c r="S23" s="42" t="s">
        <v>117</v>
      </c>
      <c r="AB23" s="42" t="s">
        <v>117</v>
      </c>
      <c r="AG23" s="42">
        <f t="shared" si="0"/>
        <v>45600000</v>
      </c>
      <c r="AH23" s="42" t="s">
        <v>508</v>
      </c>
      <c r="AI23" s="42" t="s">
        <v>1653</v>
      </c>
      <c r="AJ23" s="42" t="s">
        <v>563</v>
      </c>
      <c r="AK23" s="42" t="s">
        <v>1428</v>
      </c>
      <c r="AL23" s="42">
        <v>1032463668</v>
      </c>
      <c r="AM23" s="42">
        <v>3</v>
      </c>
      <c r="AN23" s="42" t="s">
        <v>1632</v>
      </c>
      <c r="AO23" s="42">
        <v>34361</v>
      </c>
      <c r="AP23" s="42">
        <f t="shared" si="7"/>
        <v>27.945205479452056</v>
      </c>
      <c r="AS23" s="189"/>
      <c r="AT23" s="42" t="s">
        <v>1282</v>
      </c>
      <c r="AU23" s="42" t="s">
        <v>792</v>
      </c>
      <c r="AV23" s="42">
        <v>3057728305</v>
      </c>
      <c r="AW23" s="42" t="s">
        <v>1043</v>
      </c>
      <c r="AX23" s="42">
        <v>44573</v>
      </c>
      <c r="AY23" s="42">
        <v>45600000</v>
      </c>
      <c r="AZ23" s="42">
        <v>5700000</v>
      </c>
      <c r="BA23" s="42" t="s">
        <v>1376</v>
      </c>
      <c r="BB23" s="42">
        <v>8</v>
      </c>
      <c r="BD23" s="42">
        <f t="shared" si="2"/>
        <v>240</v>
      </c>
      <c r="BE23" s="42" t="s">
        <v>1384</v>
      </c>
      <c r="BF23" s="42">
        <v>20226620068961</v>
      </c>
      <c r="BG23" s="42">
        <v>1</v>
      </c>
      <c r="BH23" s="42">
        <v>300</v>
      </c>
      <c r="BI23" s="42">
        <v>44574</v>
      </c>
      <c r="BJ23" s="42">
        <v>45600000</v>
      </c>
      <c r="BQ23" s="42" t="s">
        <v>1952</v>
      </c>
      <c r="BR23" s="42" t="s">
        <v>2316</v>
      </c>
      <c r="BS23" s="42">
        <v>44574</v>
      </c>
      <c r="BT23" s="42">
        <v>44574</v>
      </c>
      <c r="BU23" s="42">
        <v>44816</v>
      </c>
      <c r="BV23" s="42">
        <v>44816</v>
      </c>
      <c r="BW23" s="42">
        <v>19950000</v>
      </c>
      <c r="BX23" s="42">
        <v>672</v>
      </c>
      <c r="BY23" s="42">
        <v>44816</v>
      </c>
      <c r="BZ23" s="42" t="s">
        <v>2935</v>
      </c>
      <c r="CA23" s="42">
        <v>44817</v>
      </c>
      <c r="CB23" s="42">
        <v>19950000</v>
      </c>
      <c r="CX23" s="42">
        <v>105</v>
      </c>
      <c r="CY23" s="42">
        <v>44922</v>
      </c>
      <c r="FD23" s="64">
        <f t="shared" si="3"/>
        <v>65550000</v>
      </c>
      <c r="FE23" s="65">
        <f t="shared" si="4"/>
        <v>44922</v>
      </c>
      <c r="FF23" s="42" t="str">
        <f t="shared" ca="1" si="5"/>
        <v xml:space="preserve"> TERMINADO</v>
      </c>
      <c r="FJ23" s="42" t="s">
        <v>1496</v>
      </c>
      <c r="FK23" s="42" t="s">
        <v>1496</v>
      </c>
    </row>
    <row r="24" spans="1:167" s="42" customFormat="1" ht="13.5" customHeight="1" x14ac:dyDescent="0.25">
      <c r="A24" s="42">
        <v>66734</v>
      </c>
      <c r="B24" s="42" t="s">
        <v>3108</v>
      </c>
      <c r="C24" s="42" t="s">
        <v>2289</v>
      </c>
      <c r="D24" s="42" t="s">
        <v>2084</v>
      </c>
      <c r="E24" s="42">
        <v>22</v>
      </c>
      <c r="F24" s="42" t="s">
        <v>510</v>
      </c>
      <c r="G24" s="42">
        <v>207</v>
      </c>
      <c r="H24" s="42" t="s">
        <v>528</v>
      </c>
      <c r="I24" s="42" t="s">
        <v>2248</v>
      </c>
      <c r="J24" s="42" t="s">
        <v>1913</v>
      </c>
      <c r="K24" s="42" t="s">
        <v>397</v>
      </c>
      <c r="L24" s="42" t="s">
        <v>1439</v>
      </c>
      <c r="M24" s="42" t="s">
        <v>197</v>
      </c>
      <c r="N24" s="42">
        <v>333</v>
      </c>
      <c r="O24" s="42">
        <v>44574</v>
      </c>
      <c r="P24" s="42">
        <v>200000000</v>
      </c>
      <c r="Q24" s="42" t="s">
        <v>541</v>
      </c>
      <c r="R24" s="42" t="s">
        <v>510</v>
      </c>
      <c r="S24" s="42" t="s">
        <v>117</v>
      </c>
      <c r="AB24" s="42" t="s">
        <v>117</v>
      </c>
      <c r="AG24" s="42">
        <f t="shared" si="0"/>
        <v>200000000</v>
      </c>
      <c r="AH24" s="42" t="s">
        <v>504</v>
      </c>
      <c r="AI24" s="42" t="s">
        <v>1654</v>
      </c>
      <c r="AJ24" s="42" t="s">
        <v>564</v>
      </c>
      <c r="AK24" s="42" t="s">
        <v>1428</v>
      </c>
      <c r="AL24" s="42">
        <v>41774441</v>
      </c>
      <c r="AM24" s="42">
        <v>5</v>
      </c>
      <c r="AN24" s="42" t="s">
        <v>1632</v>
      </c>
      <c r="AO24" s="42">
        <v>20968</v>
      </c>
      <c r="AP24" s="42">
        <f t="shared" si="7"/>
        <v>64.638356164383566</v>
      </c>
      <c r="AS24" s="189"/>
      <c r="AT24" s="42" t="s">
        <v>1278</v>
      </c>
      <c r="AU24" s="42" t="s">
        <v>793</v>
      </c>
      <c r="AV24" s="42">
        <v>3214390492</v>
      </c>
      <c r="AW24" s="42" t="s">
        <v>1044</v>
      </c>
      <c r="AX24" s="42">
        <v>44575</v>
      </c>
      <c r="AY24" s="42">
        <v>40000000</v>
      </c>
      <c r="AZ24" s="42">
        <v>5000000</v>
      </c>
      <c r="BA24" s="42" t="s">
        <v>1376</v>
      </c>
      <c r="BB24" s="42">
        <v>8</v>
      </c>
      <c r="BD24" s="42">
        <f t="shared" si="2"/>
        <v>240</v>
      </c>
      <c r="BE24" s="42" t="s">
        <v>1386</v>
      </c>
      <c r="BF24" s="42">
        <v>20226620001703</v>
      </c>
      <c r="BG24" s="42">
        <v>5</v>
      </c>
      <c r="BH24" s="42">
        <v>314</v>
      </c>
      <c r="BI24" s="42">
        <v>44578</v>
      </c>
      <c r="BJ24" s="42">
        <v>40000000</v>
      </c>
      <c r="BQ24" s="42" t="s">
        <v>1953</v>
      </c>
      <c r="BR24" s="42" t="s">
        <v>2322</v>
      </c>
      <c r="BS24" s="42">
        <v>44578</v>
      </c>
      <c r="BT24" s="42">
        <v>44579</v>
      </c>
      <c r="BU24" s="42">
        <v>44821</v>
      </c>
      <c r="BV24" s="42">
        <v>44817</v>
      </c>
      <c r="BW24" s="42">
        <v>15000000</v>
      </c>
      <c r="BX24" s="42">
        <v>705</v>
      </c>
      <c r="BY24" s="42">
        <v>44816</v>
      </c>
      <c r="BZ24" s="42" t="s">
        <v>2936</v>
      </c>
      <c r="CA24" s="42">
        <v>44819</v>
      </c>
      <c r="CB24" s="42">
        <v>15000000</v>
      </c>
      <c r="CC24" s="42">
        <v>1108</v>
      </c>
      <c r="CD24" s="42">
        <v>1333333</v>
      </c>
      <c r="CE24" s="42">
        <v>44908</v>
      </c>
      <c r="CF24" s="42">
        <v>44907</v>
      </c>
      <c r="CG24" s="42">
        <v>1333333</v>
      </c>
      <c r="CX24" s="42">
        <v>90</v>
      </c>
      <c r="CY24" s="42">
        <v>44912</v>
      </c>
      <c r="CZ24" s="42">
        <v>44907</v>
      </c>
      <c r="DA24" s="42" t="s">
        <v>3892</v>
      </c>
      <c r="DC24" s="42">
        <v>8</v>
      </c>
      <c r="DD24" s="42">
        <v>44920</v>
      </c>
      <c r="FD24" s="64">
        <f t="shared" si="3"/>
        <v>56333333</v>
      </c>
      <c r="FE24" s="65">
        <f t="shared" si="4"/>
        <v>44920</v>
      </c>
      <c r="FF24" s="42" t="str">
        <f t="shared" ca="1" si="5"/>
        <v xml:space="preserve"> TERMINADO</v>
      </c>
      <c r="FJ24" s="42" t="s">
        <v>1497</v>
      </c>
      <c r="FK24" s="42" t="s">
        <v>1497</v>
      </c>
    </row>
    <row r="25" spans="1:167" s="42" customFormat="1" ht="13.5" customHeight="1" x14ac:dyDescent="0.25">
      <c r="A25" s="42">
        <v>66734</v>
      </c>
      <c r="B25" s="42" t="s">
        <v>3108</v>
      </c>
      <c r="C25" s="42" t="s">
        <v>2289</v>
      </c>
      <c r="D25" s="42" t="s">
        <v>2084</v>
      </c>
      <c r="E25" s="42">
        <v>23</v>
      </c>
      <c r="F25" s="42" t="s">
        <v>510</v>
      </c>
      <c r="G25" s="42">
        <v>209</v>
      </c>
      <c r="H25" s="42" t="s">
        <v>528</v>
      </c>
      <c r="I25" s="42" t="s">
        <v>2248</v>
      </c>
      <c r="J25" s="42" t="s">
        <v>1914</v>
      </c>
      <c r="K25" s="42" t="s">
        <v>397</v>
      </c>
      <c r="L25" s="42" t="s">
        <v>1439</v>
      </c>
      <c r="M25" s="42" t="s">
        <v>197</v>
      </c>
      <c r="N25" s="42">
        <v>333</v>
      </c>
      <c r="O25" s="42">
        <v>44574</v>
      </c>
      <c r="P25" s="42">
        <v>200000000</v>
      </c>
      <c r="Q25" s="42" t="s">
        <v>541</v>
      </c>
      <c r="R25" s="42" t="s">
        <v>510</v>
      </c>
      <c r="S25" s="42" t="s">
        <v>117</v>
      </c>
      <c r="AB25" s="42" t="s">
        <v>117</v>
      </c>
      <c r="AG25" s="42">
        <f t="shared" si="0"/>
        <v>200000000</v>
      </c>
      <c r="AH25" s="42" t="s">
        <v>504</v>
      </c>
      <c r="AI25" s="42" t="s">
        <v>1655</v>
      </c>
      <c r="AJ25" s="42" t="s">
        <v>565</v>
      </c>
      <c r="AK25" s="42" t="s">
        <v>1428</v>
      </c>
      <c r="AL25" s="42">
        <v>51920607</v>
      </c>
      <c r="AM25" s="42">
        <v>3</v>
      </c>
      <c r="AN25" s="42" t="s">
        <v>1632</v>
      </c>
      <c r="AO25" s="42">
        <v>25196</v>
      </c>
      <c r="AP25" s="42">
        <f t="shared" si="7"/>
        <v>53.054794520547944</v>
      </c>
      <c r="AS25" s="189"/>
      <c r="AT25" s="42" t="s">
        <v>1278</v>
      </c>
      <c r="AU25" s="42" t="s">
        <v>794</v>
      </c>
      <c r="AV25" s="42">
        <v>3108837257</v>
      </c>
      <c r="AW25" s="42" t="s">
        <v>1045</v>
      </c>
      <c r="AX25" s="42">
        <v>44575</v>
      </c>
      <c r="AY25" s="42">
        <v>40000000</v>
      </c>
      <c r="AZ25" s="42">
        <v>5000000</v>
      </c>
      <c r="BA25" s="42" t="s">
        <v>1376</v>
      </c>
      <c r="BB25" s="42">
        <v>8</v>
      </c>
      <c r="BD25" s="42">
        <f t="shared" si="2"/>
        <v>240</v>
      </c>
      <c r="BE25" s="42" t="s">
        <v>1387</v>
      </c>
      <c r="BF25" s="42" t="s">
        <v>1388</v>
      </c>
      <c r="BG25" s="42">
        <v>5</v>
      </c>
      <c r="BH25" s="42">
        <v>315</v>
      </c>
      <c r="BI25" s="42">
        <v>44578</v>
      </c>
      <c r="BJ25" s="42">
        <v>40000000</v>
      </c>
      <c r="BQ25" s="42" t="s">
        <v>1954</v>
      </c>
      <c r="BR25" s="42" t="s">
        <v>2323</v>
      </c>
      <c r="BS25" s="42">
        <v>44578</v>
      </c>
      <c r="BT25" s="42">
        <v>44579</v>
      </c>
      <c r="BU25" s="42">
        <v>44821</v>
      </c>
      <c r="FD25" s="64">
        <f t="shared" si="3"/>
        <v>40000000</v>
      </c>
      <c r="FE25" s="65">
        <f t="shared" si="4"/>
        <v>44821</v>
      </c>
      <c r="FF25" s="42" t="str">
        <f t="shared" ca="1" si="5"/>
        <v xml:space="preserve"> TERMINADO</v>
      </c>
      <c r="FJ25" s="42" t="s">
        <v>1497</v>
      </c>
      <c r="FK25" s="42" t="s">
        <v>1497</v>
      </c>
    </row>
    <row r="26" spans="1:167" s="42" customFormat="1" ht="13.5" customHeight="1" x14ac:dyDescent="0.25">
      <c r="A26" s="42">
        <v>66734</v>
      </c>
      <c r="B26" s="42" t="s">
        <v>3108</v>
      </c>
      <c r="C26" s="42" t="s">
        <v>2289</v>
      </c>
      <c r="D26" s="42" t="s">
        <v>2084</v>
      </c>
      <c r="E26" s="42">
        <v>24</v>
      </c>
      <c r="F26" s="42" t="s">
        <v>510</v>
      </c>
      <c r="G26" s="42">
        <v>213</v>
      </c>
      <c r="H26" s="42" t="s">
        <v>528</v>
      </c>
      <c r="I26" s="42" t="s">
        <v>2248</v>
      </c>
      <c r="J26" s="42" t="s">
        <v>1915</v>
      </c>
      <c r="K26" s="42" t="s">
        <v>397</v>
      </c>
      <c r="L26" s="42" t="s">
        <v>1439</v>
      </c>
      <c r="M26" s="42" t="s">
        <v>197</v>
      </c>
      <c r="N26" s="42">
        <v>333</v>
      </c>
      <c r="O26" s="42">
        <v>44574</v>
      </c>
      <c r="P26" s="42">
        <v>200000000</v>
      </c>
      <c r="Q26" s="42" t="s">
        <v>541</v>
      </c>
      <c r="R26" s="42" t="s">
        <v>510</v>
      </c>
      <c r="S26" s="42" t="s">
        <v>117</v>
      </c>
      <c r="AB26" s="42" t="s">
        <v>117</v>
      </c>
      <c r="AG26" s="42">
        <f t="shared" si="0"/>
        <v>200000000</v>
      </c>
      <c r="AH26" s="42" t="s">
        <v>504</v>
      </c>
      <c r="AI26" s="42" t="s">
        <v>1656</v>
      </c>
      <c r="AJ26" s="42" t="s">
        <v>566</v>
      </c>
      <c r="AK26" s="42" t="s">
        <v>1428</v>
      </c>
      <c r="AL26" s="42">
        <v>79646039</v>
      </c>
      <c r="AM26" s="42">
        <v>7</v>
      </c>
      <c r="AN26" s="42" t="s">
        <v>1631</v>
      </c>
      <c r="AO26" s="42">
        <v>27219</v>
      </c>
      <c r="AP26" s="42">
        <f t="shared" si="7"/>
        <v>47.512328767123286</v>
      </c>
      <c r="AS26" s="189"/>
      <c r="AT26" s="42" t="s">
        <v>1278</v>
      </c>
      <c r="AU26" s="42" t="s">
        <v>795</v>
      </c>
      <c r="AV26" s="42">
        <v>3143594229</v>
      </c>
      <c r="AW26" s="42" t="s">
        <v>1046</v>
      </c>
      <c r="AX26" s="42">
        <v>44579</v>
      </c>
      <c r="AY26" s="42">
        <v>40000000</v>
      </c>
      <c r="AZ26" s="42">
        <v>5000000</v>
      </c>
      <c r="BA26" s="42" t="s">
        <v>1376</v>
      </c>
      <c r="BB26" s="42">
        <v>8</v>
      </c>
      <c r="BD26" s="42">
        <f t="shared" si="2"/>
        <v>240</v>
      </c>
      <c r="BE26" s="42" t="s">
        <v>1389</v>
      </c>
      <c r="BF26" s="42" t="s">
        <v>1390</v>
      </c>
      <c r="BG26" s="42">
        <v>5</v>
      </c>
      <c r="BH26" s="42">
        <v>353</v>
      </c>
      <c r="BI26" s="42">
        <v>44580</v>
      </c>
      <c r="BJ26" s="42">
        <v>40000000</v>
      </c>
      <c r="BQ26" s="42" t="s">
        <v>1955</v>
      </c>
      <c r="BR26" s="42" t="s">
        <v>2324</v>
      </c>
      <c r="BS26" s="42">
        <v>44580</v>
      </c>
      <c r="BT26" s="42">
        <v>44580</v>
      </c>
      <c r="BU26" s="42">
        <v>44822</v>
      </c>
      <c r="BV26" s="42">
        <v>44819</v>
      </c>
      <c r="BW26" s="42">
        <v>15000000</v>
      </c>
      <c r="BX26" s="42">
        <v>708</v>
      </c>
      <c r="BY26" s="42">
        <v>44817</v>
      </c>
      <c r="BZ26" s="42" t="s">
        <v>2937</v>
      </c>
      <c r="CA26" s="42">
        <v>44820</v>
      </c>
      <c r="CB26" s="42">
        <v>15000000</v>
      </c>
      <c r="CX26" s="42">
        <v>90</v>
      </c>
      <c r="CY26" s="42">
        <v>44913</v>
      </c>
      <c r="FD26" s="64">
        <f t="shared" si="3"/>
        <v>55000000</v>
      </c>
      <c r="FE26" s="65">
        <f t="shared" si="4"/>
        <v>44913</v>
      </c>
      <c r="FF26" s="42" t="str">
        <f t="shared" ca="1" si="5"/>
        <v xml:space="preserve"> TERMINADO</v>
      </c>
      <c r="FJ26" s="42" t="s">
        <v>1497</v>
      </c>
      <c r="FK26" s="42" t="s">
        <v>1497</v>
      </c>
    </row>
    <row r="27" spans="1:167" s="42" customFormat="1" ht="13.5" customHeight="1" x14ac:dyDescent="0.25">
      <c r="A27" s="42">
        <v>66734</v>
      </c>
      <c r="B27" s="42" t="s">
        <v>3108</v>
      </c>
      <c r="C27" s="42" t="s">
        <v>2289</v>
      </c>
      <c r="D27" s="42" t="s">
        <v>2084</v>
      </c>
      <c r="E27" s="42">
        <v>25</v>
      </c>
      <c r="F27" s="42" t="s">
        <v>510</v>
      </c>
      <c r="G27" s="42">
        <v>216</v>
      </c>
      <c r="H27" s="42" t="s">
        <v>528</v>
      </c>
      <c r="I27" s="42" t="s">
        <v>2248</v>
      </c>
      <c r="J27" s="42" t="s">
        <v>1916</v>
      </c>
      <c r="K27" s="42" t="s">
        <v>397</v>
      </c>
      <c r="L27" s="42" t="s">
        <v>1439</v>
      </c>
      <c r="M27" s="42" t="s">
        <v>197</v>
      </c>
      <c r="N27" s="42">
        <v>333</v>
      </c>
      <c r="O27" s="42">
        <v>44574</v>
      </c>
      <c r="P27" s="42">
        <v>200000000</v>
      </c>
      <c r="Q27" s="42" t="s">
        <v>541</v>
      </c>
      <c r="R27" s="42" t="s">
        <v>510</v>
      </c>
      <c r="S27" s="42" t="s">
        <v>117</v>
      </c>
      <c r="AB27" s="42" t="s">
        <v>117</v>
      </c>
      <c r="AG27" s="42">
        <f t="shared" si="0"/>
        <v>200000000</v>
      </c>
      <c r="AH27" s="42" t="s">
        <v>504</v>
      </c>
      <c r="AI27" s="42" t="s">
        <v>1657</v>
      </c>
      <c r="AJ27" s="42" t="s">
        <v>567</v>
      </c>
      <c r="AK27" s="42" t="s">
        <v>1428</v>
      </c>
      <c r="AL27" s="42">
        <v>52759991</v>
      </c>
      <c r="AM27" s="42">
        <v>1</v>
      </c>
      <c r="AN27" s="42" t="s">
        <v>1632</v>
      </c>
      <c r="AO27" s="42">
        <v>30653</v>
      </c>
      <c r="AP27" s="42">
        <f t="shared" si="7"/>
        <v>38.104109589041094</v>
      </c>
      <c r="AS27" s="189"/>
      <c r="AT27" s="42" t="s">
        <v>1278</v>
      </c>
      <c r="AU27" s="42" t="s">
        <v>796</v>
      </c>
      <c r="AV27" s="42">
        <v>3013731676</v>
      </c>
      <c r="AW27" s="42" t="s">
        <v>1047</v>
      </c>
      <c r="AX27" s="42">
        <v>44575</v>
      </c>
      <c r="AY27" s="42">
        <v>40000000</v>
      </c>
      <c r="AZ27" s="42">
        <v>5000000</v>
      </c>
      <c r="BA27" s="42" t="s">
        <v>1376</v>
      </c>
      <c r="BB27" s="42">
        <v>8</v>
      </c>
      <c r="BD27" s="42">
        <f t="shared" si="2"/>
        <v>240</v>
      </c>
      <c r="BE27" s="42" t="s">
        <v>1391</v>
      </c>
      <c r="BF27" s="42">
        <v>20226620001723</v>
      </c>
      <c r="BG27" s="42">
        <v>5</v>
      </c>
      <c r="BH27" s="42">
        <v>312</v>
      </c>
      <c r="BI27" s="42">
        <v>44578</v>
      </c>
      <c r="BJ27" s="42">
        <v>40000000</v>
      </c>
      <c r="BQ27" s="42" t="s">
        <v>1956</v>
      </c>
      <c r="BR27" s="42" t="s">
        <v>2325</v>
      </c>
      <c r="BS27" s="42">
        <v>44578</v>
      </c>
      <c r="BT27" s="42">
        <v>44579</v>
      </c>
      <c r="BU27" s="42">
        <v>44821</v>
      </c>
      <c r="BV27" s="42">
        <v>44819</v>
      </c>
      <c r="BW27" s="42">
        <v>15000000</v>
      </c>
      <c r="BX27" s="42">
        <v>709</v>
      </c>
      <c r="BY27" s="42">
        <v>44817</v>
      </c>
      <c r="BZ27" s="42" t="s">
        <v>2938</v>
      </c>
      <c r="CA27" s="42">
        <v>44820</v>
      </c>
      <c r="CB27" s="42">
        <v>15000000</v>
      </c>
      <c r="CX27" s="42">
        <v>90</v>
      </c>
      <c r="CY27" s="42">
        <v>44912</v>
      </c>
      <c r="FD27" s="64">
        <f t="shared" si="3"/>
        <v>55000000</v>
      </c>
      <c r="FE27" s="65">
        <f t="shared" si="4"/>
        <v>44912</v>
      </c>
      <c r="FF27" s="42" t="str">
        <f t="shared" ca="1" si="5"/>
        <v xml:space="preserve"> TERMINADO</v>
      </c>
      <c r="FJ27" s="42" t="s">
        <v>1497</v>
      </c>
      <c r="FK27" s="42" t="s">
        <v>1497</v>
      </c>
    </row>
    <row r="28" spans="1:167" s="42" customFormat="1" ht="13.5" customHeight="1" x14ac:dyDescent="0.25">
      <c r="A28" s="42">
        <v>66734</v>
      </c>
      <c r="B28" s="42" t="s">
        <v>3108</v>
      </c>
      <c r="C28" s="42" t="s">
        <v>2289</v>
      </c>
      <c r="D28" s="42" t="s">
        <v>2084</v>
      </c>
      <c r="E28" s="42">
        <v>26</v>
      </c>
      <c r="F28" s="42" t="s">
        <v>510</v>
      </c>
      <c r="G28" s="42">
        <v>219</v>
      </c>
      <c r="H28" s="42" t="s">
        <v>528</v>
      </c>
      <c r="I28" s="42" t="s">
        <v>2248</v>
      </c>
      <c r="J28" s="42" t="s">
        <v>1917</v>
      </c>
      <c r="K28" s="42" t="s">
        <v>397</v>
      </c>
      <c r="L28" s="42" t="s">
        <v>1439</v>
      </c>
      <c r="M28" s="42" t="s">
        <v>197</v>
      </c>
      <c r="N28" s="42">
        <v>333</v>
      </c>
      <c r="O28" s="42">
        <v>44574</v>
      </c>
      <c r="P28" s="42">
        <v>200000000</v>
      </c>
      <c r="Q28" s="42" t="s">
        <v>541</v>
      </c>
      <c r="R28" s="42" t="s">
        <v>510</v>
      </c>
      <c r="S28" s="42" t="s">
        <v>117</v>
      </c>
      <c r="AB28" s="42" t="s">
        <v>117</v>
      </c>
      <c r="AG28" s="42">
        <f t="shared" si="0"/>
        <v>200000000</v>
      </c>
      <c r="AH28" s="42" t="s">
        <v>504</v>
      </c>
      <c r="AI28" s="42" t="s">
        <v>1658</v>
      </c>
      <c r="AJ28" s="42" t="s">
        <v>568</v>
      </c>
      <c r="AK28" s="42" t="s">
        <v>1428</v>
      </c>
      <c r="AL28" s="42">
        <v>79416075</v>
      </c>
      <c r="AM28" s="42">
        <v>6</v>
      </c>
      <c r="AN28" s="42" t="s">
        <v>1631</v>
      </c>
      <c r="AO28" s="42">
        <v>24562</v>
      </c>
      <c r="AP28" s="42">
        <f t="shared" si="7"/>
        <v>54.791780821917811</v>
      </c>
      <c r="AS28" s="189"/>
      <c r="AT28" s="42" t="s">
        <v>1278</v>
      </c>
      <c r="AU28" s="42" t="s">
        <v>797</v>
      </c>
      <c r="AV28" s="42">
        <v>3115667271</v>
      </c>
      <c r="AW28" s="42" t="s">
        <v>1048</v>
      </c>
      <c r="AX28" s="42">
        <v>44575</v>
      </c>
      <c r="AY28" s="42">
        <v>40000000</v>
      </c>
      <c r="AZ28" s="42">
        <v>5000000</v>
      </c>
      <c r="BA28" s="42" t="s">
        <v>1376</v>
      </c>
      <c r="BB28" s="42">
        <v>8</v>
      </c>
      <c r="BD28" s="42">
        <f t="shared" si="2"/>
        <v>240</v>
      </c>
      <c r="BE28" s="42" t="s">
        <v>1392</v>
      </c>
      <c r="BF28" s="42" t="s">
        <v>1393</v>
      </c>
      <c r="BG28" s="42">
        <v>5</v>
      </c>
      <c r="BH28" s="42">
        <v>313</v>
      </c>
      <c r="BI28" s="42">
        <v>44578</v>
      </c>
      <c r="BJ28" s="42">
        <v>40000000</v>
      </c>
      <c r="BQ28" s="42" t="s">
        <v>1957</v>
      </c>
      <c r="BR28" s="42" t="s">
        <v>2326</v>
      </c>
      <c r="BS28" s="42">
        <v>44578</v>
      </c>
      <c r="BT28" s="42">
        <v>44579</v>
      </c>
      <c r="BU28" s="42">
        <v>44821</v>
      </c>
      <c r="BV28" s="42">
        <v>44819</v>
      </c>
      <c r="BW28" s="42">
        <v>15000000</v>
      </c>
      <c r="BX28" s="42">
        <v>711</v>
      </c>
      <c r="BY28" s="42">
        <v>44817</v>
      </c>
      <c r="BZ28" s="42" t="s">
        <v>2939</v>
      </c>
      <c r="CA28" s="42">
        <v>44820</v>
      </c>
      <c r="CB28" s="42">
        <v>15000000</v>
      </c>
      <c r="CX28" s="42">
        <v>90</v>
      </c>
      <c r="CY28" s="42">
        <v>44912</v>
      </c>
      <c r="FD28" s="64">
        <f t="shared" si="3"/>
        <v>55000000</v>
      </c>
      <c r="FE28" s="65">
        <f t="shared" si="4"/>
        <v>44912</v>
      </c>
      <c r="FF28" s="42" t="str">
        <f t="shared" ca="1" si="5"/>
        <v xml:space="preserve"> TERMINADO</v>
      </c>
      <c r="FJ28" s="42" t="s">
        <v>1497</v>
      </c>
      <c r="FK28" s="42" t="s">
        <v>1497</v>
      </c>
    </row>
    <row r="29" spans="1:167" s="42" customFormat="1" ht="13.5" customHeight="1" x14ac:dyDescent="0.25">
      <c r="A29" s="42">
        <v>67667</v>
      </c>
      <c r="B29" s="42" t="s">
        <v>3108</v>
      </c>
      <c r="C29" s="42" t="s">
        <v>2289</v>
      </c>
      <c r="D29" s="42" t="s">
        <v>2085</v>
      </c>
      <c r="E29" s="42">
        <v>27</v>
      </c>
      <c r="F29" s="42" t="s">
        <v>511</v>
      </c>
      <c r="G29" s="42">
        <v>157</v>
      </c>
      <c r="H29" s="42" t="s">
        <v>528</v>
      </c>
      <c r="I29" s="42" t="s">
        <v>284</v>
      </c>
      <c r="J29" s="42" t="s">
        <v>1926</v>
      </c>
      <c r="K29" s="42" t="s">
        <v>398</v>
      </c>
      <c r="L29" s="42" t="s">
        <v>1439</v>
      </c>
      <c r="M29" s="42" t="s">
        <v>197</v>
      </c>
      <c r="N29" s="42">
        <v>299</v>
      </c>
      <c r="O29" s="42">
        <v>44574</v>
      </c>
      <c r="P29" s="42">
        <v>40000000</v>
      </c>
      <c r="Q29" s="42" t="s">
        <v>537</v>
      </c>
      <c r="R29" s="42" t="s">
        <v>511</v>
      </c>
      <c r="S29" s="42" t="s">
        <v>117</v>
      </c>
      <c r="AB29" s="42" t="s">
        <v>117</v>
      </c>
      <c r="AG29" s="42">
        <f t="shared" si="0"/>
        <v>40000000</v>
      </c>
      <c r="AH29" s="42" t="s">
        <v>507</v>
      </c>
      <c r="AI29" s="42" t="s">
        <v>1659</v>
      </c>
      <c r="AJ29" s="42" t="s">
        <v>1448</v>
      </c>
      <c r="AK29" s="42" t="s">
        <v>1428</v>
      </c>
      <c r="AL29" s="42">
        <v>52727823</v>
      </c>
      <c r="AM29" s="42">
        <v>5</v>
      </c>
      <c r="AN29" s="42" t="s">
        <v>1632</v>
      </c>
      <c r="AO29" s="42">
        <v>29909</v>
      </c>
      <c r="AP29" s="42">
        <f t="shared" si="7"/>
        <v>40.142465753424659</v>
      </c>
      <c r="AS29" s="189"/>
      <c r="AT29" s="42" t="s">
        <v>1281</v>
      </c>
      <c r="AU29" s="42" t="s">
        <v>798</v>
      </c>
      <c r="AV29" s="42">
        <v>3212075267</v>
      </c>
      <c r="AW29" s="42" t="s">
        <v>1049</v>
      </c>
      <c r="AX29" s="42">
        <v>44574</v>
      </c>
      <c r="AY29" s="42">
        <v>40000000</v>
      </c>
      <c r="AZ29" s="42">
        <v>5000000</v>
      </c>
      <c r="BA29" s="42" t="s">
        <v>1376</v>
      </c>
      <c r="BB29" s="42">
        <v>8</v>
      </c>
      <c r="BD29" s="42">
        <f t="shared" si="2"/>
        <v>240</v>
      </c>
      <c r="BE29" s="42" t="s">
        <v>1380</v>
      </c>
      <c r="BF29" s="42">
        <v>20226620001363</v>
      </c>
      <c r="BG29" s="42">
        <v>1</v>
      </c>
      <c r="BH29" s="42">
        <v>307</v>
      </c>
      <c r="BI29" s="42">
        <v>44575</v>
      </c>
      <c r="BJ29" s="42">
        <v>40000000</v>
      </c>
      <c r="BQ29" s="42" t="s">
        <v>1958</v>
      </c>
      <c r="BR29" s="42" t="s">
        <v>2327</v>
      </c>
      <c r="BS29" s="42">
        <v>44575</v>
      </c>
      <c r="BT29" s="42">
        <v>44578</v>
      </c>
      <c r="BU29" s="42">
        <v>44820</v>
      </c>
      <c r="FD29" s="64">
        <f t="shared" si="3"/>
        <v>40000000</v>
      </c>
      <c r="FE29" s="65">
        <f t="shared" si="4"/>
        <v>44820</v>
      </c>
      <c r="FF29" s="42" t="str">
        <f t="shared" ca="1" si="5"/>
        <v xml:space="preserve"> TERMINADO</v>
      </c>
      <c r="FJ29" s="42" t="s">
        <v>1498</v>
      </c>
      <c r="FK29" s="42" t="s">
        <v>1498</v>
      </c>
    </row>
    <row r="30" spans="1:167" s="80" customFormat="1" ht="13.5" customHeight="1" x14ac:dyDescent="0.25">
      <c r="A30" s="80">
        <v>66999</v>
      </c>
      <c r="B30" s="80" t="s">
        <v>3913</v>
      </c>
      <c r="C30" s="80" t="s">
        <v>2289</v>
      </c>
      <c r="D30" s="80" t="s">
        <v>2086</v>
      </c>
      <c r="E30" s="80">
        <v>28</v>
      </c>
      <c r="F30" s="80" t="s">
        <v>510</v>
      </c>
      <c r="G30" s="80">
        <v>225</v>
      </c>
      <c r="H30" s="80" t="s">
        <v>528</v>
      </c>
      <c r="I30" s="80" t="s">
        <v>285</v>
      </c>
      <c r="J30" s="80" t="s">
        <v>1927</v>
      </c>
      <c r="K30" s="80" t="s">
        <v>399</v>
      </c>
      <c r="L30" s="80" t="s">
        <v>1439</v>
      </c>
      <c r="M30" s="80" t="s">
        <v>197</v>
      </c>
      <c r="N30" s="80">
        <v>290</v>
      </c>
      <c r="O30" s="80">
        <v>44574</v>
      </c>
      <c r="P30" s="80">
        <v>80000000</v>
      </c>
      <c r="Q30" s="80" t="s">
        <v>541</v>
      </c>
      <c r="R30" s="80" t="s">
        <v>510</v>
      </c>
      <c r="S30" s="80" t="s">
        <v>117</v>
      </c>
      <c r="AB30" s="80" t="s">
        <v>117</v>
      </c>
      <c r="AG30" s="80">
        <f t="shared" si="0"/>
        <v>80000000</v>
      </c>
      <c r="AH30" s="80" t="s">
        <v>505</v>
      </c>
      <c r="AI30" s="80" t="s">
        <v>1660</v>
      </c>
      <c r="AJ30" s="80" t="s">
        <v>569</v>
      </c>
      <c r="AK30" s="80" t="s">
        <v>1428</v>
      </c>
      <c r="AL30" s="80">
        <v>1010230391</v>
      </c>
      <c r="AM30" s="80">
        <v>9</v>
      </c>
      <c r="AN30" s="80" t="s">
        <v>1632</v>
      </c>
      <c r="AO30" s="80">
        <v>35358</v>
      </c>
      <c r="AP30" s="80">
        <f t="shared" si="7"/>
        <v>25.213698630136985</v>
      </c>
      <c r="AS30" s="189"/>
      <c r="AT30" s="80" t="s">
        <v>1278</v>
      </c>
      <c r="AU30" s="80" t="s">
        <v>799</v>
      </c>
      <c r="AV30" s="80">
        <v>3507627328</v>
      </c>
      <c r="AW30" s="80" t="s">
        <v>1050</v>
      </c>
      <c r="AX30" s="80">
        <v>44576</v>
      </c>
      <c r="AY30" s="80">
        <v>40000000</v>
      </c>
      <c r="AZ30" s="80">
        <v>5000000</v>
      </c>
      <c r="BA30" s="80" t="s">
        <v>1376</v>
      </c>
      <c r="BB30" s="80">
        <v>8</v>
      </c>
      <c r="BD30" s="80">
        <f t="shared" si="2"/>
        <v>240</v>
      </c>
      <c r="BE30" s="80" t="s">
        <v>1394</v>
      </c>
      <c r="BF30" s="80" t="s">
        <v>1395</v>
      </c>
      <c r="BG30" s="80">
        <v>1</v>
      </c>
      <c r="BH30" s="80">
        <v>319</v>
      </c>
      <c r="BI30" s="80">
        <v>44579</v>
      </c>
      <c r="BJ30" s="80">
        <v>40000000</v>
      </c>
      <c r="BQ30" s="80" t="s">
        <v>1959</v>
      </c>
      <c r="BR30" s="80" t="s">
        <v>1960</v>
      </c>
      <c r="BS30" s="80">
        <v>44578</v>
      </c>
      <c r="BT30" s="80">
        <v>44579</v>
      </c>
      <c r="BU30" s="80">
        <v>44821</v>
      </c>
      <c r="BV30" s="80">
        <v>44819</v>
      </c>
      <c r="BW30" s="80">
        <v>15000000</v>
      </c>
      <c r="BX30" s="80">
        <v>713</v>
      </c>
      <c r="BY30" s="80">
        <v>44817</v>
      </c>
      <c r="BZ30" s="80" t="s">
        <v>2940</v>
      </c>
      <c r="CA30" s="80">
        <v>44823</v>
      </c>
      <c r="CB30" s="80">
        <v>15000000</v>
      </c>
      <c r="CX30" s="80">
        <v>90</v>
      </c>
      <c r="CY30" s="80">
        <v>44912</v>
      </c>
      <c r="DT30" s="80">
        <v>44792</v>
      </c>
      <c r="DU30" s="80">
        <v>44792</v>
      </c>
      <c r="DV30" s="80" t="s">
        <v>2896</v>
      </c>
      <c r="DW30" s="80">
        <v>35450</v>
      </c>
      <c r="DX30" s="80" t="s">
        <v>1428</v>
      </c>
      <c r="DY30" s="80">
        <v>1016091770</v>
      </c>
      <c r="DZ30" s="80">
        <v>1</v>
      </c>
      <c r="EA30" s="80" t="s">
        <v>2897</v>
      </c>
      <c r="EB30" s="80">
        <v>3193825007</v>
      </c>
      <c r="EC30" s="80" t="s">
        <v>2898</v>
      </c>
      <c r="FD30" s="80">
        <f t="shared" si="3"/>
        <v>55000000</v>
      </c>
      <c r="FE30" s="80">
        <f t="shared" si="4"/>
        <v>44912</v>
      </c>
      <c r="FF30" s="80" t="str">
        <f t="shared" ca="1" si="5"/>
        <v xml:space="preserve"> TERMINADO</v>
      </c>
      <c r="FJ30" s="80" t="s">
        <v>1499</v>
      </c>
      <c r="FK30" s="80" t="s">
        <v>1499</v>
      </c>
    </row>
    <row r="31" spans="1:167" s="42" customFormat="1" ht="13.5" customHeight="1" x14ac:dyDescent="0.25">
      <c r="A31" s="42">
        <v>66999</v>
      </c>
      <c r="B31" s="42" t="s">
        <v>3108</v>
      </c>
      <c r="C31" s="42" t="s">
        <v>2289</v>
      </c>
      <c r="D31" s="42" t="s">
        <v>2087</v>
      </c>
      <c r="E31" s="42">
        <v>29</v>
      </c>
      <c r="F31" s="42" t="s">
        <v>510</v>
      </c>
      <c r="G31" s="42">
        <v>226</v>
      </c>
      <c r="H31" s="42" t="s">
        <v>528</v>
      </c>
      <c r="I31" s="42" t="s">
        <v>285</v>
      </c>
      <c r="J31" s="42" t="s">
        <v>1927</v>
      </c>
      <c r="K31" s="42" t="s">
        <v>399</v>
      </c>
      <c r="L31" s="42" t="s">
        <v>1439</v>
      </c>
      <c r="M31" s="42" t="s">
        <v>197</v>
      </c>
      <c r="N31" s="42">
        <v>290</v>
      </c>
      <c r="O31" s="42">
        <v>44574</v>
      </c>
      <c r="P31" s="42">
        <v>80000000</v>
      </c>
      <c r="Q31" s="42" t="s">
        <v>541</v>
      </c>
      <c r="R31" s="42" t="s">
        <v>510</v>
      </c>
      <c r="S31" s="42" t="s">
        <v>117</v>
      </c>
      <c r="AB31" s="42" t="s">
        <v>117</v>
      </c>
      <c r="AG31" s="42">
        <f t="shared" si="0"/>
        <v>80000000</v>
      </c>
      <c r="AH31" s="42" t="s">
        <v>505</v>
      </c>
      <c r="AI31" s="42" t="s">
        <v>1661</v>
      </c>
      <c r="AJ31" s="42" t="s">
        <v>1449</v>
      </c>
      <c r="AK31" s="42" t="s">
        <v>1428</v>
      </c>
      <c r="AL31" s="42">
        <v>19312050</v>
      </c>
      <c r="AM31" s="42">
        <v>7</v>
      </c>
      <c r="AN31" s="42" t="s">
        <v>1631</v>
      </c>
      <c r="AO31" s="42">
        <v>20362</v>
      </c>
      <c r="AP31" s="42">
        <f t="shared" si="7"/>
        <v>66.298630136986304</v>
      </c>
      <c r="AS31" s="189"/>
      <c r="AT31" s="42" t="s">
        <v>1278</v>
      </c>
      <c r="AU31" s="42" t="s">
        <v>800</v>
      </c>
      <c r="AV31" s="42">
        <v>3223584481</v>
      </c>
      <c r="AW31" s="42" t="s">
        <v>1051</v>
      </c>
      <c r="AX31" s="42">
        <v>44577</v>
      </c>
      <c r="AY31" s="42">
        <v>40000000</v>
      </c>
      <c r="AZ31" s="42">
        <v>5000000</v>
      </c>
      <c r="BA31" s="42" t="s">
        <v>1376</v>
      </c>
      <c r="BB31" s="42">
        <v>8</v>
      </c>
      <c r="BD31" s="42">
        <f t="shared" si="2"/>
        <v>240</v>
      </c>
      <c r="BE31" s="42" t="s">
        <v>1394</v>
      </c>
      <c r="BF31" s="42" t="s">
        <v>1395</v>
      </c>
      <c r="BG31" s="42">
        <v>1</v>
      </c>
      <c r="BH31" s="42">
        <v>320</v>
      </c>
      <c r="BI31" s="42">
        <v>44579</v>
      </c>
      <c r="BJ31" s="42">
        <v>40000000</v>
      </c>
      <c r="BQ31" s="42" t="s">
        <v>1961</v>
      </c>
      <c r="BR31" s="42" t="s">
        <v>2317</v>
      </c>
      <c r="BS31" s="42">
        <v>44579</v>
      </c>
      <c r="BT31" s="42">
        <v>44579</v>
      </c>
      <c r="BU31" s="42">
        <v>44821</v>
      </c>
      <c r="BV31" s="42">
        <v>44820</v>
      </c>
      <c r="BW31" s="42">
        <v>15000000</v>
      </c>
      <c r="BX31" s="42">
        <v>714</v>
      </c>
      <c r="BY31" s="42">
        <v>44817</v>
      </c>
      <c r="BZ31" s="42" t="s">
        <v>2941</v>
      </c>
      <c r="CA31" s="42">
        <v>44823</v>
      </c>
      <c r="CB31" s="42">
        <v>15000000</v>
      </c>
      <c r="CX31" s="42">
        <v>90</v>
      </c>
      <c r="CY31" s="42">
        <v>44912</v>
      </c>
      <c r="FD31" s="64">
        <f t="shared" si="3"/>
        <v>55000000</v>
      </c>
      <c r="FE31" s="65">
        <f t="shared" si="4"/>
        <v>44912</v>
      </c>
      <c r="FF31" s="42" t="str">
        <f t="shared" ca="1" si="5"/>
        <v xml:space="preserve"> TERMINADO</v>
      </c>
      <c r="FJ31" s="42" t="s">
        <v>1500</v>
      </c>
      <c r="FK31" s="42" t="s">
        <v>1500</v>
      </c>
    </row>
    <row r="32" spans="1:167" s="42" customFormat="1" ht="13.5" customHeight="1" x14ac:dyDescent="0.25">
      <c r="A32" s="42">
        <v>69975</v>
      </c>
      <c r="B32" s="42" t="s">
        <v>3108</v>
      </c>
      <c r="C32" s="42" t="s">
        <v>2289</v>
      </c>
      <c r="D32" s="42" t="s">
        <v>2088</v>
      </c>
      <c r="E32" s="42">
        <v>30</v>
      </c>
      <c r="F32" s="42" t="s">
        <v>510</v>
      </c>
      <c r="G32" s="42">
        <v>172</v>
      </c>
      <c r="H32" s="42" t="s">
        <v>528</v>
      </c>
      <c r="I32" s="42" t="s">
        <v>286</v>
      </c>
      <c r="J32" s="42" t="s">
        <v>1928</v>
      </c>
      <c r="K32" s="42" t="s">
        <v>400</v>
      </c>
      <c r="L32" s="42" t="s">
        <v>1439</v>
      </c>
      <c r="M32" s="42" t="s">
        <v>199</v>
      </c>
      <c r="N32" s="42">
        <v>202</v>
      </c>
      <c r="O32" s="42">
        <v>44568</v>
      </c>
      <c r="P32" s="42">
        <v>44000000</v>
      </c>
      <c r="Q32" s="42" t="s">
        <v>541</v>
      </c>
      <c r="R32" s="42" t="s">
        <v>510</v>
      </c>
      <c r="S32" s="42" t="s">
        <v>117</v>
      </c>
      <c r="AB32" s="42" t="s">
        <v>117</v>
      </c>
      <c r="AG32" s="42">
        <f t="shared" si="0"/>
        <v>44000000</v>
      </c>
      <c r="AH32" s="42" t="s">
        <v>507</v>
      </c>
      <c r="AI32" s="42" t="s">
        <v>1662</v>
      </c>
      <c r="AJ32" s="42" t="s">
        <v>570</v>
      </c>
      <c r="AK32" s="42" t="s">
        <v>1428</v>
      </c>
      <c r="AL32" s="42">
        <v>79750293</v>
      </c>
      <c r="AM32" s="42">
        <v>6</v>
      </c>
      <c r="AN32" s="42" t="s">
        <v>1631</v>
      </c>
      <c r="AO32" s="42">
        <v>28904</v>
      </c>
      <c r="AP32" s="42">
        <f t="shared" si="7"/>
        <v>42.895890410958906</v>
      </c>
      <c r="AS32" s="189"/>
      <c r="AT32" s="42" t="s">
        <v>1285</v>
      </c>
      <c r="AU32" s="42" t="s">
        <v>801</v>
      </c>
      <c r="AV32" s="42">
        <v>3203286345</v>
      </c>
      <c r="AW32" s="42" t="s">
        <v>1052</v>
      </c>
      <c r="AX32" s="42">
        <v>44576</v>
      </c>
      <c r="AY32" s="42">
        <v>22000000</v>
      </c>
      <c r="AZ32" s="42">
        <v>2750000</v>
      </c>
      <c r="BA32" s="42" t="s">
        <v>1376</v>
      </c>
      <c r="BB32" s="42">
        <v>8</v>
      </c>
      <c r="BD32" s="42">
        <f t="shared" si="2"/>
        <v>240</v>
      </c>
      <c r="BE32" s="42" t="s">
        <v>1396</v>
      </c>
      <c r="BF32" s="42" t="s">
        <v>1397</v>
      </c>
      <c r="BG32" s="42">
        <v>1</v>
      </c>
      <c r="BH32" s="42">
        <v>358</v>
      </c>
      <c r="BI32" s="42">
        <v>44580</v>
      </c>
      <c r="BJ32" s="42">
        <v>22000000</v>
      </c>
      <c r="BQ32" s="42" t="s">
        <v>1962</v>
      </c>
      <c r="BR32" s="42" t="s">
        <v>2328</v>
      </c>
      <c r="BS32" s="42">
        <v>44578</v>
      </c>
      <c r="BT32" s="42">
        <v>44580</v>
      </c>
      <c r="BU32" s="42">
        <v>44822</v>
      </c>
      <c r="BV32" s="42">
        <v>44820</v>
      </c>
      <c r="BW32" s="42">
        <v>8250000</v>
      </c>
      <c r="BX32" s="42">
        <v>784</v>
      </c>
      <c r="BY32" s="42">
        <v>44818</v>
      </c>
      <c r="BZ32" s="42" t="s">
        <v>2942</v>
      </c>
      <c r="CA32" s="42">
        <v>44820</v>
      </c>
      <c r="CB32" s="42">
        <v>8250000</v>
      </c>
      <c r="CX32" s="42">
        <v>90</v>
      </c>
      <c r="CY32" s="42">
        <v>44913</v>
      </c>
      <c r="FD32" s="64">
        <f t="shared" si="3"/>
        <v>30250000</v>
      </c>
      <c r="FE32" s="65">
        <f t="shared" si="4"/>
        <v>44913</v>
      </c>
      <c r="FF32" s="42" t="str">
        <f t="shared" ca="1" si="5"/>
        <v xml:space="preserve"> TERMINADO</v>
      </c>
      <c r="FJ32" s="42" t="s">
        <v>1501</v>
      </c>
      <c r="FK32" s="42" t="s">
        <v>1501</v>
      </c>
    </row>
    <row r="33" spans="1:167" s="42" customFormat="1" ht="13.5" customHeight="1" x14ac:dyDescent="0.25">
      <c r="A33" s="42">
        <v>66845</v>
      </c>
      <c r="B33" s="42" t="s">
        <v>3108</v>
      </c>
      <c r="C33" s="42" t="s">
        <v>2289</v>
      </c>
      <c r="D33" s="42" t="s">
        <v>2089</v>
      </c>
      <c r="E33" s="42">
        <v>31</v>
      </c>
      <c r="F33" s="42" t="s">
        <v>510</v>
      </c>
      <c r="G33" s="42">
        <v>211</v>
      </c>
      <c r="H33" s="42" t="s">
        <v>528</v>
      </c>
      <c r="I33" s="42" t="s">
        <v>287</v>
      </c>
      <c r="J33" s="42" t="s">
        <v>1914</v>
      </c>
      <c r="K33" s="42" t="s">
        <v>401</v>
      </c>
      <c r="L33" s="42" t="s">
        <v>1439</v>
      </c>
      <c r="M33" s="42" t="s">
        <v>199</v>
      </c>
      <c r="N33" s="42">
        <v>373</v>
      </c>
      <c r="O33" s="42">
        <v>44578</v>
      </c>
      <c r="P33" s="42">
        <v>124800000</v>
      </c>
      <c r="Q33" s="42" t="s">
        <v>541</v>
      </c>
      <c r="R33" s="42" t="s">
        <v>510</v>
      </c>
      <c r="S33" s="42" t="s">
        <v>117</v>
      </c>
      <c r="AB33" s="42" t="s">
        <v>117</v>
      </c>
      <c r="AG33" s="42">
        <f t="shared" si="0"/>
        <v>124800000</v>
      </c>
      <c r="AH33" s="42" t="s">
        <v>503</v>
      </c>
      <c r="AI33" s="42" t="s">
        <v>1663</v>
      </c>
      <c r="AJ33" s="42" t="s">
        <v>571</v>
      </c>
      <c r="AK33" s="42" t="s">
        <v>1428</v>
      </c>
      <c r="AL33" s="42">
        <v>1030697953</v>
      </c>
      <c r="AM33" s="42">
        <v>5</v>
      </c>
      <c r="AN33" s="42" t="s">
        <v>1631</v>
      </c>
      <c r="AO33" s="42">
        <v>36364</v>
      </c>
      <c r="AP33" s="42">
        <f t="shared" si="7"/>
        <v>22.457534246575342</v>
      </c>
      <c r="AS33" s="189"/>
      <c r="AT33" s="42" t="s">
        <v>1286</v>
      </c>
      <c r="AU33" s="42" t="s">
        <v>802</v>
      </c>
      <c r="AV33" s="42">
        <v>3228791666</v>
      </c>
      <c r="AW33" s="42" t="s">
        <v>1053</v>
      </c>
      <c r="AX33" s="42">
        <v>44579</v>
      </c>
      <c r="AY33" s="42">
        <v>20800000</v>
      </c>
      <c r="AZ33" s="42">
        <v>2600000</v>
      </c>
      <c r="BA33" s="42" t="s">
        <v>1376</v>
      </c>
      <c r="BB33" s="42">
        <v>8</v>
      </c>
      <c r="BD33" s="42">
        <f t="shared" si="2"/>
        <v>240</v>
      </c>
      <c r="BE33" s="42" t="s">
        <v>1387</v>
      </c>
      <c r="BF33" s="42" t="s">
        <v>1388</v>
      </c>
      <c r="BG33" s="42">
        <v>1</v>
      </c>
      <c r="BH33" s="42">
        <v>345</v>
      </c>
      <c r="BI33" s="42">
        <v>44579</v>
      </c>
      <c r="BJ33" s="42">
        <v>20800000</v>
      </c>
      <c r="BQ33" s="42" t="s">
        <v>1963</v>
      </c>
      <c r="BR33" s="42" t="s">
        <v>2320</v>
      </c>
      <c r="BS33" s="42">
        <v>44579</v>
      </c>
      <c r="BT33" s="42">
        <v>44580</v>
      </c>
      <c r="BU33" s="42">
        <v>44822</v>
      </c>
      <c r="BV33" s="42">
        <v>44819</v>
      </c>
      <c r="BW33" s="42">
        <v>6846667</v>
      </c>
      <c r="BX33" s="42">
        <v>793</v>
      </c>
      <c r="BY33" s="42">
        <v>44818</v>
      </c>
      <c r="BZ33" s="42" t="s">
        <v>2943</v>
      </c>
      <c r="CA33" s="42">
        <v>44820</v>
      </c>
      <c r="CB33" s="42">
        <v>6846667</v>
      </c>
      <c r="CC33" s="42">
        <v>1101</v>
      </c>
      <c r="CD33" s="42">
        <v>866667</v>
      </c>
      <c r="CE33" s="42">
        <v>44907</v>
      </c>
      <c r="CF33" s="42">
        <v>44902</v>
      </c>
      <c r="CG33" s="42">
        <v>866667</v>
      </c>
      <c r="CX33" s="42">
        <v>79</v>
      </c>
      <c r="CY33" s="42">
        <v>44902</v>
      </c>
      <c r="CZ33" s="42">
        <v>44902</v>
      </c>
      <c r="DA33" s="42" t="s">
        <v>3894</v>
      </c>
      <c r="DC33" s="42">
        <v>10</v>
      </c>
      <c r="DD33" s="42">
        <v>44912</v>
      </c>
      <c r="FD33" s="64">
        <f t="shared" si="3"/>
        <v>28513334</v>
      </c>
      <c r="FE33" s="65">
        <f t="shared" si="4"/>
        <v>44912</v>
      </c>
      <c r="FF33" s="42" t="str">
        <f t="shared" ca="1" si="5"/>
        <v xml:space="preserve"> TERMINADO</v>
      </c>
      <c r="FJ33" s="42" t="s">
        <v>1502</v>
      </c>
      <c r="FK33" s="42" t="s">
        <v>1502</v>
      </c>
    </row>
    <row r="34" spans="1:167" s="42" customFormat="1" ht="13.5" customHeight="1" x14ac:dyDescent="0.25">
      <c r="A34" s="42">
        <v>66845</v>
      </c>
      <c r="B34" s="42" t="s">
        <v>3108</v>
      </c>
      <c r="C34" s="42" t="s">
        <v>2289</v>
      </c>
      <c r="D34" s="42" t="s">
        <v>2089</v>
      </c>
      <c r="E34" s="42">
        <v>32</v>
      </c>
      <c r="F34" s="42" t="s">
        <v>510</v>
      </c>
      <c r="G34" s="42">
        <v>212</v>
      </c>
      <c r="H34" s="42" t="s">
        <v>528</v>
      </c>
      <c r="I34" s="42" t="s">
        <v>287</v>
      </c>
      <c r="J34" s="42" t="s">
        <v>1914</v>
      </c>
      <c r="K34" s="42" t="s">
        <v>401</v>
      </c>
      <c r="L34" s="42" t="s">
        <v>1439</v>
      </c>
      <c r="M34" s="42" t="s">
        <v>199</v>
      </c>
      <c r="N34" s="42">
        <v>373</v>
      </c>
      <c r="O34" s="42">
        <v>44578</v>
      </c>
      <c r="P34" s="42">
        <v>124800000</v>
      </c>
      <c r="Q34" s="42" t="s">
        <v>541</v>
      </c>
      <c r="R34" s="42" t="s">
        <v>510</v>
      </c>
      <c r="S34" s="42" t="s">
        <v>117</v>
      </c>
      <c r="AB34" s="42" t="s">
        <v>117</v>
      </c>
      <c r="AG34" s="42">
        <f t="shared" si="0"/>
        <v>124800000</v>
      </c>
      <c r="AH34" s="42" t="s">
        <v>503</v>
      </c>
      <c r="AI34" s="42" t="s">
        <v>1664</v>
      </c>
      <c r="AJ34" s="42" t="s">
        <v>572</v>
      </c>
      <c r="AK34" s="42" t="s">
        <v>1428</v>
      </c>
      <c r="AL34" s="42">
        <v>1106738069</v>
      </c>
      <c r="AM34" s="42">
        <v>1</v>
      </c>
      <c r="AN34" s="42" t="s">
        <v>1631</v>
      </c>
      <c r="AO34" s="42">
        <v>31449</v>
      </c>
      <c r="AP34" s="42">
        <f t="shared" si="7"/>
        <v>35.923287671232877</v>
      </c>
      <c r="AS34" s="189"/>
      <c r="AT34" s="42" t="s">
        <v>1278</v>
      </c>
      <c r="AU34" s="42" t="s">
        <v>803</v>
      </c>
      <c r="AV34" s="42">
        <v>3144932932</v>
      </c>
      <c r="AW34" s="42" t="s">
        <v>1054</v>
      </c>
      <c r="AX34" s="42">
        <v>44579</v>
      </c>
      <c r="AY34" s="42">
        <v>20800000</v>
      </c>
      <c r="AZ34" s="42">
        <v>2600000</v>
      </c>
      <c r="BA34" s="42" t="s">
        <v>1376</v>
      </c>
      <c r="BB34" s="42">
        <v>8</v>
      </c>
      <c r="BD34" s="42">
        <f t="shared" si="2"/>
        <v>240</v>
      </c>
      <c r="BE34" s="42" t="s">
        <v>1387</v>
      </c>
      <c r="BF34" s="42" t="s">
        <v>1388</v>
      </c>
      <c r="BG34" s="42">
        <v>1</v>
      </c>
      <c r="BH34" s="42">
        <v>352</v>
      </c>
      <c r="BI34" s="42">
        <v>44580</v>
      </c>
      <c r="BJ34" s="42">
        <v>20800000</v>
      </c>
      <c r="BQ34" s="42" t="s">
        <v>1964</v>
      </c>
      <c r="BR34" s="42" t="s">
        <v>2329</v>
      </c>
      <c r="BS34" s="42">
        <v>44580</v>
      </c>
      <c r="BT34" s="42">
        <v>44580</v>
      </c>
      <c r="BU34" s="42">
        <v>44822</v>
      </c>
      <c r="BV34" s="42">
        <v>44819</v>
      </c>
      <c r="BW34" s="42">
        <v>6846667</v>
      </c>
      <c r="BX34" s="42">
        <v>794</v>
      </c>
      <c r="BY34" s="42">
        <v>44818</v>
      </c>
      <c r="BZ34" s="42" t="s">
        <v>2944</v>
      </c>
      <c r="CA34" s="42">
        <v>44820</v>
      </c>
      <c r="CB34" s="42">
        <v>6846667</v>
      </c>
      <c r="CC34" s="42">
        <v>1098</v>
      </c>
      <c r="CD34" s="42">
        <v>780000</v>
      </c>
      <c r="CE34" s="42">
        <v>44904</v>
      </c>
      <c r="CF34" s="42">
        <v>44902</v>
      </c>
      <c r="CG34" s="42">
        <v>780000</v>
      </c>
      <c r="CX34" s="42">
        <v>79</v>
      </c>
      <c r="CY34" s="42">
        <v>44902</v>
      </c>
      <c r="CZ34" s="42">
        <v>44902</v>
      </c>
      <c r="DA34" s="42" t="s">
        <v>3893</v>
      </c>
      <c r="DC34" s="42">
        <v>9</v>
      </c>
      <c r="DD34" s="42">
        <v>44911</v>
      </c>
      <c r="FD34" s="64">
        <f t="shared" si="3"/>
        <v>28426667</v>
      </c>
      <c r="FE34" s="65">
        <f t="shared" si="4"/>
        <v>44911</v>
      </c>
      <c r="FF34" s="42" t="str">
        <f t="shared" ca="1" si="5"/>
        <v xml:space="preserve"> TERMINADO</v>
      </c>
      <c r="FJ34" s="42" t="s">
        <v>1502</v>
      </c>
      <c r="FK34" s="42" t="s">
        <v>1502</v>
      </c>
    </row>
    <row r="35" spans="1:167" s="42" customFormat="1" ht="13.5" customHeight="1" x14ac:dyDescent="0.25">
      <c r="A35" s="42">
        <v>67275</v>
      </c>
      <c r="B35" s="42" t="s">
        <v>3108</v>
      </c>
      <c r="C35" s="42" t="s">
        <v>2289</v>
      </c>
      <c r="D35" s="42" t="s">
        <v>2090</v>
      </c>
      <c r="E35" s="42">
        <v>33</v>
      </c>
      <c r="F35" s="42" t="s">
        <v>510</v>
      </c>
      <c r="G35" s="42">
        <v>164</v>
      </c>
      <c r="H35" s="42" t="s">
        <v>528</v>
      </c>
      <c r="I35" s="42" t="s">
        <v>288</v>
      </c>
      <c r="J35" s="42" t="s">
        <v>1892</v>
      </c>
      <c r="K35" s="42" t="s">
        <v>402</v>
      </c>
      <c r="L35" s="42" t="s">
        <v>1439</v>
      </c>
      <c r="M35" s="42" t="s">
        <v>197</v>
      </c>
      <c r="N35" s="42">
        <v>289</v>
      </c>
      <c r="O35" s="42">
        <v>44574</v>
      </c>
      <c r="P35" s="42">
        <v>45600000</v>
      </c>
      <c r="Q35" s="42" t="s">
        <v>541</v>
      </c>
      <c r="R35" s="42" t="s">
        <v>510</v>
      </c>
      <c r="S35" s="42" t="s">
        <v>117</v>
      </c>
      <c r="AB35" s="42" t="s">
        <v>117</v>
      </c>
      <c r="AG35" s="42">
        <f t="shared" si="0"/>
        <v>45600000</v>
      </c>
      <c r="AH35" s="42" t="s">
        <v>508</v>
      </c>
      <c r="AI35" s="42" t="s">
        <v>1665</v>
      </c>
      <c r="AJ35" s="42" t="s">
        <v>573</v>
      </c>
      <c r="AK35" s="42" t="s">
        <v>1428</v>
      </c>
      <c r="AL35" s="42">
        <v>52715002</v>
      </c>
      <c r="AM35" s="42">
        <v>3</v>
      </c>
      <c r="AN35" s="42" t="s">
        <v>1632</v>
      </c>
      <c r="AO35" s="42">
        <v>28973</v>
      </c>
      <c r="AP35" s="42">
        <f t="shared" si="7"/>
        <v>42.706849315068496</v>
      </c>
      <c r="AS35" s="189"/>
      <c r="AT35" s="42" t="s">
        <v>1281</v>
      </c>
      <c r="AU35" s="42" t="s">
        <v>804</v>
      </c>
      <c r="AV35" s="42">
        <v>3152055645</v>
      </c>
      <c r="AW35" s="42" t="s">
        <v>1055</v>
      </c>
      <c r="AX35" s="42">
        <v>44574</v>
      </c>
      <c r="AY35" s="42">
        <v>45600000</v>
      </c>
      <c r="AZ35" s="42">
        <v>5700000</v>
      </c>
      <c r="BA35" s="42" t="s">
        <v>1376</v>
      </c>
      <c r="BB35" s="42">
        <v>8</v>
      </c>
      <c r="BD35" s="42">
        <f t="shared" si="2"/>
        <v>240</v>
      </c>
      <c r="BE35" s="42" t="s">
        <v>648</v>
      </c>
      <c r="BF35" s="42">
        <v>20226620068431</v>
      </c>
      <c r="BG35" s="42">
        <v>1</v>
      </c>
      <c r="BH35" s="42">
        <v>309</v>
      </c>
      <c r="BI35" s="42">
        <v>44575</v>
      </c>
      <c r="BJ35" s="42">
        <v>45600000</v>
      </c>
      <c r="BQ35" s="42" t="s">
        <v>1965</v>
      </c>
      <c r="BR35" s="42" t="s">
        <v>2247</v>
      </c>
      <c r="BS35" s="42">
        <v>44575</v>
      </c>
      <c r="BT35" s="42">
        <v>44575</v>
      </c>
      <c r="BU35" s="42">
        <v>44817</v>
      </c>
      <c r="BV35" s="42">
        <v>44816</v>
      </c>
      <c r="BW35" s="42">
        <v>17100000</v>
      </c>
      <c r="BX35" s="42">
        <v>675</v>
      </c>
      <c r="BY35" s="42">
        <v>44816</v>
      </c>
      <c r="BZ35" s="42" t="s">
        <v>2945</v>
      </c>
      <c r="CA35" s="42">
        <v>44817</v>
      </c>
      <c r="CB35" s="42">
        <v>17100000</v>
      </c>
      <c r="CC35" s="42">
        <v>1106</v>
      </c>
      <c r="CD35" s="42">
        <v>3800000</v>
      </c>
      <c r="CE35" s="42">
        <v>44908</v>
      </c>
      <c r="CF35" s="42">
        <v>44904</v>
      </c>
      <c r="CG35" s="42">
        <v>3800000</v>
      </c>
      <c r="CX35" s="42">
        <v>90</v>
      </c>
      <c r="CY35" s="42">
        <v>44908</v>
      </c>
      <c r="CZ35" s="42">
        <v>44904</v>
      </c>
      <c r="DA35" s="42" t="s">
        <v>3895</v>
      </c>
      <c r="DC35" s="42">
        <v>20</v>
      </c>
      <c r="DD35" s="42">
        <v>44928</v>
      </c>
      <c r="FD35" s="64">
        <f t="shared" si="3"/>
        <v>66500000</v>
      </c>
      <c r="FE35" s="65">
        <f t="shared" si="4"/>
        <v>44928</v>
      </c>
      <c r="FF35" s="42" t="str">
        <f t="shared" ca="1" si="5"/>
        <v xml:space="preserve"> TERMINADO</v>
      </c>
      <c r="FJ35" s="42" t="s">
        <v>1503</v>
      </c>
      <c r="FK35" s="42" t="s">
        <v>1503</v>
      </c>
    </row>
    <row r="36" spans="1:167" s="42" customFormat="1" ht="13.5" customHeight="1" x14ac:dyDescent="0.25">
      <c r="A36" s="42">
        <v>66647</v>
      </c>
      <c r="B36" s="42" t="s">
        <v>3108</v>
      </c>
      <c r="C36" s="42" t="s">
        <v>2289</v>
      </c>
      <c r="D36" s="42" t="s">
        <v>2091</v>
      </c>
      <c r="E36" s="42">
        <v>34</v>
      </c>
      <c r="F36" s="42" t="s">
        <v>510</v>
      </c>
      <c r="G36" s="42">
        <v>189</v>
      </c>
      <c r="H36" s="42" t="s">
        <v>528</v>
      </c>
      <c r="I36" s="42" t="s">
        <v>289</v>
      </c>
      <c r="J36" s="42" t="s">
        <v>1929</v>
      </c>
      <c r="K36" s="42" t="s">
        <v>403</v>
      </c>
      <c r="L36" s="42" t="s">
        <v>1439</v>
      </c>
      <c r="M36" s="42" t="s">
        <v>197</v>
      </c>
      <c r="N36" s="42">
        <v>345</v>
      </c>
      <c r="O36" s="42">
        <v>44574</v>
      </c>
      <c r="P36" s="42">
        <v>45600000</v>
      </c>
      <c r="Q36" s="42" t="s">
        <v>541</v>
      </c>
      <c r="R36" s="42" t="s">
        <v>510</v>
      </c>
      <c r="S36" s="42" t="s">
        <v>117</v>
      </c>
      <c r="AB36" s="42" t="s">
        <v>117</v>
      </c>
      <c r="AG36" s="42">
        <f t="shared" si="0"/>
        <v>45600000</v>
      </c>
      <c r="AH36" s="42" t="s">
        <v>502</v>
      </c>
      <c r="AI36" s="42" t="s">
        <v>1666</v>
      </c>
      <c r="AJ36" s="42" t="s">
        <v>574</v>
      </c>
      <c r="AK36" s="42" t="s">
        <v>1428</v>
      </c>
      <c r="AL36" s="42">
        <v>80013691</v>
      </c>
      <c r="AM36" s="42">
        <v>7</v>
      </c>
      <c r="AN36" s="42" t="s">
        <v>1631</v>
      </c>
      <c r="AO36" s="42">
        <v>29686</v>
      </c>
      <c r="AP36" s="42">
        <f t="shared" si="7"/>
        <v>40.753424657534246</v>
      </c>
      <c r="AS36" s="189"/>
      <c r="AT36" s="42" t="s">
        <v>1287</v>
      </c>
      <c r="AU36" s="42" t="s">
        <v>805</v>
      </c>
      <c r="AV36" s="42">
        <v>3115425991</v>
      </c>
      <c r="AW36" s="42" t="s">
        <v>1056</v>
      </c>
      <c r="AX36" s="42">
        <v>44574</v>
      </c>
      <c r="AY36" s="42">
        <v>45600000</v>
      </c>
      <c r="AZ36" s="42">
        <v>5700000</v>
      </c>
      <c r="BA36" s="42" t="s">
        <v>1376</v>
      </c>
      <c r="BB36" s="42">
        <v>8</v>
      </c>
      <c r="BD36" s="42">
        <f t="shared" si="2"/>
        <v>240</v>
      </c>
      <c r="BE36" s="42" t="s">
        <v>1398</v>
      </c>
      <c r="BF36" s="42">
        <v>20226620001263</v>
      </c>
      <c r="BG36" s="42">
        <v>1</v>
      </c>
      <c r="BH36" s="42">
        <v>310</v>
      </c>
      <c r="BI36" s="42">
        <v>44575</v>
      </c>
      <c r="BJ36" s="42">
        <v>45600000</v>
      </c>
      <c r="BQ36" s="42" t="s">
        <v>1966</v>
      </c>
      <c r="BR36" s="42" t="s">
        <v>1967</v>
      </c>
      <c r="BS36" s="42">
        <v>44575</v>
      </c>
      <c r="BT36" s="42">
        <v>44575</v>
      </c>
      <c r="BU36" s="42">
        <v>44817</v>
      </c>
      <c r="BV36" s="42">
        <v>44817</v>
      </c>
      <c r="BW36" s="42">
        <v>21090000</v>
      </c>
      <c r="BX36" s="42">
        <v>674</v>
      </c>
      <c r="BY36" s="42">
        <v>44816</v>
      </c>
      <c r="BZ36" s="42" t="s">
        <v>2946</v>
      </c>
      <c r="CA36" s="42">
        <v>44817</v>
      </c>
      <c r="CB36" s="42">
        <v>21090000</v>
      </c>
      <c r="CX36" s="42">
        <v>111</v>
      </c>
      <c r="CY36" s="42">
        <v>44930</v>
      </c>
      <c r="FD36" s="64">
        <f t="shared" si="3"/>
        <v>66690000</v>
      </c>
      <c r="FE36" s="65">
        <f t="shared" si="4"/>
        <v>44930</v>
      </c>
      <c r="FF36" s="42" t="str">
        <f t="shared" ca="1" si="5"/>
        <v xml:space="preserve"> TERMINADO</v>
      </c>
      <c r="FJ36" s="42" t="s">
        <v>1504</v>
      </c>
      <c r="FK36" s="42" t="s">
        <v>1504</v>
      </c>
    </row>
    <row r="37" spans="1:167" s="70" customFormat="1" ht="13.5" customHeight="1" x14ac:dyDescent="0.25">
      <c r="A37" s="70">
        <v>67227</v>
      </c>
      <c r="B37" s="70" t="s">
        <v>133</v>
      </c>
      <c r="C37" s="70" t="s">
        <v>2289</v>
      </c>
      <c r="D37" s="70" t="s">
        <v>2092</v>
      </c>
      <c r="E37" s="70">
        <v>35</v>
      </c>
      <c r="F37" s="70" t="s">
        <v>510</v>
      </c>
      <c r="G37" s="70">
        <v>247</v>
      </c>
      <c r="H37" s="70" t="s">
        <v>528</v>
      </c>
      <c r="I37" s="70" t="s">
        <v>290</v>
      </c>
      <c r="J37" s="70" t="s">
        <v>1905</v>
      </c>
      <c r="K37" s="70" t="s">
        <v>404</v>
      </c>
      <c r="L37" s="70" t="s">
        <v>1439</v>
      </c>
      <c r="M37" s="70" t="s">
        <v>197</v>
      </c>
      <c r="N37" s="70">
        <v>296</v>
      </c>
      <c r="O37" s="70">
        <v>44574</v>
      </c>
      <c r="P37" s="70">
        <v>40000000</v>
      </c>
      <c r="Q37" s="70" t="s">
        <v>541</v>
      </c>
      <c r="R37" s="70" t="s">
        <v>510</v>
      </c>
      <c r="S37" s="70" t="s">
        <v>117</v>
      </c>
      <c r="AB37" s="70" t="s">
        <v>117</v>
      </c>
      <c r="AG37" s="70">
        <f t="shared" si="0"/>
        <v>40000000</v>
      </c>
      <c r="AH37" s="70" t="s">
        <v>502</v>
      </c>
      <c r="AI37" s="70" t="s">
        <v>1667</v>
      </c>
      <c r="AJ37" s="70" t="s">
        <v>575</v>
      </c>
      <c r="AK37" s="70" t="s">
        <v>1428</v>
      </c>
      <c r="AL37" s="70">
        <v>79316173</v>
      </c>
      <c r="AM37" s="70">
        <v>0</v>
      </c>
      <c r="AN37" s="70" t="s">
        <v>1631</v>
      </c>
      <c r="AO37" s="70">
        <v>23409</v>
      </c>
      <c r="AP37" s="70">
        <f t="shared" si="7"/>
        <v>57.950684931506849</v>
      </c>
      <c r="AS37" s="189"/>
      <c r="AT37" s="70" t="s">
        <v>1288</v>
      </c>
      <c r="AU37" s="70" t="s">
        <v>806</v>
      </c>
      <c r="AV37" s="70">
        <v>3214181078</v>
      </c>
      <c r="AW37" s="70" t="s">
        <v>1057</v>
      </c>
      <c r="AX37" s="70">
        <v>44574</v>
      </c>
      <c r="AY37" s="70">
        <v>40000000</v>
      </c>
      <c r="AZ37" s="70">
        <v>5000000</v>
      </c>
      <c r="BA37" s="70" t="s">
        <v>1376</v>
      </c>
      <c r="BB37" s="70">
        <v>8</v>
      </c>
      <c r="BD37" s="70">
        <f t="shared" si="2"/>
        <v>240</v>
      </c>
      <c r="BE37" s="70" t="s">
        <v>1399</v>
      </c>
      <c r="BF37" s="70">
        <v>20226620001273</v>
      </c>
      <c r="BG37" s="70">
        <v>1</v>
      </c>
      <c r="BH37" s="70">
        <v>308</v>
      </c>
      <c r="BI37" s="70">
        <v>44575</v>
      </c>
      <c r="BJ37" s="70">
        <v>40000000</v>
      </c>
      <c r="BQ37" s="70" t="s">
        <v>1968</v>
      </c>
      <c r="BR37" s="70" t="s">
        <v>2250</v>
      </c>
      <c r="BS37" s="70">
        <v>44575</v>
      </c>
      <c r="BT37" s="70">
        <v>44575</v>
      </c>
      <c r="BU37" s="70">
        <v>44817</v>
      </c>
      <c r="FD37" s="71">
        <f t="shared" si="3"/>
        <v>40000000</v>
      </c>
      <c r="FE37" s="72">
        <f t="shared" si="4"/>
        <v>44817</v>
      </c>
      <c r="FF37" s="70" t="str">
        <f t="shared" ca="1" si="5"/>
        <v xml:space="preserve"> TERMINADO</v>
      </c>
      <c r="FJ37" s="70" t="s">
        <v>1505</v>
      </c>
      <c r="FK37" s="70" t="s">
        <v>1505</v>
      </c>
    </row>
    <row r="38" spans="1:167" s="42" customFormat="1" ht="13.5" customHeight="1" x14ac:dyDescent="0.25">
      <c r="A38" s="42">
        <v>67310</v>
      </c>
      <c r="B38" s="42" t="s">
        <v>3108</v>
      </c>
      <c r="C38" s="42" t="s">
        <v>2289</v>
      </c>
      <c r="D38" s="42" t="s">
        <v>2093</v>
      </c>
      <c r="E38" s="42">
        <v>36</v>
      </c>
      <c r="F38" s="42" t="s">
        <v>510</v>
      </c>
      <c r="G38" s="42">
        <v>231</v>
      </c>
      <c r="H38" s="42" t="s">
        <v>528</v>
      </c>
      <c r="I38" s="42" t="s">
        <v>291</v>
      </c>
      <c r="J38" s="42" t="s">
        <v>1889</v>
      </c>
      <c r="K38" s="42" t="s">
        <v>405</v>
      </c>
      <c r="L38" s="42" t="s">
        <v>1439</v>
      </c>
      <c r="M38" s="42" t="s">
        <v>199</v>
      </c>
      <c r="N38" s="42">
        <v>294</v>
      </c>
      <c r="O38" s="42">
        <v>44574</v>
      </c>
      <c r="P38" s="42">
        <v>27200000</v>
      </c>
      <c r="Q38" s="42" t="s">
        <v>541</v>
      </c>
      <c r="R38" s="42" t="s">
        <v>510</v>
      </c>
      <c r="S38" s="42" t="s">
        <v>117</v>
      </c>
      <c r="AB38" s="42" t="s">
        <v>117</v>
      </c>
      <c r="AG38" s="42">
        <f t="shared" si="0"/>
        <v>27200000</v>
      </c>
      <c r="AH38" s="42" t="s">
        <v>505</v>
      </c>
      <c r="AI38" s="42" t="s">
        <v>1668</v>
      </c>
      <c r="AJ38" s="42" t="s">
        <v>576</v>
      </c>
      <c r="AK38" s="42" t="s">
        <v>1428</v>
      </c>
      <c r="AL38" s="42">
        <v>52807630</v>
      </c>
      <c r="AM38" s="42">
        <v>4</v>
      </c>
      <c r="AN38" s="42" t="s">
        <v>1632</v>
      </c>
      <c r="AO38" s="42">
        <v>29464</v>
      </c>
      <c r="AP38" s="42">
        <f t="shared" si="7"/>
        <v>41.361643835616441</v>
      </c>
      <c r="AS38" s="189"/>
      <c r="AT38" s="42" t="s">
        <v>1289</v>
      </c>
      <c r="AU38" s="42" t="s">
        <v>807</v>
      </c>
      <c r="AV38" s="42">
        <v>3224848609</v>
      </c>
      <c r="AW38" s="42" t="s">
        <v>1058</v>
      </c>
      <c r="AX38" s="42">
        <v>44578</v>
      </c>
      <c r="AY38" s="42">
        <v>27200000</v>
      </c>
      <c r="AZ38" s="42">
        <v>3400000</v>
      </c>
      <c r="BA38" s="42" t="s">
        <v>1376</v>
      </c>
      <c r="BB38" s="42">
        <v>8</v>
      </c>
      <c r="BD38" s="42">
        <f t="shared" si="2"/>
        <v>240</v>
      </c>
      <c r="BE38" s="42" t="s">
        <v>550</v>
      </c>
      <c r="BF38" s="42" t="s">
        <v>1400</v>
      </c>
      <c r="BG38" s="42">
        <v>1</v>
      </c>
      <c r="BH38" s="42">
        <v>347</v>
      </c>
      <c r="BI38" s="42">
        <v>44579</v>
      </c>
      <c r="BJ38" s="42">
        <v>27200000</v>
      </c>
      <c r="BQ38" s="42" t="s">
        <v>1969</v>
      </c>
      <c r="BR38" s="42" t="s">
        <v>2320</v>
      </c>
      <c r="BS38" s="42">
        <v>44581</v>
      </c>
      <c r="BT38" s="42">
        <v>44580</v>
      </c>
      <c r="BU38" s="42">
        <v>44822</v>
      </c>
      <c r="BV38" s="42">
        <v>44824</v>
      </c>
      <c r="BW38" s="42">
        <v>10200000</v>
      </c>
      <c r="BX38" s="42">
        <v>718</v>
      </c>
      <c r="BY38" s="42">
        <v>44817</v>
      </c>
      <c r="BZ38" s="42" t="s">
        <v>2947</v>
      </c>
      <c r="CA38" s="42">
        <v>44823</v>
      </c>
      <c r="CB38" s="42">
        <v>10200000</v>
      </c>
      <c r="CC38" s="42">
        <v>1094</v>
      </c>
      <c r="CD38" s="42">
        <v>1133333</v>
      </c>
      <c r="CE38" s="42" t="s">
        <v>3896</v>
      </c>
      <c r="CF38" s="42">
        <v>44901</v>
      </c>
      <c r="CG38" s="42">
        <v>1133333</v>
      </c>
      <c r="CX38" s="42">
        <v>90</v>
      </c>
      <c r="CY38" s="42">
        <v>44913</v>
      </c>
      <c r="CZ38" s="42">
        <v>44901</v>
      </c>
      <c r="DA38" s="42" t="s">
        <v>3673</v>
      </c>
      <c r="DC38" s="42">
        <v>10</v>
      </c>
      <c r="DD38" s="42">
        <v>44923</v>
      </c>
      <c r="FD38" s="64">
        <f t="shared" si="3"/>
        <v>38533333</v>
      </c>
      <c r="FE38" s="65">
        <f t="shared" si="4"/>
        <v>44923</v>
      </c>
      <c r="FF38" s="42" t="str">
        <f t="shared" ca="1" si="5"/>
        <v xml:space="preserve"> TERMINADO</v>
      </c>
      <c r="FJ38" s="42" t="s">
        <v>1506</v>
      </c>
      <c r="FK38" s="42" t="s">
        <v>1506</v>
      </c>
    </row>
    <row r="39" spans="1:167" s="42" customFormat="1" ht="13.5" customHeight="1" x14ac:dyDescent="0.25">
      <c r="A39" s="42">
        <v>67356</v>
      </c>
      <c r="B39" s="42" t="s">
        <v>3108</v>
      </c>
      <c r="C39" s="42" t="s">
        <v>2289</v>
      </c>
      <c r="D39" s="42" t="s">
        <v>2094</v>
      </c>
      <c r="E39" s="42">
        <v>37</v>
      </c>
      <c r="F39" s="42" t="s">
        <v>513</v>
      </c>
      <c r="G39" s="42">
        <v>162</v>
      </c>
      <c r="H39" s="42" t="s">
        <v>528</v>
      </c>
      <c r="I39" s="42" t="s">
        <v>292</v>
      </c>
      <c r="J39" s="42" t="s">
        <v>1912</v>
      </c>
      <c r="K39" s="42" t="s">
        <v>2249</v>
      </c>
      <c r="L39" s="42" t="s">
        <v>1439</v>
      </c>
      <c r="M39" s="42" t="s">
        <v>197</v>
      </c>
      <c r="N39" s="42">
        <v>304</v>
      </c>
      <c r="O39" s="42">
        <v>44574</v>
      </c>
      <c r="P39" s="42">
        <v>48000000</v>
      </c>
      <c r="Q39" s="42" t="s">
        <v>539</v>
      </c>
      <c r="R39" s="42" t="s">
        <v>513</v>
      </c>
      <c r="S39" s="42" t="s">
        <v>117</v>
      </c>
      <c r="AB39" s="42" t="s">
        <v>117</v>
      </c>
      <c r="AG39" s="42">
        <f t="shared" si="0"/>
        <v>48000000</v>
      </c>
      <c r="AH39" s="42" t="s">
        <v>506</v>
      </c>
      <c r="AI39" s="42" t="s">
        <v>1669</v>
      </c>
      <c r="AJ39" s="42" t="s">
        <v>577</v>
      </c>
      <c r="AK39" s="42" t="s">
        <v>1428</v>
      </c>
      <c r="AL39" s="42">
        <v>1020754067</v>
      </c>
      <c r="AM39" s="42">
        <v>2</v>
      </c>
      <c r="AN39" s="42" t="s">
        <v>1631</v>
      </c>
      <c r="AO39" s="42">
        <v>33065</v>
      </c>
      <c r="AP39" s="42">
        <f t="shared" si="7"/>
        <v>31.495890410958907</v>
      </c>
      <c r="AS39" s="189"/>
      <c r="AT39" s="42" t="s">
        <v>1290</v>
      </c>
      <c r="AU39" s="42" t="s">
        <v>808</v>
      </c>
      <c r="AV39" s="42">
        <v>3192297244</v>
      </c>
      <c r="AW39" s="42" t="s">
        <v>1059</v>
      </c>
      <c r="AX39" s="42">
        <v>44580</v>
      </c>
      <c r="AY39" s="42">
        <v>48000000</v>
      </c>
      <c r="AZ39" s="42">
        <v>6000000</v>
      </c>
      <c r="BA39" s="42" t="s">
        <v>1376</v>
      </c>
      <c r="BB39" s="42">
        <v>8</v>
      </c>
      <c r="BD39" s="42">
        <f t="shared" si="2"/>
        <v>240</v>
      </c>
      <c r="BE39" s="42" t="s">
        <v>1401</v>
      </c>
      <c r="BF39" s="42" t="s">
        <v>1402</v>
      </c>
      <c r="BG39" s="42">
        <v>5</v>
      </c>
      <c r="BH39" s="42">
        <v>368</v>
      </c>
      <c r="BI39" s="42">
        <v>44581</v>
      </c>
      <c r="BJ39" s="42">
        <v>48000000</v>
      </c>
      <c r="BQ39" s="42" t="s">
        <v>1970</v>
      </c>
      <c r="BR39" s="42" t="s">
        <v>2330</v>
      </c>
      <c r="BS39" s="42">
        <v>44580</v>
      </c>
      <c r="BT39" s="42">
        <v>44581</v>
      </c>
      <c r="BU39" s="42">
        <v>44823</v>
      </c>
      <c r="FD39" s="64">
        <f t="shared" si="3"/>
        <v>48000000</v>
      </c>
      <c r="FE39" s="65">
        <f t="shared" si="4"/>
        <v>44823</v>
      </c>
      <c r="FF39" s="42" t="str">
        <f t="shared" ca="1" si="5"/>
        <v xml:space="preserve"> TERMINADO</v>
      </c>
      <c r="FJ39" s="42" t="s">
        <v>1507</v>
      </c>
      <c r="FK39" s="42" t="s">
        <v>1507</v>
      </c>
    </row>
    <row r="40" spans="1:167" s="42" customFormat="1" ht="13.5" customHeight="1" x14ac:dyDescent="0.25">
      <c r="A40" s="42">
        <v>67503</v>
      </c>
      <c r="B40" s="42" t="s">
        <v>3108</v>
      </c>
      <c r="C40" s="42" t="s">
        <v>2289</v>
      </c>
      <c r="D40" s="42" t="s">
        <v>2095</v>
      </c>
      <c r="E40" s="42">
        <v>38</v>
      </c>
      <c r="F40" s="42" t="s">
        <v>510</v>
      </c>
      <c r="G40" s="42">
        <v>187</v>
      </c>
      <c r="H40" s="42" t="s">
        <v>528</v>
      </c>
      <c r="I40" s="42" t="s">
        <v>293</v>
      </c>
      <c r="J40" s="42" t="s">
        <v>1890</v>
      </c>
      <c r="K40" s="42" t="s">
        <v>406</v>
      </c>
      <c r="L40" s="42" t="s">
        <v>1439</v>
      </c>
      <c r="M40" s="42" t="s">
        <v>199</v>
      </c>
      <c r="N40" s="42">
        <v>331</v>
      </c>
      <c r="O40" s="42">
        <v>44574</v>
      </c>
      <c r="P40" s="42">
        <v>54400000</v>
      </c>
      <c r="Q40" s="42" t="s">
        <v>541</v>
      </c>
      <c r="R40" s="42" t="s">
        <v>510</v>
      </c>
      <c r="S40" s="42" t="s">
        <v>117</v>
      </c>
      <c r="AB40" s="42" t="s">
        <v>117</v>
      </c>
      <c r="AG40" s="42">
        <f t="shared" si="0"/>
        <v>54400000</v>
      </c>
      <c r="AH40" s="42" t="s">
        <v>506</v>
      </c>
      <c r="AI40" s="42" t="s">
        <v>1670</v>
      </c>
      <c r="AJ40" s="42" t="s">
        <v>578</v>
      </c>
      <c r="AK40" s="42" t="s">
        <v>1428</v>
      </c>
      <c r="AL40" s="42">
        <v>1119886269</v>
      </c>
      <c r="AM40" s="42">
        <v>9</v>
      </c>
      <c r="AN40" s="42" t="s">
        <v>1632</v>
      </c>
      <c r="AO40" s="42">
        <v>31484</v>
      </c>
      <c r="AP40" s="42">
        <f t="shared" si="7"/>
        <v>35.827397260273976</v>
      </c>
      <c r="AS40" s="189"/>
      <c r="AT40" s="42" t="s">
        <v>1291</v>
      </c>
      <c r="AU40" s="42" t="s">
        <v>809</v>
      </c>
      <c r="AV40" s="42">
        <v>3115245678</v>
      </c>
      <c r="AW40" s="42" t="s">
        <v>1060</v>
      </c>
      <c r="AX40" s="42">
        <v>44575</v>
      </c>
      <c r="AY40" s="42">
        <v>27200000</v>
      </c>
      <c r="AZ40" s="42">
        <v>3400000</v>
      </c>
      <c r="BA40" s="42" t="s">
        <v>1376</v>
      </c>
      <c r="BB40" s="42">
        <v>8</v>
      </c>
      <c r="BD40" s="42">
        <f t="shared" si="2"/>
        <v>240</v>
      </c>
      <c r="BE40" s="42" t="s">
        <v>1384</v>
      </c>
      <c r="BF40" s="42">
        <v>20226620068961</v>
      </c>
      <c r="BG40" s="42">
        <v>1</v>
      </c>
      <c r="BH40" s="42">
        <v>338</v>
      </c>
      <c r="BI40" s="42">
        <v>44579</v>
      </c>
      <c r="BJ40" s="42">
        <v>27200000</v>
      </c>
      <c r="BQ40" s="42" t="s">
        <v>1971</v>
      </c>
      <c r="BR40" s="42" t="s">
        <v>2331</v>
      </c>
      <c r="BS40" s="42">
        <v>44575</v>
      </c>
      <c r="BT40" s="42">
        <v>44579</v>
      </c>
      <c r="BU40" s="42">
        <v>44821</v>
      </c>
      <c r="BV40" s="42">
        <v>44819</v>
      </c>
      <c r="BW40" s="42">
        <v>11900000</v>
      </c>
      <c r="BX40" s="42">
        <v>692</v>
      </c>
      <c r="BY40" s="42">
        <v>44816</v>
      </c>
      <c r="BZ40" s="42" t="s">
        <v>2948</v>
      </c>
      <c r="CA40" s="42">
        <v>44823</v>
      </c>
      <c r="CB40" s="42">
        <v>11900000</v>
      </c>
      <c r="CX40" s="42">
        <v>105</v>
      </c>
      <c r="CY40" s="42">
        <v>44928</v>
      </c>
      <c r="FD40" s="64">
        <f t="shared" si="3"/>
        <v>39100000</v>
      </c>
      <c r="FE40" s="65">
        <f t="shared" si="4"/>
        <v>44928</v>
      </c>
      <c r="FF40" s="42" t="str">
        <f t="shared" ca="1" si="5"/>
        <v xml:space="preserve"> TERMINADO</v>
      </c>
      <c r="FJ40" s="42" t="s">
        <v>1508</v>
      </c>
      <c r="FK40" s="42" t="s">
        <v>1508</v>
      </c>
    </row>
    <row r="41" spans="1:167" s="42" customFormat="1" ht="13.5" customHeight="1" x14ac:dyDescent="0.25">
      <c r="A41" s="42">
        <v>67503</v>
      </c>
      <c r="B41" s="42" t="s">
        <v>3108</v>
      </c>
      <c r="C41" s="42" t="s">
        <v>2289</v>
      </c>
      <c r="D41" s="42" t="s">
        <v>2095</v>
      </c>
      <c r="E41" s="42">
        <v>39</v>
      </c>
      <c r="F41" s="42" t="s">
        <v>510</v>
      </c>
      <c r="G41" s="42">
        <v>188</v>
      </c>
      <c r="H41" s="42" t="s">
        <v>528</v>
      </c>
      <c r="I41" s="42" t="s">
        <v>293</v>
      </c>
      <c r="J41" s="42" t="s">
        <v>1890</v>
      </c>
      <c r="K41" s="42" t="s">
        <v>406</v>
      </c>
      <c r="L41" s="42" t="s">
        <v>1439</v>
      </c>
      <c r="M41" s="42" t="s">
        <v>199</v>
      </c>
      <c r="N41" s="42">
        <v>331</v>
      </c>
      <c r="O41" s="42">
        <v>44574</v>
      </c>
      <c r="P41" s="42">
        <v>54400000</v>
      </c>
      <c r="Q41" s="42" t="s">
        <v>541</v>
      </c>
      <c r="R41" s="42" t="s">
        <v>510</v>
      </c>
      <c r="S41" s="42" t="s">
        <v>117</v>
      </c>
      <c r="AB41" s="42" t="s">
        <v>117</v>
      </c>
      <c r="AG41" s="42">
        <f t="shared" si="0"/>
        <v>54400000</v>
      </c>
      <c r="AH41" s="42" t="s">
        <v>506</v>
      </c>
      <c r="AI41" s="42" t="s">
        <v>1671</v>
      </c>
      <c r="AJ41" s="42" t="s">
        <v>579</v>
      </c>
      <c r="AK41" s="42" t="s">
        <v>1428</v>
      </c>
      <c r="AL41" s="42">
        <v>1012401436</v>
      </c>
      <c r="AM41" s="42">
        <v>3</v>
      </c>
      <c r="AN41" s="42" t="s">
        <v>1632</v>
      </c>
      <c r="AO41" s="42">
        <v>34177</v>
      </c>
      <c r="AP41" s="42">
        <f t="shared" si="7"/>
        <v>28.449315068493149</v>
      </c>
      <c r="AS41" s="189"/>
      <c r="AT41" s="42" t="s">
        <v>1292</v>
      </c>
      <c r="AU41" s="42" t="s">
        <v>810</v>
      </c>
      <c r="AV41" s="42">
        <v>3015830269</v>
      </c>
      <c r="AW41" s="42" t="s">
        <v>1061</v>
      </c>
      <c r="AX41" s="42">
        <v>44585</v>
      </c>
      <c r="AY41" s="42">
        <v>27200000</v>
      </c>
      <c r="AZ41" s="42">
        <v>3400000</v>
      </c>
      <c r="BA41" s="42" t="s">
        <v>1376</v>
      </c>
      <c r="BB41" s="42">
        <v>8</v>
      </c>
      <c r="BD41" s="42">
        <f t="shared" si="2"/>
        <v>240</v>
      </c>
      <c r="BE41" s="42" t="s">
        <v>1384</v>
      </c>
      <c r="BF41" s="42">
        <v>20226620068961</v>
      </c>
      <c r="BG41" s="42">
        <v>1</v>
      </c>
      <c r="BH41" s="42">
        <v>417</v>
      </c>
      <c r="BI41" s="42">
        <v>44586</v>
      </c>
      <c r="BJ41" s="42">
        <v>27200000</v>
      </c>
      <c r="BQ41" s="42" t="s">
        <v>1972</v>
      </c>
      <c r="BR41" s="42" t="s">
        <v>2332</v>
      </c>
      <c r="BS41" s="42">
        <v>44582</v>
      </c>
      <c r="BT41" s="42">
        <v>44586</v>
      </c>
      <c r="BU41" s="42">
        <v>44828</v>
      </c>
      <c r="BV41" s="42">
        <v>44820</v>
      </c>
      <c r="BW41" s="42">
        <v>11900000</v>
      </c>
      <c r="BX41" s="42">
        <v>693</v>
      </c>
      <c r="BY41" s="42">
        <v>44816</v>
      </c>
      <c r="BZ41" s="42" t="s">
        <v>2949</v>
      </c>
      <c r="CA41" s="42">
        <v>44823</v>
      </c>
      <c r="CB41" s="42">
        <v>11900000</v>
      </c>
      <c r="CX41" s="42">
        <v>105</v>
      </c>
      <c r="CY41" s="42">
        <v>44935</v>
      </c>
      <c r="FD41" s="64">
        <f t="shared" si="3"/>
        <v>39100000</v>
      </c>
      <c r="FE41" s="65">
        <f t="shared" si="4"/>
        <v>44935</v>
      </c>
      <c r="FF41" s="42" t="str">
        <f t="shared" ca="1" si="5"/>
        <v xml:space="preserve"> TERMINADO</v>
      </c>
      <c r="FJ41" s="42" t="s">
        <v>1508</v>
      </c>
      <c r="FK41" s="42" t="s">
        <v>1508</v>
      </c>
    </row>
    <row r="42" spans="1:167" s="42" customFormat="1" ht="13.5" customHeight="1" x14ac:dyDescent="0.25">
      <c r="A42" s="42">
        <v>67546</v>
      </c>
      <c r="B42" s="42" t="s">
        <v>3108</v>
      </c>
      <c r="C42" s="42" t="s">
        <v>2289</v>
      </c>
      <c r="D42" s="42" t="s">
        <v>2096</v>
      </c>
      <c r="E42" s="42">
        <v>40</v>
      </c>
      <c r="F42" s="42" t="s">
        <v>515</v>
      </c>
      <c r="G42" s="42">
        <v>41</v>
      </c>
      <c r="H42" s="42" t="s">
        <v>528</v>
      </c>
      <c r="I42" s="42" t="s">
        <v>294</v>
      </c>
      <c r="J42" s="42" t="s">
        <v>1893</v>
      </c>
      <c r="K42" s="42" t="s">
        <v>407</v>
      </c>
      <c r="L42" s="42" t="s">
        <v>1439</v>
      </c>
      <c r="M42" s="42" t="s">
        <v>197</v>
      </c>
      <c r="N42" s="42">
        <v>302</v>
      </c>
      <c r="O42" s="42">
        <v>44574</v>
      </c>
      <c r="P42" s="42">
        <v>80000000</v>
      </c>
      <c r="Q42" s="42" t="s">
        <v>535</v>
      </c>
      <c r="R42" s="42" t="s">
        <v>515</v>
      </c>
      <c r="S42" s="42" t="s">
        <v>117</v>
      </c>
      <c r="AB42" s="42" t="s">
        <v>117</v>
      </c>
      <c r="AG42" s="42">
        <f t="shared" si="0"/>
        <v>80000000</v>
      </c>
      <c r="AH42" s="42" t="s">
        <v>506</v>
      </c>
      <c r="AI42" s="42" t="s">
        <v>1672</v>
      </c>
      <c r="AJ42" s="42" t="s">
        <v>580</v>
      </c>
      <c r="AK42" s="42" t="s">
        <v>1428</v>
      </c>
      <c r="AL42" s="42">
        <v>74080099</v>
      </c>
      <c r="AM42" s="42">
        <v>1</v>
      </c>
      <c r="AN42" s="42" t="s">
        <v>1631</v>
      </c>
      <c r="AO42" s="42">
        <v>30099</v>
      </c>
      <c r="AP42" s="42">
        <f t="shared" si="7"/>
        <v>39.62191780821918</v>
      </c>
      <c r="AS42" s="189"/>
      <c r="AT42" s="42" t="s">
        <v>1293</v>
      </c>
      <c r="AU42" s="42" t="s">
        <v>811</v>
      </c>
      <c r="AV42" s="42">
        <v>3125212369</v>
      </c>
      <c r="AW42" s="42" t="s">
        <v>1062</v>
      </c>
      <c r="AX42" s="42">
        <v>44579</v>
      </c>
      <c r="AY42" s="42">
        <v>40000000</v>
      </c>
      <c r="AZ42" s="42">
        <v>5000000</v>
      </c>
      <c r="BA42" s="42" t="s">
        <v>1376</v>
      </c>
      <c r="BB42" s="42">
        <v>8</v>
      </c>
      <c r="BD42" s="42">
        <f t="shared" si="2"/>
        <v>240</v>
      </c>
      <c r="BE42" s="42" t="s">
        <v>1380</v>
      </c>
      <c r="BF42" s="42">
        <v>20226620001363</v>
      </c>
      <c r="BG42" s="42">
        <v>2</v>
      </c>
      <c r="BH42" s="42">
        <v>356</v>
      </c>
      <c r="BI42" s="42">
        <v>44580</v>
      </c>
      <c r="BJ42" s="42">
        <v>40000000</v>
      </c>
      <c r="BQ42" s="42" t="s">
        <v>1973</v>
      </c>
      <c r="BR42" s="42" t="s">
        <v>2317</v>
      </c>
      <c r="BS42" s="42">
        <v>44578</v>
      </c>
      <c r="BT42" s="42">
        <v>44580</v>
      </c>
      <c r="BU42" s="42">
        <v>44822</v>
      </c>
      <c r="BV42" s="42">
        <v>44820</v>
      </c>
      <c r="BW42" s="42">
        <v>15000000</v>
      </c>
      <c r="BX42" s="42">
        <v>651</v>
      </c>
      <c r="BY42" s="42">
        <v>44816</v>
      </c>
      <c r="BZ42" s="42" t="s">
        <v>2950</v>
      </c>
      <c r="CA42" s="42">
        <v>44823</v>
      </c>
      <c r="CB42" s="42">
        <v>15000000</v>
      </c>
      <c r="CX42" s="42">
        <v>90</v>
      </c>
      <c r="CY42" s="42">
        <v>44913</v>
      </c>
      <c r="FD42" s="64">
        <f t="shared" si="3"/>
        <v>55000000</v>
      </c>
      <c r="FE42" s="65">
        <f t="shared" si="4"/>
        <v>44913</v>
      </c>
      <c r="FF42" s="42" t="str">
        <f t="shared" ca="1" si="5"/>
        <v xml:space="preserve"> TERMINADO</v>
      </c>
      <c r="FJ42" s="42" t="s">
        <v>1509</v>
      </c>
      <c r="FK42" s="42" t="s">
        <v>1509</v>
      </c>
    </row>
    <row r="43" spans="1:167" s="42" customFormat="1" ht="13.5" customHeight="1" x14ac:dyDescent="0.25">
      <c r="A43" s="42">
        <v>66556</v>
      </c>
      <c r="B43" s="42" t="s">
        <v>3108</v>
      </c>
      <c r="C43" s="42" t="s">
        <v>2289</v>
      </c>
      <c r="D43" s="42" t="s">
        <v>2097</v>
      </c>
      <c r="E43" s="42">
        <v>41</v>
      </c>
      <c r="F43" s="42" t="s">
        <v>510</v>
      </c>
      <c r="G43" s="42">
        <v>202</v>
      </c>
      <c r="H43" s="42" t="s">
        <v>528</v>
      </c>
      <c r="I43" s="42" t="s">
        <v>295</v>
      </c>
      <c r="J43" s="42" t="s">
        <v>1930</v>
      </c>
      <c r="K43" s="42" t="s">
        <v>408</v>
      </c>
      <c r="L43" s="42" t="s">
        <v>1439</v>
      </c>
      <c r="M43" s="42" t="s">
        <v>197</v>
      </c>
      <c r="N43" s="42">
        <v>344</v>
      </c>
      <c r="O43" s="42">
        <v>44574</v>
      </c>
      <c r="P43" s="42">
        <v>60000000</v>
      </c>
      <c r="Q43" s="42" t="s">
        <v>541</v>
      </c>
      <c r="R43" s="42" t="s">
        <v>510</v>
      </c>
      <c r="S43" s="42" t="s">
        <v>117</v>
      </c>
      <c r="AB43" s="42" t="s">
        <v>117</v>
      </c>
      <c r="AG43" s="42">
        <f t="shared" si="0"/>
        <v>60000000</v>
      </c>
      <c r="AH43" s="42" t="s">
        <v>506</v>
      </c>
      <c r="AI43" s="42" t="s">
        <v>1673</v>
      </c>
      <c r="AJ43" s="42" t="s">
        <v>581</v>
      </c>
      <c r="AK43" s="42" t="s">
        <v>1428</v>
      </c>
      <c r="AL43" s="42">
        <v>30232582</v>
      </c>
      <c r="AM43" s="42">
        <v>1</v>
      </c>
      <c r="AN43" s="42" t="s">
        <v>1632</v>
      </c>
      <c r="AO43" s="42">
        <v>30294</v>
      </c>
      <c r="AP43" s="42">
        <f t="shared" si="7"/>
        <v>39.087671232876716</v>
      </c>
      <c r="AS43" s="189"/>
      <c r="AT43" s="42" t="s">
        <v>1294</v>
      </c>
      <c r="AU43" s="42" t="s">
        <v>812</v>
      </c>
      <c r="AV43" s="42">
        <v>3104640910</v>
      </c>
      <c r="AW43" s="42" t="s">
        <v>1063</v>
      </c>
      <c r="AX43" s="42">
        <v>44575</v>
      </c>
      <c r="AY43" s="42">
        <v>60000000</v>
      </c>
      <c r="AZ43" s="42">
        <v>7500000</v>
      </c>
      <c r="BA43" s="42" t="s">
        <v>1376</v>
      </c>
      <c r="BB43" s="42">
        <v>8</v>
      </c>
      <c r="BD43" s="42">
        <f t="shared" si="2"/>
        <v>240</v>
      </c>
      <c r="BE43" s="42" t="s">
        <v>1383</v>
      </c>
      <c r="BF43" s="42">
        <v>20226620001353</v>
      </c>
      <c r="BG43" s="42">
        <v>1</v>
      </c>
      <c r="BH43" s="42">
        <v>337</v>
      </c>
      <c r="BI43" s="42">
        <v>44580</v>
      </c>
      <c r="BJ43" s="42">
        <v>60000000</v>
      </c>
      <c r="BQ43" s="42" t="s">
        <v>1974</v>
      </c>
      <c r="BR43" s="42" t="s">
        <v>2333</v>
      </c>
      <c r="BS43" s="42">
        <v>44578</v>
      </c>
      <c r="BT43" s="42">
        <v>44580</v>
      </c>
      <c r="BU43" s="42">
        <v>44822</v>
      </c>
      <c r="BV43" s="42">
        <v>44820</v>
      </c>
      <c r="BW43" s="42">
        <v>26250000</v>
      </c>
      <c r="BX43" s="42">
        <v>701</v>
      </c>
      <c r="BY43" s="42">
        <v>44816</v>
      </c>
      <c r="BZ43" s="42" t="s">
        <v>2951</v>
      </c>
      <c r="CA43" s="42">
        <v>44823</v>
      </c>
      <c r="CB43" s="42">
        <v>26250000</v>
      </c>
      <c r="CX43" s="42">
        <v>105</v>
      </c>
      <c r="CY43" s="42">
        <v>44929</v>
      </c>
      <c r="FD43" s="64">
        <f t="shared" si="3"/>
        <v>86250000</v>
      </c>
      <c r="FE43" s="65">
        <f t="shared" si="4"/>
        <v>44929</v>
      </c>
      <c r="FF43" s="42" t="str">
        <f t="shared" ca="1" si="5"/>
        <v xml:space="preserve"> TERMINADO</v>
      </c>
      <c r="FJ43" s="42" t="s">
        <v>1510</v>
      </c>
      <c r="FK43" s="42" t="s">
        <v>1510</v>
      </c>
    </row>
    <row r="44" spans="1:167" s="42" customFormat="1" ht="13.5" customHeight="1" x14ac:dyDescent="0.25">
      <c r="A44" s="42">
        <v>67219</v>
      </c>
      <c r="B44" s="42" t="s">
        <v>3108</v>
      </c>
      <c r="C44" s="42" t="s">
        <v>2289</v>
      </c>
      <c r="D44" s="42" t="s">
        <v>2098</v>
      </c>
      <c r="E44" s="42">
        <v>42</v>
      </c>
      <c r="F44" s="42" t="s">
        <v>510</v>
      </c>
      <c r="G44" s="42">
        <v>190</v>
      </c>
      <c r="H44" s="42" t="s">
        <v>528</v>
      </c>
      <c r="I44" s="42" t="s">
        <v>296</v>
      </c>
      <c r="J44" s="42" t="s">
        <v>1887</v>
      </c>
      <c r="K44" s="42" t="s">
        <v>409</v>
      </c>
      <c r="L44" s="42" t="s">
        <v>1439</v>
      </c>
      <c r="M44" s="42" t="s">
        <v>197</v>
      </c>
      <c r="N44" s="42">
        <v>346</v>
      </c>
      <c r="O44" s="42">
        <v>44574</v>
      </c>
      <c r="P44" s="42">
        <v>74800000</v>
      </c>
      <c r="Q44" s="42" t="s">
        <v>541</v>
      </c>
      <c r="R44" s="42" t="s">
        <v>510</v>
      </c>
      <c r="S44" s="42" t="s">
        <v>117</v>
      </c>
      <c r="AB44" s="42" t="s">
        <v>117</v>
      </c>
      <c r="AG44" s="42">
        <f t="shared" si="0"/>
        <v>74800000</v>
      </c>
      <c r="AH44" s="42" t="s">
        <v>504</v>
      </c>
      <c r="AI44" s="42" t="s">
        <v>1674</v>
      </c>
      <c r="AJ44" s="42" t="s">
        <v>582</v>
      </c>
      <c r="AK44" s="42" t="s">
        <v>1428</v>
      </c>
      <c r="AL44" s="42">
        <v>51591190</v>
      </c>
      <c r="AM44" s="42">
        <v>1</v>
      </c>
      <c r="AN44" s="42" t="s">
        <v>1632</v>
      </c>
      <c r="AO44" s="42">
        <v>22321</v>
      </c>
      <c r="AP44" s="42">
        <f t="shared" si="7"/>
        <v>60.93150684931507</v>
      </c>
      <c r="AS44" s="189"/>
      <c r="AT44" s="42" t="s">
        <v>1281</v>
      </c>
      <c r="AU44" s="42" t="s">
        <v>813</v>
      </c>
      <c r="AV44" s="42" t="s">
        <v>1904</v>
      </c>
      <c r="AW44" s="42" t="s">
        <v>1064</v>
      </c>
      <c r="AX44" s="42">
        <v>44575</v>
      </c>
      <c r="AY44" s="42">
        <v>74800000</v>
      </c>
      <c r="AZ44" s="42">
        <v>6800000</v>
      </c>
      <c r="BA44" s="42" t="s">
        <v>1374</v>
      </c>
      <c r="BB44" s="42">
        <v>11</v>
      </c>
      <c r="BD44" s="42">
        <f t="shared" si="2"/>
        <v>330</v>
      </c>
      <c r="BE44" s="42" t="s">
        <v>550</v>
      </c>
      <c r="BF44" s="42" t="s">
        <v>1400</v>
      </c>
      <c r="BG44" s="42">
        <v>1</v>
      </c>
      <c r="BH44" s="42">
        <v>311</v>
      </c>
      <c r="BI44" s="42">
        <v>44575</v>
      </c>
      <c r="BJ44" s="42">
        <v>74800000</v>
      </c>
      <c r="BQ44" s="42" t="s">
        <v>1975</v>
      </c>
      <c r="BR44" s="42" t="s">
        <v>2334</v>
      </c>
      <c r="BS44" s="42">
        <v>44575</v>
      </c>
      <c r="BT44" s="42">
        <v>44578</v>
      </c>
      <c r="BU44" s="42">
        <v>44911</v>
      </c>
      <c r="BV44" s="42">
        <v>44819</v>
      </c>
      <c r="BW44" s="42">
        <v>3626667</v>
      </c>
      <c r="BX44" s="42">
        <v>694</v>
      </c>
      <c r="BY44" s="42">
        <v>44816</v>
      </c>
      <c r="BZ44" s="42" t="s">
        <v>2952</v>
      </c>
      <c r="CA44" s="42">
        <v>44820</v>
      </c>
      <c r="CB44" s="42">
        <v>3626667</v>
      </c>
      <c r="CX44" s="42">
        <v>17</v>
      </c>
      <c r="CY44" s="42">
        <v>44928</v>
      </c>
      <c r="FD44" s="64">
        <f t="shared" si="3"/>
        <v>78426667</v>
      </c>
      <c r="FE44" s="65">
        <f t="shared" si="4"/>
        <v>44928</v>
      </c>
      <c r="FF44" s="42" t="str">
        <f t="shared" ca="1" si="5"/>
        <v xml:space="preserve"> TERMINADO</v>
      </c>
      <c r="FJ44" s="42" t="s">
        <v>1511</v>
      </c>
      <c r="FK44" s="42" t="s">
        <v>1511</v>
      </c>
    </row>
    <row r="45" spans="1:167" s="70" customFormat="1" ht="13.5" customHeight="1" x14ac:dyDescent="0.25">
      <c r="A45" s="70">
        <v>67603</v>
      </c>
      <c r="B45" s="70" t="s">
        <v>133</v>
      </c>
      <c r="C45" s="70" t="s">
        <v>2289</v>
      </c>
      <c r="D45" s="70" t="s">
        <v>2099</v>
      </c>
      <c r="E45" s="70">
        <v>43</v>
      </c>
      <c r="F45" s="70" t="s">
        <v>510</v>
      </c>
      <c r="G45" s="70">
        <v>223</v>
      </c>
      <c r="H45" s="70" t="s">
        <v>528</v>
      </c>
      <c r="I45" s="70" t="s">
        <v>297</v>
      </c>
      <c r="J45" s="70" t="s">
        <v>1895</v>
      </c>
      <c r="K45" s="70" t="s">
        <v>410</v>
      </c>
      <c r="L45" s="70" t="s">
        <v>1439</v>
      </c>
      <c r="M45" s="70" t="s">
        <v>197</v>
      </c>
      <c r="N45" s="70">
        <v>288</v>
      </c>
      <c r="O45" s="70">
        <v>44574</v>
      </c>
      <c r="P45" s="70">
        <v>45600000</v>
      </c>
      <c r="Q45" s="70" t="s">
        <v>541</v>
      </c>
      <c r="R45" s="70" t="s">
        <v>510</v>
      </c>
      <c r="S45" s="70" t="s">
        <v>117</v>
      </c>
      <c r="AB45" s="70" t="s">
        <v>117</v>
      </c>
      <c r="AG45" s="70">
        <f t="shared" si="0"/>
        <v>45600000</v>
      </c>
      <c r="AH45" s="70" t="s">
        <v>506</v>
      </c>
      <c r="AI45" s="70" t="s">
        <v>1675</v>
      </c>
      <c r="AJ45" s="70" t="s">
        <v>583</v>
      </c>
      <c r="AK45" s="70" t="s">
        <v>1428</v>
      </c>
      <c r="AL45" s="70">
        <v>1116545814</v>
      </c>
      <c r="AM45" s="70">
        <v>1</v>
      </c>
      <c r="AN45" s="70" t="s">
        <v>1632</v>
      </c>
      <c r="AO45" s="70">
        <v>32750</v>
      </c>
      <c r="AP45" s="70">
        <f t="shared" si="7"/>
        <v>32.358904109589041</v>
      </c>
      <c r="AS45" s="189"/>
      <c r="AT45" s="70" t="s">
        <v>1279</v>
      </c>
      <c r="AU45" s="70" t="s">
        <v>814</v>
      </c>
      <c r="AV45" s="70">
        <v>3148659019</v>
      </c>
      <c r="AW45" s="70" t="s">
        <v>1065</v>
      </c>
      <c r="AX45" s="70">
        <v>44578</v>
      </c>
      <c r="AY45" s="70">
        <v>45600000</v>
      </c>
      <c r="AZ45" s="70">
        <v>5700000</v>
      </c>
      <c r="BA45" s="70" t="s">
        <v>1376</v>
      </c>
      <c r="BB45" s="70">
        <v>8</v>
      </c>
      <c r="BD45" s="70">
        <f t="shared" si="2"/>
        <v>240</v>
      </c>
      <c r="BE45" s="70" t="s">
        <v>1380</v>
      </c>
      <c r="BF45" s="70">
        <v>20226620001363</v>
      </c>
      <c r="BG45" s="70">
        <v>1</v>
      </c>
      <c r="BH45" s="70">
        <v>361</v>
      </c>
      <c r="BI45" s="70">
        <v>44580</v>
      </c>
      <c r="BJ45" s="70">
        <v>45600000</v>
      </c>
      <c r="BQ45" s="70" t="s">
        <v>1976</v>
      </c>
      <c r="BR45" s="70" t="s">
        <v>2335</v>
      </c>
      <c r="BS45" s="70">
        <v>44578</v>
      </c>
      <c r="BT45" s="70">
        <v>44580</v>
      </c>
      <c r="BU45" s="70">
        <v>44822</v>
      </c>
      <c r="FD45" s="71">
        <f t="shared" si="3"/>
        <v>45600000</v>
      </c>
      <c r="FE45" s="72">
        <f t="shared" si="4"/>
        <v>44822</v>
      </c>
      <c r="FF45" s="70" t="str">
        <f t="shared" ca="1" si="5"/>
        <v xml:space="preserve"> TERMINADO</v>
      </c>
      <c r="FJ45" s="70" t="s">
        <v>1512</v>
      </c>
      <c r="FK45" s="70" t="s">
        <v>1512</v>
      </c>
    </row>
    <row r="46" spans="1:167" s="42" customFormat="1" ht="13.5" customHeight="1" x14ac:dyDescent="0.25">
      <c r="A46" s="42">
        <v>67480</v>
      </c>
      <c r="B46" s="42" t="s">
        <v>3108</v>
      </c>
      <c r="C46" s="42" t="s">
        <v>2289</v>
      </c>
      <c r="D46" s="42" t="s">
        <v>2100</v>
      </c>
      <c r="E46" s="42">
        <v>44</v>
      </c>
      <c r="F46" s="42" t="s">
        <v>514</v>
      </c>
      <c r="G46" s="42">
        <v>57</v>
      </c>
      <c r="H46" s="42" t="s">
        <v>528</v>
      </c>
      <c r="I46" s="42" t="s">
        <v>298</v>
      </c>
      <c r="J46" s="42" t="s">
        <v>1923</v>
      </c>
      <c r="K46" s="42" t="s">
        <v>411</v>
      </c>
      <c r="L46" s="42" t="s">
        <v>1439</v>
      </c>
      <c r="M46" s="42" t="s">
        <v>199</v>
      </c>
      <c r="N46" s="42">
        <v>300</v>
      </c>
      <c r="O46" s="42">
        <v>44574</v>
      </c>
      <c r="P46" s="42">
        <v>27200000</v>
      </c>
      <c r="Q46" s="42" t="s">
        <v>529</v>
      </c>
      <c r="R46" s="42" t="s">
        <v>514</v>
      </c>
      <c r="S46" s="42" t="s">
        <v>117</v>
      </c>
      <c r="AB46" s="42" t="s">
        <v>117</v>
      </c>
      <c r="AG46" s="42">
        <f t="shared" si="0"/>
        <v>27200000</v>
      </c>
      <c r="AH46" s="42" t="s">
        <v>502</v>
      </c>
      <c r="AI46" s="42" t="s">
        <v>1676</v>
      </c>
      <c r="AJ46" s="42" t="s">
        <v>584</v>
      </c>
      <c r="AK46" s="42" t="s">
        <v>1428</v>
      </c>
      <c r="AL46" s="42">
        <v>79254325</v>
      </c>
      <c r="AM46" s="42">
        <v>6</v>
      </c>
      <c r="AN46" s="42" t="s">
        <v>1631</v>
      </c>
      <c r="AO46" s="42">
        <v>22259</v>
      </c>
      <c r="AP46" s="42">
        <f t="shared" si="7"/>
        <v>61.101369863013701</v>
      </c>
      <c r="AS46" s="189"/>
      <c r="AT46" s="42" t="s">
        <v>1295</v>
      </c>
      <c r="AU46" s="42" t="s">
        <v>815</v>
      </c>
      <c r="AV46" s="42">
        <v>3124471500</v>
      </c>
      <c r="AW46" s="42" t="s">
        <v>1066</v>
      </c>
      <c r="AX46" s="42">
        <v>44578</v>
      </c>
      <c r="AY46" s="42">
        <v>27200000</v>
      </c>
      <c r="AZ46" s="42">
        <v>3400000</v>
      </c>
      <c r="BA46" s="42" t="s">
        <v>1376</v>
      </c>
      <c r="BB46" s="42">
        <v>8</v>
      </c>
      <c r="BD46" s="42">
        <f t="shared" si="2"/>
        <v>240</v>
      </c>
      <c r="BE46" s="42" t="s">
        <v>1380</v>
      </c>
      <c r="BF46" s="42">
        <v>20226620001363</v>
      </c>
      <c r="BG46" s="42">
        <v>2</v>
      </c>
      <c r="BH46" s="42">
        <v>362</v>
      </c>
      <c r="BI46" s="42">
        <v>44580</v>
      </c>
      <c r="BJ46" s="42">
        <v>27200000</v>
      </c>
      <c r="BQ46" s="42" t="s">
        <v>1977</v>
      </c>
      <c r="BR46" s="42" t="s">
        <v>2317</v>
      </c>
      <c r="BS46" s="42">
        <v>44580</v>
      </c>
      <c r="BT46" s="42">
        <v>44580</v>
      </c>
      <c r="BU46" s="42">
        <v>44822</v>
      </c>
      <c r="BV46" s="42">
        <v>44819</v>
      </c>
      <c r="BW46" s="42">
        <v>11900000</v>
      </c>
      <c r="BX46" s="42">
        <v>650</v>
      </c>
      <c r="BY46" s="42">
        <v>44816</v>
      </c>
      <c r="BZ46" s="42" t="s">
        <v>2953</v>
      </c>
      <c r="CA46" s="42">
        <v>44820</v>
      </c>
      <c r="CB46" s="42">
        <v>11900000</v>
      </c>
      <c r="CX46" s="42">
        <v>105</v>
      </c>
      <c r="CY46" s="42">
        <v>44929</v>
      </c>
      <c r="FD46" s="64">
        <f t="shared" si="3"/>
        <v>39100000</v>
      </c>
      <c r="FE46" s="65">
        <f t="shared" si="4"/>
        <v>44929</v>
      </c>
      <c r="FF46" s="42" t="str">
        <f t="shared" ca="1" si="5"/>
        <v xml:space="preserve"> TERMINADO</v>
      </c>
      <c r="FJ46" s="42" t="s">
        <v>1513</v>
      </c>
      <c r="FK46" s="42" t="s">
        <v>1513</v>
      </c>
    </row>
    <row r="47" spans="1:167" s="42" customFormat="1" ht="13.5" customHeight="1" x14ac:dyDescent="0.25">
      <c r="A47" s="42">
        <v>66859</v>
      </c>
      <c r="B47" s="42" t="s">
        <v>3108</v>
      </c>
      <c r="C47" s="42" t="s">
        <v>2289</v>
      </c>
      <c r="D47" s="42" t="s">
        <v>2101</v>
      </c>
      <c r="E47" s="42">
        <v>45</v>
      </c>
      <c r="F47" s="42" t="s">
        <v>510</v>
      </c>
      <c r="G47" s="42">
        <v>200</v>
      </c>
      <c r="H47" s="42" t="s">
        <v>528</v>
      </c>
      <c r="I47" s="42" t="s">
        <v>299</v>
      </c>
      <c r="J47" s="42" t="s">
        <v>1900</v>
      </c>
      <c r="K47" s="42" t="s">
        <v>412</v>
      </c>
      <c r="L47" s="42" t="s">
        <v>1439</v>
      </c>
      <c r="M47" s="42" t="s">
        <v>199</v>
      </c>
      <c r="N47" s="42">
        <v>335</v>
      </c>
      <c r="O47" s="42">
        <v>44574</v>
      </c>
      <c r="P47" s="42">
        <v>41600000</v>
      </c>
      <c r="Q47" s="42" t="s">
        <v>541</v>
      </c>
      <c r="R47" s="42" t="s">
        <v>510</v>
      </c>
      <c r="S47" s="42" t="s">
        <v>117</v>
      </c>
      <c r="AB47" s="42" t="s">
        <v>117</v>
      </c>
      <c r="AG47" s="42">
        <f t="shared" si="0"/>
        <v>41600000</v>
      </c>
      <c r="AH47" s="42" t="s">
        <v>504</v>
      </c>
      <c r="AI47" s="42" t="s">
        <v>1677</v>
      </c>
      <c r="AJ47" s="42" t="s">
        <v>585</v>
      </c>
      <c r="AK47" s="42" t="s">
        <v>1428</v>
      </c>
      <c r="AL47" s="42">
        <v>80113532</v>
      </c>
      <c r="AM47" s="42">
        <v>3</v>
      </c>
      <c r="AN47" s="42" t="s">
        <v>1631</v>
      </c>
      <c r="AO47" s="42">
        <v>29692</v>
      </c>
      <c r="AP47" s="42">
        <f t="shared" si="7"/>
        <v>40.736986301369861</v>
      </c>
      <c r="AS47" s="189"/>
      <c r="AT47" s="42" t="s">
        <v>1296</v>
      </c>
      <c r="AU47" s="42" t="s">
        <v>816</v>
      </c>
      <c r="AV47" s="42">
        <v>3017074452</v>
      </c>
      <c r="AW47" s="42" t="s">
        <v>1067</v>
      </c>
      <c r="AX47" s="42">
        <v>44575</v>
      </c>
      <c r="AY47" s="42">
        <v>20800000</v>
      </c>
      <c r="AZ47" s="42">
        <v>2600000</v>
      </c>
      <c r="BA47" s="42" t="s">
        <v>1376</v>
      </c>
      <c r="BB47" s="42">
        <v>8</v>
      </c>
      <c r="BD47" s="42">
        <f t="shared" si="2"/>
        <v>240</v>
      </c>
      <c r="BE47" s="42" t="s">
        <v>1398</v>
      </c>
      <c r="BF47" s="42">
        <v>20226620001263</v>
      </c>
      <c r="BG47" s="42">
        <v>4</v>
      </c>
      <c r="BH47" s="42">
        <v>316</v>
      </c>
      <c r="BI47" s="42">
        <v>44579</v>
      </c>
      <c r="BJ47" s="42">
        <v>20800000</v>
      </c>
      <c r="BQ47" s="42" t="s">
        <v>1978</v>
      </c>
      <c r="BR47" s="42" t="s">
        <v>2326</v>
      </c>
      <c r="BS47" s="42">
        <v>44579</v>
      </c>
      <c r="BT47" s="42">
        <v>44579</v>
      </c>
      <c r="BU47" s="42">
        <v>44821</v>
      </c>
      <c r="BV47" s="42">
        <v>44819</v>
      </c>
      <c r="BW47" s="42">
        <v>7973333</v>
      </c>
      <c r="BX47" s="42">
        <v>791</v>
      </c>
      <c r="BY47" s="42">
        <v>44818</v>
      </c>
      <c r="BZ47" s="42" t="s">
        <v>2954</v>
      </c>
      <c r="CA47" s="42">
        <v>44820</v>
      </c>
      <c r="CB47" s="42">
        <v>7973333</v>
      </c>
      <c r="CC47" s="42">
        <v>1107</v>
      </c>
      <c r="CD47" s="42">
        <v>866667</v>
      </c>
      <c r="CE47" s="42">
        <v>44908</v>
      </c>
      <c r="CF47" s="42">
        <v>44904</v>
      </c>
      <c r="CG47" s="42">
        <v>866667</v>
      </c>
      <c r="CX47" s="42">
        <v>92</v>
      </c>
      <c r="CY47" s="42">
        <v>44914</v>
      </c>
      <c r="CZ47" s="42">
        <v>44904</v>
      </c>
      <c r="DA47" s="42" t="s">
        <v>3891</v>
      </c>
      <c r="DC47" s="42">
        <v>10</v>
      </c>
      <c r="DD47" s="42">
        <v>44924</v>
      </c>
      <c r="FD47" s="64">
        <f t="shared" si="3"/>
        <v>29640000</v>
      </c>
      <c r="FE47" s="65">
        <f t="shared" si="4"/>
        <v>44924</v>
      </c>
      <c r="FF47" s="42" t="str">
        <f t="shared" ca="1" si="5"/>
        <v xml:space="preserve"> TERMINADO</v>
      </c>
      <c r="FJ47" s="42" t="s">
        <v>1514</v>
      </c>
      <c r="FK47" s="42" t="s">
        <v>1514</v>
      </c>
    </row>
    <row r="48" spans="1:167" s="42" customFormat="1" ht="13.5" customHeight="1" x14ac:dyDescent="0.25">
      <c r="A48" s="42">
        <v>66859</v>
      </c>
      <c r="B48" s="42" t="s">
        <v>3108</v>
      </c>
      <c r="C48" s="42" t="s">
        <v>2289</v>
      </c>
      <c r="D48" s="42" t="s">
        <v>2101</v>
      </c>
      <c r="E48" s="42">
        <v>46</v>
      </c>
      <c r="F48" s="42" t="s">
        <v>510</v>
      </c>
      <c r="G48" s="42">
        <v>199</v>
      </c>
      <c r="H48" s="42" t="s">
        <v>528</v>
      </c>
      <c r="I48" s="42" t="s">
        <v>299</v>
      </c>
      <c r="J48" s="42" t="s">
        <v>1900</v>
      </c>
      <c r="K48" s="42" t="s">
        <v>412</v>
      </c>
      <c r="L48" s="42" t="s">
        <v>1439</v>
      </c>
      <c r="M48" s="42" t="s">
        <v>199</v>
      </c>
      <c r="N48" s="42">
        <v>335</v>
      </c>
      <c r="O48" s="42">
        <v>44574</v>
      </c>
      <c r="P48" s="42">
        <v>41600000</v>
      </c>
      <c r="Q48" s="42" t="s">
        <v>541</v>
      </c>
      <c r="R48" s="42" t="s">
        <v>510</v>
      </c>
      <c r="S48" s="42" t="s">
        <v>117</v>
      </c>
      <c r="AB48" s="42" t="s">
        <v>117</v>
      </c>
      <c r="AG48" s="42">
        <f t="shared" si="0"/>
        <v>41600000</v>
      </c>
      <c r="AH48" s="42" t="s">
        <v>504</v>
      </c>
      <c r="AI48" s="42" t="s">
        <v>1678</v>
      </c>
      <c r="AJ48" s="42" t="s">
        <v>586</v>
      </c>
      <c r="AK48" s="42" t="s">
        <v>1428</v>
      </c>
      <c r="AL48" s="42">
        <v>1030632130</v>
      </c>
      <c r="AM48" s="42">
        <v>1</v>
      </c>
      <c r="AN48" s="42" t="s">
        <v>1631</v>
      </c>
      <c r="AO48" s="42">
        <v>34279</v>
      </c>
      <c r="AP48" s="42">
        <f t="shared" si="7"/>
        <v>28.169863013698631</v>
      </c>
      <c r="AS48" s="189"/>
      <c r="AT48" s="42" t="s">
        <v>1297</v>
      </c>
      <c r="AU48" s="42" t="s">
        <v>817</v>
      </c>
      <c r="AV48" s="42">
        <v>3194696100</v>
      </c>
      <c r="AW48" s="42" t="s">
        <v>1068</v>
      </c>
      <c r="AX48" s="42">
        <v>44575</v>
      </c>
      <c r="AY48" s="42">
        <v>20800000</v>
      </c>
      <c r="AZ48" s="42">
        <v>2600000</v>
      </c>
      <c r="BA48" s="42" t="s">
        <v>1376</v>
      </c>
      <c r="BB48" s="42">
        <v>8</v>
      </c>
      <c r="BD48" s="42">
        <f t="shared" si="2"/>
        <v>240</v>
      </c>
      <c r="BE48" s="42" t="s">
        <v>1398</v>
      </c>
      <c r="BF48" s="42">
        <v>20226620001263</v>
      </c>
      <c r="BG48" s="42">
        <v>4</v>
      </c>
      <c r="BH48" s="42">
        <v>317</v>
      </c>
      <c r="BI48" s="42">
        <v>44579</v>
      </c>
      <c r="BJ48" s="42">
        <v>20800000</v>
      </c>
      <c r="BQ48" s="42" t="s">
        <v>1979</v>
      </c>
      <c r="BR48" s="42" t="s">
        <v>2326</v>
      </c>
      <c r="BS48" s="42">
        <v>44580</v>
      </c>
      <c r="BT48" s="42">
        <v>44580</v>
      </c>
      <c r="BU48" s="42">
        <v>44822</v>
      </c>
      <c r="BV48" s="42">
        <v>44819</v>
      </c>
      <c r="BW48" s="42">
        <v>7973333</v>
      </c>
      <c r="BX48" s="42">
        <v>790</v>
      </c>
      <c r="BY48" s="42">
        <v>44818</v>
      </c>
      <c r="BZ48" s="42" t="s">
        <v>2955</v>
      </c>
      <c r="CA48" s="42">
        <v>44820</v>
      </c>
      <c r="CB48" s="42">
        <v>7973333</v>
      </c>
      <c r="CX48" s="42">
        <v>92</v>
      </c>
      <c r="CY48" s="42">
        <v>44915</v>
      </c>
      <c r="FD48" s="64">
        <f t="shared" si="3"/>
        <v>28773333</v>
      </c>
      <c r="FE48" s="65">
        <f t="shared" si="4"/>
        <v>44915</v>
      </c>
      <c r="FF48" s="42" t="str">
        <f t="shared" ca="1" si="5"/>
        <v xml:space="preserve"> TERMINADO</v>
      </c>
      <c r="FJ48" s="42" t="s">
        <v>1514</v>
      </c>
      <c r="FK48" s="42" t="s">
        <v>1514</v>
      </c>
    </row>
    <row r="49" spans="1:167" s="42" customFormat="1" ht="13.5" customHeight="1" x14ac:dyDescent="0.25">
      <c r="A49" s="42">
        <v>66963</v>
      </c>
      <c r="B49" s="42" t="s">
        <v>3108</v>
      </c>
      <c r="C49" s="42" t="s">
        <v>2289</v>
      </c>
      <c r="D49" s="42" t="s">
        <v>2102</v>
      </c>
      <c r="E49" s="42">
        <v>47</v>
      </c>
      <c r="F49" s="42" t="s">
        <v>510</v>
      </c>
      <c r="G49" s="42">
        <v>203</v>
      </c>
      <c r="H49" s="42" t="s">
        <v>528</v>
      </c>
      <c r="I49" s="42" t="s">
        <v>300</v>
      </c>
      <c r="J49" s="42" t="s">
        <v>1927</v>
      </c>
      <c r="K49" s="42" t="s">
        <v>413</v>
      </c>
      <c r="L49" s="42" t="s">
        <v>1439</v>
      </c>
      <c r="M49" s="42" t="s">
        <v>197</v>
      </c>
      <c r="N49" s="42">
        <v>342</v>
      </c>
      <c r="O49" s="42">
        <v>44574</v>
      </c>
      <c r="P49" s="42">
        <v>60000000</v>
      </c>
      <c r="Q49" s="42" t="s">
        <v>541</v>
      </c>
      <c r="R49" s="42" t="s">
        <v>510</v>
      </c>
      <c r="S49" s="42" t="s">
        <v>117</v>
      </c>
      <c r="AB49" s="42" t="s">
        <v>117</v>
      </c>
      <c r="AG49" s="42">
        <f t="shared" si="0"/>
        <v>60000000</v>
      </c>
      <c r="AH49" s="42" t="s">
        <v>502</v>
      </c>
      <c r="AI49" s="42" t="s">
        <v>1679</v>
      </c>
      <c r="AJ49" s="42" t="s">
        <v>587</v>
      </c>
      <c r="AK49" s="42" t="s">
        <v>1428</v>
      </c>
      <c r="AL49" s="42">
        <v>1018419856</v>
      </c>
      <c r="AM49" s="42">
        <v>4</v>
      </c>
      <c r="AN49" s="42" t="s">
        <v>1631</v>
      </c>
      <c r="AO49" s="42">
        <v>32450</v>
      </c>
      <c r="AP49" s="42">
        <f t="shared" si="7"/>
        <v>33.180821917808217</v>
      </c>
      <c r="AS49" s="189"/>
      <c r="AT49" s="42" t="s">
        <v>1278</v>
      </c>
      <c r="AU49" s="42" t="s">
        <v>818</v>
      </c>
      <c r="AV49" s="42">
        <v>3006918255</v>
      </c>
      <c r="AW49" s="42" t="s">
        <v>1069</v>
      </c>
      <c r="AX49" s="42">
        <v>44575</v>
      </c>
      <c r="AY49" s="42">
        <v>60000000</v>
      </c>
      <c r="AZ49" s="42">
        <v>7500000</v>
      </c>
      <c r="BA49" s="42" t="s">
        <v>1376</v>
      </c>
      <c r="BB49" s="42">
        <v>8</v>
      </c>
      <c r="BD49" s="42">
        <f t="shared" si="2"/>
        <v>240</v>
      </c>
      <c r="BE49" s="42" t="s">
        <v>1403</v>
      </c>
      <c r="BF49" s="42" t="s">
        <v>1404</v>
      </c>
      <c r="BG49" s="42">
        <v>4</v>
      </c>
      <c r="BH49" s="42">
        <v>340</v>
      </c>
      <c r="BI49" s="42">
        <v>44579</v>
      </c>
      <c r="BJ49" s="42">
        <v>60000000</v>
      </c>
      <c r="BQ49" s="42" t="s">
        <v>1980</v>
      </c>
      <c r="BR49" s="42" t="s">
        <v>2336</v>
      </c>
      <c r="BS49" s="42">
        <v>44578</v>
      </c>
      <c r="BT49" s="42">
        <v>44579</v>
      </c>
      <c r="BU49" s="42">
        <v>44821</v>
      </c>
      <c r="BV49" s="42">
        <v>44820</v>
      </c>
      <c r="BW49" s="42">
        <v>22500000</v>
      </c>
      <c r="BX49" s="42">
        <v>702</v>
      </c>
      <c r="BY49" s="42">
        <v>44816</v>
      </c>
      <c r="BZ49" s="42" t="s">
        <v>2956</v>
      </c>
      <c r="CA49" s="42">
        <v>44820</v>
      </c>
      <c r="CB49" s="42">
        <v>22500000</v>
      </c>
      <c r="CC49" s="42">
        <v>1093</v>
      </c>
      <c r="CD49" s="42">
        <v>2500000</v>
      </c>
      <c r="CE49" s="42">
        <v>44902</v>
      </c>
      <c r="CF49" s="42">
        <v>44901</v>
      </c>
      <c r="CG49" s="42">
        <v>2500000</v>
      </c>
      <c r="CX49" s="42">
        <v>90</v>
      </c>
      <c r="CY49" s="42">
        <v>44912</v>
      </c>
      <c r="CZ49" s="42">
        <v>44901</v>
      </c>
      <c r="DA49" s="42" t="s">
        <v>3673</v>
      </c>
      <c r="DC49" s="42">
        <v>10</v>
      </c>
      <c r="DD49" s="42">
        <v>44922</v>
      </c>
      <c r="FD49" s="64">
        <f t="shared" si="3"/>
        <v>85000000</v>
      </c>
      <c r="FE49" s="65">
        <f t="shared" si="4"/>
        <v>44922</v>
      </c>
      <c r="FF49" s="42" t="str">
        <f t="shared" ca="1" si="5"/>
        <v xml:space="preserve"> TERMINADO</v>
      </c>
      <c r="FJ49" s="42" t="s">
        <v>1515</v>
      </c>
      <c r="FK49" s="42" t="s">
        <v>1515</v>
      </c>
    </row>
    <row r="50" spans="1:167" s="42" customFormat="1" ht="13.5" customHeight="1" x14ac:dyDescent="0.25">
      <c r="A50" s="42">
        <v>67521</v>
      </c>
      <c r="B50" s="42" t="s">
        <v>3108</v>
      </c>
      <c r="C50" s="42" t="s">
        <v>2289</v>
      </c>
      <c r="D50" s="42" t="s">
        <v>2103</v>
      </c>
      <c r="E50" s="42">
        <v>48</v>
      </c>
      <c r="F50" s="42" t="s">
        <v>510</v>
      </c>
      <c r="G50" s="42">
        <v>206</v>
      </c>
      <c r="H50" s="42" t="s">
        <v>528</v>
      </c>
      <c r="I50" s="42" t="s">
        <v>301</v>
      </c>
      <c r="J50" s="42" t="s">
        <v>1888</v>
      </c>
      <c r="K50" s="42" t="s">
        <v>414</v>
      </c>
      <c r="L50" s="42" t="s">
        <v>1439</v>
      </c>
      <c r="M50" s="42" t="s">
        <v>197</v>
      </c>
      <c r="N50" s="42">
        <v>336</v>
      </c>
      <c r="O50" s="42">
        <v>44574</v>
      </c>
      <c r="P50" s="42">
        <v>54400000</v>
      </c>
      <c r="Q50" s="42" t="s">
        <v>541</v>
      </c>
      <c r="R50" s="42" t="s">
        <v>510</v>
      </c>
      <c r="S50" s="42" t="s">
        <v>117</v>
      </c>
      <c r="AB50" s="42" t="s">
        <v>117</v>
      </c>
      <c r="AG50" s="42">
        <f t="shared" si="0"/>
        <v>54400000</v>
      </c>
      <c r="AH50" s="42" t="s">
        <v>502</v>
      </c>
      <c r="AI50" s="42" t="s">
        <v>1680</v>
      </c>
      <c r="AJ50" s="42" t="s">
        <v>588</v>
      </c>
      <c r="AK50" s="42" t="s">
        <v>1428</v>
      </c>
      <c r="AL50" s="42">
        <v>94391606</v>
      </c>
      <c r="AM50" s="42">
        <v>1</v>
      </c>
      <c r="AN50" s="42" t="s">
        <v>1631</v>
      </c>
      <c r="AO50" s="42">
        <v>27877</v>
      </c>
      <c r="AP50" s="42">
        <f t="shared" si="7"/>
        <v>45.709589041095889</v>
      </c>
      <c r="AS50" s="189"/>
      <c r="AT50" s="42" t="s">
        <v>1298</v>
      </c>
      <c r="AU50" s="42" t="s">
        <v>819</v>
      </c>
      <c r="AV50" s="42">
        <v>3217590491</v>
      </c>
      <c r="AW50" s="42" t="s">
        <v>1070</v>
      </c>
      <c r="AX50" s="42">
        <v>44575</v>
      </c>
      <c r="AY50" s="42">
        <v>54400000</v>
      </c>
      <c r="AZ50" s="42">
        <v>6800000</v>
      </c>
      <c r="BA50" s="42" t="s">
        <v>1376</v>
      </c>
      <c r="BB50" s="42">
        <v>8</v>
      </c>
      <c r="BD50" s="42">
        <f t="shared" si="2"/>
        <v>240</v>
      </c>
      <c r="BE50" s="42" t="s">
        <v>550</v>
      </c>
      <c r="BF50" s="42" t="s">
        <v>1400</v>
      </c>
      <c r="BG50" s="42">
        <v>5</v>
      </c>
      <c r="BH50" s="42">
        <v>339</v>
      </c>
      <c r="BI50" s="42">
        <v>44579</v>
      </c>
      <c r="BJ50" s="42">
        <v>54400000</v>
      </c>
      <c r="BQ50" s="42" t="s">
        <v>1981</v>
      </c>
      <c r="BR50" s="42" t="s">
        <v>2336</v>
      </c>
      <c r="BS50" s="42">
        <v>44578</v>
      </c>
      <c r="BT50" s="42">
        <v>44579</v>
      </c>
      <c r="BU50" s="42">
        <v>44821</v>
      </c>
      <c r="BV50" s="42">
        <v>44817</v>
      </c>
      <c r="BW50" s="42">
        <v>23800000</v>
      </c>
      <c r="BX50" s="42">
        <v>704</v>
      </c>
      <c r="BY50" s="42">
        <v>44816</v>
      </c>
      <c r="BZ50" s="42" t="s">
        <v>2957</v>
      </c>
      <c r="CA50" s="42">
        <v>44819</v>
      </c>
      <c r="CB50" s="42">
        <v>23800000</v>
      </c>
      <c r="CX50" s="42">
        <v>105</v>
      </c>
      <c r="CY50" s="42">
        <v>44928</v>
      </c>
      <c r="FD50" s="64">
        <f t="shared" si="3"/>
        <v>78200000</v>
      </c>
      <c r="FE50" s="65">
        <f t="shared" si="4"/>
        <v>44928</v>
      </c>
      <c r="FF50" s="42" t="str">
        <f t="shared" ca="1" si="5"/>
        <v xml:space="preserve"> TERMINADO</v>
      </c>
      <c r="FJ50" s="42" t="s">
        <v>1516</v>
      </c>
      <c r="FK50" s="42" t="s">
        <v>1516</v>
      </c>
    </row>
    <row r="51" spans="1:167" s="42" customFormat="1" ht="13.5" customHeight="1" x14ac:dyDescent="0.25">
      <c r="A51" s="42">
        <v>66907</v>
      </c>
      <c r="B51" s="42" t="s">
        <v>3108</v>
      </c>
      <c r="C51" s="42" t="s">
        <v>2289</v>
      </c>
      <c r="D51" s="42" t="s">
        <v>2104</v>
      </c>
      <c r="E51" s="42">
        <v>49</v>
      </c>
      <c r="F51" s="42" t="s">
        <v>510</v>
      </c>
      <c r="G51" s="42">
        <v>191</v>
      </c>
      <c r="H51" s="42" t="s">
        <v>528</v>
      </c>
      <c r="I51" s="42" t="s">
        <v>302</v>
      </c>
      <c r="J51" s="42" t="s">
        <v>1897</v>
      </c>
      <c r="K51" s="42" t="s">
        <v>415</v>
      </c>
      <c r="L51" s="42" t="s">
        <v>1439</v>
      </c>
      <c r="M51" s="42" t="s">
        <v>199</v>
      </c>
      <c r="N51" s="42">
        <v>343</v>
      </c>
      <c r="O51" s="42">
        <v>44574</v>
      </c>
      <c r="P51" s="42">
        <v>27200000</v>
      </c>
      <c r="Q51" s="42" t="s">
        <v>541</v>
      </c>
      <c r="R51" s="42" t="s">
        <v>510</v>
      </c>
      <c r="S51" s="42" t="s">
        <v>117</v>
      </c>
      <c r="AB51" s="42" t="s">
        <v>117</v>
      </c>
      <c r="AG51" s="42">
        <f t="shared" si="0"/>
        <v>27200000</v>
      </c>
      <c r="AH51" s="42" t="s">
        <v>503</v>
      </c>
      <c r="AI51" s="42" t="s">
        <v>1681</v>
      </c>
      <c r="AJ51" s="42" t="s">
        <v>589</v>
      </c>
      <c r="AK51" s="42" t="s">
        <v>1428</v>
      </c>
      <c r="AL51" s="42">
        <v>1013628818</v>
      </c>
      <c r="AM51" s="42">
        <v>2</v>
      </c>
      <c r="AN51" s="42" t="s">
        <v>1631</v>
      </c>
      <c r="AO51" s="42">
        <v>33602</v>
      </c>
      <c r="AP51" s="42">
        <f t="shared" si="7"/>
        <v>30.024657534246575</v>
      </c>
      <c r="AS51" s="189"/>
      <c r="AT51" s="42" t="s">
        <v>1279</v>
      </c>
      <c r="AU51" s="42" t="s">
        <v>820</v>
      </c>
      <c r="AV51" s="42">
        <v>3126304721</v>
      </c>
      <c r="AW51" s="42" t="s">
        <v>1071</v>
      </c>
      <c r="AX51" s="42">
        <v>44575</v>
      </c>
      <c r="AY51" s="42">
        <v>27200000</v>
      </c>
      <c r="AZ51" s="42">
        <v>3400000</v>
      </c>
      <c r="BA51" s="42" t="s">
        <v>1376</v>
      </c>
      <c r="BB51" s="42">
        <v>8</v>
      </c>
      <c r="BD51" s="42">
        <f t="shared" si="2"/>
        <v>240</v>
      </c>
      <c r="BE51" s="42" t="s">
        <v>550</v>
      </c>
      <c r="BF51" s="42" t="s">
        <v>1400</v>
      </c>
      <c r="BG51" s="42">
        <v>1</v>
      </c>
      <c r="BH51" s="42">
        <v>336</v>
      </c>
      <c r="BI51" s="42">
        <v>44579</v>
      </c>
      <c r="BJ51" s="42">
        <v>27200000</v>
      </c>
      <c r="BQ51" s="42" t="s">
        <v>1982</v>
      </c>
      <c r="BR51" s="42" t="s">
        <v>2337</v>
      </c>
      <c r="BS51" s="42">
        <v>44579</v>
      </c>
      <c r="BT51" s="42">
        <v>44579</v>
      </c>
      <c r="BU51" s="42">
        <v>44821</v>
      </c>
      <c r="BV51" s="42">
        <v>44817</v>
      </c>
      <c r="BW51" s="42">
        <v>11900000</v>
      </c>
      <c r="BX51" s="42">
        <v>695</v>
      </c>
      <c r="BY51" s="42">
        <v>44816</v>
      </c>
      <c r="BZ51" s="42" t="s">
        <v>2958</v>
      </c>
      <c r="CA51" s="42">
        <v>44817</v>
      </c>
      <c r="CB51" s="42">
        <v>11900000</v>
      </c>
      <c r="CX51" s="42">
        <v>105</v>
      </c>
      <c r="CY51" s="42">
        <v>44928</v>
      </c>
      <c r="FD51" s="64">
        <f t="shared" si="3"/>
        <v>39100000</v>
      </c>
      <c r="FE51" s="65">
        <f t="shared" si="4"/>
        <v>44928</v>
      </c>
      <c r="FF51" s="42" t="str">
        <f t="shared" ca="1" si="5"/>
        <v xml:space="preserve"> TERMINADO</v>
      </c>
      <c r="FJ51" s="42" t="s">
        <v>1517</v>
      </c>
      <c r="FK51" s="42" t="s">
        <v>1517</v>
      </c>
    </row>
    <row r="52" spans="1:167" s="42" customFormat="1" ht="13.5" customHeight="1" x14ac:dyDescent="0.25">
      <c r="A52" s="42">
        <v>67708</v>
      </c>
      <c r="B52" s="42" t="s">
        <v>3108</v>
      </c>
      <c r="C52" s="42" t="s">
        <v>2289</v>
      </c>
      <c r="D52" s="42" t="s">
        <v>2105</v>
      </c>
      <c r="E52" s="42">
        <v>50</v>
      </c>
      <c r="F52" s="42" t="s">
        <v>510</v>
      </c>
      <c r="G52" s="42">
        <v>222</v>
      </c>
      <c r="H52" s="42" t="s">
        <v>528</v>
      </c>
      <c r="I52" s="42" t="s">
        <v>303</v>
      </c>
      <c r="J52" s="42" t="s">
        <v>1895</v>
      </c>
      <c r="K52" s="42" t="s">
        <v>416</v>
      </c>
      <c r="L52" s="42" t="s">
        <v>1439</v>
      </c>
      <c r="M52" s="42" t="s">
        <v>197</v>
      </c>
      <c r="N52" s="42">
        <v>297</v>
      </c>
      <c r="O52" s="42">
        <v>44574</v>
      </c>
      <c r="P52" s="42">
        <v>36400000</v>
      </c>
      <c r="Q52" s="42" t="s">
        <v>541</v>
      </c>
      <c r="R52" s="42" t="s">
        <v>510</v>
      </c>
      <c r="S52" s="42" t="s">
        <v>117</v>
      </c>
      <c r="AB52" s="42" t="s">
        <v>117</v>
      </c>
      <c r="AG52" s="42">
        <f t="shared" si="0"/>
        <v>36400000</v>
      </c>
      <c r="AH52" s="42" t="s">
        <v>507</v>
      </c>
      <c r="AI52" s="42" t="s">
        <v>1682</v>
      </c>
      <c r="AJ52" s="42" t="s">
        <v>590</v>
      </c>
      <c r="AK52" s="42" t="s">
        <v>1428</v>
      </c>
      <c r="AL52" s="42">
        <v>79867467</v>
      </c>
      <c r="AM52" s="42">
        <v>4</v>
      </c>
      <c r="AN52" s="42" t="s">
        <v>1631</v>
      </c>
      <c r="AO52" s="42">
        <v>27209</v>
      </c>
      <c r="AP52" s="42">
        <f t="shared" si="7"/>
        <v>47.539726027397258</v>
      </c>
      <c r="AS52" s="189"/>
      <c r="AT52" s="42" t="s">
        <v>1299</v>
      </c>
      <c r="AU52" s="42" t="s">
        <v>821</v>
      </c>
      <c r="AV52" s="42">
        <v>3115010099</v>
      </c>
      <c r="AW52" s="42" t="s">
        <v>1072</v>
      </c>
      <c r="AX52" s="42">
        <v>44575</v>
      </c>
      <c r="AY52" s="42">
        <v>36400000</v>
      </c>
      <c r="AZ52" s="42">
        <v>4550000</v>
      </c>
      <c r="BA52" s="42" t="s">
        <v>1376</v>
      </c>
      <c r="BB52" s="42">
        <v>8</v>
      </c>
      <c r="BD52" s="42">
        <f t="shared" si="2"/>
        <v>240</v>
      </c>
      <c r="BE52" s="42" t="s">
        <v>1380</v>
      </c>
      <c r="BF52" s="42">
        <v>20226620001363</v>
      </c>
      <c r="BG52" s="42">
        <v>1</v>
      </c>
      <c r="BH52" s="42">
        <v>359</v>
      </c>
      <c r="BI52" s="42">
        <v>44580</v>
      </c>
      <c r="BJ52" s="42">
        <v>36400000</v>
      </c>
      <c r="BQ52" s="42" t="s">
        <v>1983</v>
      </c>
      <c r="BR52" s="42" t="s">
        <v>1984</v>
      </c>
      <c r="BS52" s="42">
        <v>44579</v>
      </c>
      <c r="BT52" s="42">
        <v>44580</v>
      </c>
      <c r="BU52" s="42">
        <v>44822</v>
      </c>
      <c r="FD52" s="64">
        <f t="shared" si="3"/>
        <v>36400000</v>
      </c>
      <c r="FE52" s="65">
        <f t="shared" si="4"/>
        <v>44822</v>
      </c>
      <c r="FF52" s="42" t="str">
        <f t="shared" ca="1" si="5"/>
        <v xml:space="preserve"> TERMINADO</v>
      </c>
      <c r="FJ52" s="42" t="s">
        <v>1518</v>
      </c>
      <c r="FK52" s="42" t="s">
        <v>1518</v>
      </c>
    </row>
    <row r="53" spans="1:167" s="70" customFormat="1" ht="13.5" customHeight="1" x14ac:dyDescent="0.25">
      <c r="A53" s="70">
        <v>66855</v>
      </c>
      <c r="B53" s="70" t="s">
        <v>133</v>
      </c>
      <c r="C53" s="70" t="s">
        <v>2289</v>
      </c>
      <c r="D53" s="70" t="s">
        <v>2106</v>
      </c>
      <c r="E53" s="70">
        <v>51</v>
      </c>
      <c r="F53" s="70" t="s">
        <v>510</v>
      </c>
      <c r="G53" s="70">
        <v>197</v>
      </c>
      <c r="H53" s="70" t="s">
        <v>528</v>
      </c>
      <c r="I53" s="70" t="s">
        <v>304</v>
      </c>
      <c r="J53" s="70" t="s">
        <v>1898</v>
      </c>
      <c r="K53" s="70" t="s">
        <v>417</v>
      </c>
      <c r="L53" s="70" t="s">
        <v>1439</v>
      </c>
      <c r="M53" s="70" t="s">
        <v>199</v>
      </c>
      <c r="N53" s="70">
        <v>340</v>
      </c>
      <c r="O53" s="70">
        <v>44574</v>
      </c>
      <c r="P53" s="70">
        <v>62800000</v>
      </c>
      <c r="Q53" s="70" t="s">
        <v>541</v>
      </c>
      <c r="R53" s="70" t="s">
        <v>510</v>
      </c>
      <c r="S53" s="70" t="s">
        <v>117</v>
      </c>
      <c r="AB53" s="70" t="s">
        <v>117</v>
      </c>
      <c r="AG53" s="70">
        <f t="shared" si="0"/>
        <v>62800000</v>
      </c>
      <c r="AH53" s="70" t="s">
        <v>505</v>
      </c>
      <c r="AI53" s="70" t="s">
        <v>1683</v>
      </c>
      <c r="AJ53" s="70" t="s">
        <v>591</v>
      </c>
      <c r="AK53" s="70" t="s">
        <v>1428</v>
      </c>
      <c r="AL53" s="70">
        <v>65500490</v>
      </c>
      <c r="AM53" s="70">
        <v>8</v>
      </c>
      <c r="AN53" s="70" t="s">
        <v>1632</v>
      </c>
      <c r="AO53" s="70">
        <v>26650</v>
      </c>
      <c r="AP53" s="70">
        <f t="shared" si="7"/>
        <v>49.07123287671233</v>
      </c>
      <c r="AS53" s="189"/>
      <c r="AT53" s="70" t="s">
        <v>1300</v>
      </c>
      <c r="AU53" s="70" t="s">
        <v>822</v>
      </c>
      <c r="AV53" s="70">
        <v>3104643720</v>
      </c>
      <c r="AW53" s="70" t="s">
        <v>1073</v>
      </c>
      <c r="AX53" s="70">
        <v>44578</v>
      </c>
      <c r="AY53" s="70">
        <v>20800000</v>
      </c>
      <c r="AZ53" s="70">
        <v>2600000</v>
      </c>
      <c r="BA53" s="70" t="s">
        <v>1376</v>
      </c>
      <c r="BB53" s="70">
        <v>8</v>
      </c>
      <c r="BD53" s="70">
        <f t="shared" si="2"/>
        <v>240</v>
      </c>
      <c r="BE53" s="70" t="s">
        <v>1398</v>
      </c>
      <c r="BF53" s="70">
        <v>20226620001263</v>
      </c>
      <c r="BG53" s="70">
        <v>1</v>
      </c>
      <c r="BH53" s="70">
        <v>324</v>
      </c>
      <c r="BI53" s="70">
        <v>44579</v>
      </c>
      <c r="BJ53" s="70">
        <v>20800000</v>
      </c>
      <c r="BQ53" s="70" t="s">
        <v>1985</v>
      </c>
      <c r="BR53" s="70" t="s">
        <v>2333</v>
      </c>
      <c r="BS53" s="70">
        <v>44581</v>
      </c>
      <c r="BT53" s="70">
        <v>44581</v>
      </c>
      <c r="BU53" s="70">
        <v>44823</v>
      </c>
      <c r="FD53" s="71">
        <f t="shared" si="3"/>
        <v>20800000</v>
      </c>
      <c r="FE53" s="72">
        <f t="shared" si="4"/>
        <v>44823</v>
      </c>
      <c r="FF53" s="70" t="str">
        <f t="shared" ca="1" si="5"/>
        <v xml:space="preserve"> TERMINADO</v>
      </c>
      <c r="FJ53" s="70" t="s">
        <v>1519</v>
      </c>
      <c r="FK53" s="70" t="s">
        <v>1519</v>
      </c>
    </row>
    <row r="54" spans="1:167" s="42" customFormat="1" ht="13.5" customHeight="1" x14ac:dyDescent="0.25">
      <c r="A54" s="42">
        <v>66855</v>
      </c>
      <c r="B54" s="42" t="s">
        <v>3108</v>
      </c>
      <c r="C54" s="42" t="s">
        <v>2289</v>
      </c>
      <c r="D54" s="42" t="s">
        <v>2106</v>
      </c>
      <c r="E54" s="42">
        <v>52</v>
      </c>
      <c r="F54" s="42" t="s">
        <v>510</v>
      </c>
      <c r="G54" s="42">
        <v>198</v>
      </c>
      <c r="H54" s="42" t="s">
        <v>528</v>
      </c>
      <c r="I54" s="42" t="s">
        <v>304</v>
      </c>
      <c r="J54" s="42" t="s">
        <v>1899</v>
      </c>
      <c r="K54" s="42" t="s">
        <v>417</v>
      </c>
      <c r="L54" s="42" t="s">
        <v>1439</v>
      </c>
      <c r="M54" s="42" t="s">
        <v>199</v>
      </c>
      <c r="N54" s="42">
        <v>340</v>
      </c>
      <c r="O54" s="42">
        <v>44574</v>
      </c>
      <c r="P54" s="42">
        <v>62800000</v>
      </c>
      <c r="Q54" s="42" t="s">
        <v>541</v>
      </c>
      <c r="R54" s="42" t="s">
        <v>510</v>
      </c>
      <c r="S54" s="42" t="s">
        <v>117</v>
      </c>
      <c r="AB54" s="42" t="s">
        <v>117</v>
      </c>
      <c r="AG54" s="42">
        <f t="shared" si="0"/>
        <v>62800000</v>
      </c>
      <c r="AH54" s="42" t="s">
        <v>505</v>
      </c>
      <c r="AI54" s="42" t="s">
        <v>1684</v>
      </c>
      <c r="AJ54" s="42" t="s">
        <v>592</v>
      </c>
      <c r="AK54" s="42" t="s">
        <v>1428</v>
      </c>
      <c r="AL54" s="42">
        <v>80223563</v>
      </c>
      <c r="AM54" s="42">
        <v>3</v>
      </c>
      <c r="AN54" s="42" t="s">
        <v>1631</v>
      </c>
      <c r="AO54" s="42">
        <v>30466</v>
      </c>
      <c r="AP54" s="42">
        <f t="shared" si="7"/>
        <v>38.61643835616438</v>
      </c>
      <c r="AS54" s="189"/>
      <c r="AT54" s="42" t="s">
        <v>1286</v>
      </c>
      <c r="AU54" s="42" t="s">
        <v>823</v>
      </c>
      <c r="AV54" s="42">
        <v>3013075277</v>
      </c>
      <c r="AW54" s="42" t="s">
        <v>1074</v>
      </c>
      <c r="AX54" s="42">
        <v>44579</v>
      </c>
      <c r="AY54" s="42">
        <v>20800000</v>
      </c>
      <c r="AZ54" s="42">
        <v>2600000</v>
      </c>
      <c r="BA54" s="42" t="s">
        <v>1376</v>
      </c>
      <c r="BB54" s="42">
        <v>8</v>
      </c>
      <c r="BD54" s="42">
        <f t="shared" si="2"/>
        <v>240</v>
      </c>
      <c r="BE54" s="42" t="s">
        <v>1398</v>
      </c>
      <c r="BF54" s="42">
        <v>20226620001263</v>
      </c>
      <c r="BG54" s="42">
        <v>1</v>
      </c>
      <c r="BH54" s="42">
        <v>334</v>
      </c>
      <c r="BI54" s="42">
        <v>44579</v>
      </c>
      <c r="BJ54" s="42">
        <v>20800000</v>
      </c>
      <c r="BQ54" s="42" t="s">
        <v>1986</v>
      </c>
      <c r="BR54" s="42" t="s">
        <v>2337</v>
      </c>
      <c r="BS54" s="42">
        <v>44579</v>
      </c>
      <c r="BT54" s="42">
        <v>44580</v>
      </c>
      <c r="BU54" s="42">
        <v>44822</v>
      </c>
      <c r="BV54" s="42">
        <v>44820</v>
      </c>
      <c r="BW54" s="42">
        <v>6846667</v>
      </c>
      <c r="BX54" s="42">
        <v>829</v>
      </c>
      <c r="BY54" s="42">
        <v>44819</v>
      </c>
      <c r="BZ54" s="42" t="s">
        <v>2959</v>
      </c>
      <c r="CA54" s="42">
        <v>44823</v>
      </c>
      <c r="CB54" s="42">
        <v>6846667</v>
      </c>
      <c r="CX54" s="42">
        <v>79</v>
      </c>
      <c r="CY54" s="42">
        <v>44902</v>
      </c>
      <c r="FD54" s="64">
        <f t="shared" si="3"/>
        <v>27646667</v>
      </c>
      <c r="FE54" s="65">
        <f t="shared" si="4"/>
        <v>44902</v>
      </c>
      <c r="FF54" s="42" t="str">
        <f t="shared" ca="1" si="5"/>
        <v xml:space="preserve"> TERMINADO</v>
      </c>
      <c r="FJ54" s="42" t="s">
        <v>1519</v>
      </c>
      <c r="FK54" s="42" t="s">
        <v>1519</v>
      </c>
    </row>
    <row r="55" spans="1:167" s="42" customFormat="1" ht="13.5" customHeight="1" x14ac:dyDescent="0.25">
      <c r="A55" s="42">
        <v>67577</v>
      </c>
      <c r="B55" s="42" t="s">
        <v>3108</v>
      </c>
      <c r="C55" s="42" t="s">
        <v>2289</v>
      </c>
      <c r="D55" s="42" t="s">
        <v>2107</v>
      </c>
      <c r="E55" s="42">
        <v>53</v>
      </c>
      <c r="F55" s="42" t="s">
        <v>510</v>
      </c>
      <c r="G55" s="42">
        <v>227</v>
      </c>
      <c r="H55" s="42" t="s">
        <v>528</v>
      </c>
      <c r="I55" s="42" t="s">
        <v>305</v>
      </c>
      <c r="J55" s="42" t="s">
        <v>1927</v>
      </c>
      <c r="K55" s="42" t="s">
        <v>418</v>
      </c>
      <c r="L55" s="42" t="s">
        <v>1439</v>
      </c>
      <c r="M55" s="42" t="s">
        <v>199</v>
      </c>
      <c r="N55" s="42">
        <v>291</v>
      </c>
      <c r="O55" s="42">
        <v>44574</v>
      </c>
      <c r="P55" s="42">
        <v>22000000</v>
      </c>
      <c r="Q55" s="42" t="s">
        <v>541</v>
      </c>
      <c r="R55" s="42" t="s">
        <v>510</v>
      </c>
      <c r="S55" s="42" t="s">
        <v>117</v>
      </c>
      <c r="AB55" s="42" t="s">
        <v>117</v>
      </c>
      <c r="AG55" s="42">
        <f t="shared" si="0"/>
        <v>22000000</v>
      </c>
      <c r="AH55" s="42" t="s">
        <v>507</v>
      </c>
      <c r="AI55" s="42" t="s">
        <v>1685</v>
      </c>
      <c r="AJ55" s="42" t="s">
        <v>593</v>
      </c>
      <c r="AK55" s="42" t="s">
        <v>1428</v>
      </c>
      <c r="AL55" s="42">
        <v>80831434</v>
      </c>
      <c r="AM55" s="42">
        <v>1</v>
      </c>
      <c r="AN55" s="42" t="s">
        <v>1631</v>
      </c>
      <c r="AO55" s="42">
        <v>31216</v>
      </c>
      <c r="AP55" s="42">
        <f t="shared" si="7"/>
        <v>36.561643835616437</v>
      </c>
      <c r="AS55" s="189"/>
      <c r="AT55" s="42" t="s">
        <v>1301</v>
      </c>
      <c r="AU55" s="42" t="s">
        <v>824</v>
      </c>
      <c r="AV55" s="42">
        <v>3014137883</v>
      </c>
      <c r="AW55" s="42" t="s">
        <v>1075</v>
      </c>
      <c r="AX55" s="42">
        <v>44575</v>
      </c>
      <c r="AY55" s="42">
        <v>22000000</v>
      </c>
      <c r="AZ55" s="42">
        <v>2750000</v>
      </c>
      <c r="BA55" s="42" t="s">
        <v>1376</v>
      </c>
      <c r="BB55" s="42">
        <v>8</v>
      </c>
      <c r="BD55" s="42">
        <f t="shared" si="2"/>
        <v>240</v>
      </c>
      <c r="BE55" s="42" t="s">
        <v>1394</v>
      </c>
      <c r="BF55" s="42" t="s">
        <v>1395</v>
      </c>
      <c r="BG55" s="42">
        <v>1</v>
      </c>
      <c r="BH55" s="42">
        <v>360</v>
      </c>
      <c r="BI55" s="42">
        <v>44580</v>
      </c>
      <c r="BJ55" s="42">
        <v>22000000</v>
      </c>
      <c r="BQ55" s="42" t="s">
        <v>1987</v>
      </c>
      <c r="BR55" s="42" t="s">
        <v>2317</v>
      </c>
      <c r="BS55" s="42">
        <v>44578</v>
      </c>
      <c r="BT55" s="42">
        <v>44580</v>
      </c>
      <c r="BU55" s="42">
        <v>44822</v>
      </c>
      <c r="BV55" s="42">
        <v>44819</v>
      </c>
      <c r="BW55" s="42">
        <v>8250000</v>
      </c>
      <c r="BX55" s="42">
        <v>715</v>
      </c>
      <c r="BY55" s="42">
        <v>44817</v>
      </c>
      <c r="BZ55" s="42" t="s">
        <v>2960</v>
      </c>
      <c r="CA55" s="42">
        <v>44820</v>
      </c>
      <c r="CB55" s="42">
        <v>8250000</v>
      </c>
      <c r="CX55" s="42">
        <v>90</v>
      </c>
      <c r="CY55" s="42">
        <v>44913</v>
      </c>
      <c r="FD55" s="64">
        <f t="shared" si="3"/>
        <v>30250000</v>
      </c>
      <c r="FE55" s="65">
        <f t="shared" si="4"/>
        <v>44913</v>
      </c>
      <c r="FF55" s="42" t="str">
        <f t="shared" ca="1" si="5"/>
        <v xml:space="preserve"> TERMINADO</v>
      </c>
      <c r="FJ55" s="42" t="s">
        <v>1520</v>
      </c>
      <c r="FK55" s="42" t="s">
        <v>1520</v>
      </c>
    </row>
    <row r="56" spans="1:167" s="42" customFormat="1" ht="13.5" customHeight="1" x14ac:dyDescent="0.25">
      <c r="A56" s="42">
        <v>68899</v>
      </c>
      <c r="B56" s="42" t="s">
        <v>3108</v>
      </c>
      <c r="C56" s="42" t="s">
        <v>2289</v>
      </c>
      <c r="D56" s="42" t="s">
        <v>2108</v>
      </c>
      <c r="E56" s="42">
        <v>54</v>
      </c>
      <c r="F56" s="42" t="s">
        <v>516</v>
      </c>
      <c r="G56" s="42">
        <v>161</v>
      </c>
      <c r="H56" s="42" t="s">
        <v>528</v>
      </c>
      <c r="I56" s="42" t="s">
        <v>279</v>
      </c>
      <c r="J56" s="42" t="s">
        <v>1890</v>
      </c>
      <c r="K56" s="42" t="s">
        <v>392</v>
      </c>
      <c r="L56" s="42" t="s">
        <v>1439</v>
      </c>
      <c r="M56" s="42" t="s">
        <v>197</v>
      </c>
      <c r="N56" s="42">
        <v>372</v>
      </c>
      <c r="O56" s="42">
        <v>44575</v>
      </c>
      <c r="P56" s="42">
        <v>45600000</v>
      </c>
      <c r="Q56" s="42" t="s">
        <v>533</v>
      </c>
      <c r="R56" s="42" t="s">
        <v>516</v>
      </c>
      <c r="S56" s="42" t="s">
        <v>117</v>
      </c>
      <c r="AB56" s="42" t="s">
        <v>117</v>
      </c>
      <c r="AG56" s="42">
        <f t="shared" si="0"/>
        <v>45600000</v>
      </c>
      <c r="AH56" s="42" t="s">
        <v>505</v>
      </c>
      <c r="AI56" s="42" t="s">
        <v>1686</v>
      </c>
      <c r="AJ56" s="42" t="s">
        <v>594</v>
      </c>
      <c r="AK56" s="42" t="s">
        <v>1428</v>
      </c>
      <c r="AL56" s="42">
        <v>1033744712</v>
      </c>
      <c r="AM56" s="42">
        <v>1</v>
      </c>
      <c r="AN56" s="42" t="s">
        <v>1632</v>
      </c>
      <c r="AO56" s="42">
        <v>33744</v>
      </c>
      <c r="AP56" s="42">
        <f t="shared" si="7"/>
        <v>29.635616438356163</v>
      </c>
      <c r="AS56" s="189"/>
      <c r="AT56" s="42" t="s">
        <v>1282</v>
      </c>
      <c r="AU56" s="42" t="s">
        <v>825</v>
      </c>
      <c r="AV56" s="42">
        <v>3057082799</v>
      </c>
      <c r="AW56" s="42" t="s">
        <v>1076</v>
      </c>
      <c r="AX56" s="42">
        <v>44575</v>
      </c>
      <c r="AY56" s="42">
        <v>45600000</v>
      </c>
      <c r="AZ56" s="42">
        <v>5700000</v>
      </c>
      <c r="BA56" s="42" t="s">
        <v>1376</v>
      </c>
      <c r="BB56" s="42">
        <v>8</v>
      </c>
      <c r="BD56" s="42">
        <f t="shared" si="2"/>
        <v>240</v>
      </c>
      <c r="BE56" s="42" t="s">
        <v>1384</v>
      </c>
      <c r="BF56" s="42">
        <v>20226620068961</v>
      </c>
      <c r="BG56" s="42">
        <v>1</v>
      </c>
      <c r="BH56" s="42">
        <v>318</v>
      </c>
      <c r="BI56" s="42">
        <v>44579</v>
      </c>
      <c r="BJ56" s="42">
        <v>45600000</v>
      </c>
      <c r="BQ56" s="42" t="s">
        <v>1988</v>
      </c>
      <c r="BR56" s="42" t="s">
        <v>2338</v>
      </c>
      <c r="BS56" s="42">
        <v>44579</v>
      </c>
      <c r="BT56" s="42">
        <v>44579</v>
      </c>
      <c r="BU56" s="42">
        <v>44821</v>
      </c>
      <c r="BV56" s="42">
        <v>44819</v>
      </c>
      <c r="BW56" s="42">
        <v>19950000</v>
      </c>
      <c r="BX56" s="42">
        <v>636</v>
      </c>
      <c r="BY56" s="42">
        <v>44813</v>
      </c>
      <c r="BZ56" s="42" t="s">
        <v>2961</v>
      </c>
      <c r="CA56" s="42">
        <v>44823</v>
      </c>
      <c r="CB56" s="42">
        <v>19950000</v>
      </c>
      <c r="CX56" s="42">
        <v>105</v>
      </c>
      <c r="CY56" s="42">
        <v>44928</v>
      </c>
      <c r="FD56" s="64">
        <f t="shared" si="3"/>
        <v>65550000</v>
      </c>
      <c r="FE56" s="65">
        <f t="shared" si="4"/>
        <v>44928</v>
      </c>
      <c r="FF56" s="42" t="str">
        <f t="shared" ca="1" si="5"/>
        <v xml:space="preserve"> TERMINADO</v>
      </c>
      <c r="FJ56" s="42" t="s">
        <v>1521</v>
      </c>
      <c r="FK56" s="42" t="s">
        <v>1521</v>
      </c>
    </row>
    <row r="57" spans="1:167" s="42" customFormat="1" ht="13.5" customHeight="1" x14ac:dyDescent="0.25">
      <c r="A57" s="42">
        <v>66845</v>
      </c>
      <c r="B57" s="42" t="s">
        <v>3108</v>
      </c>
      <c r="C57" s="42" t="s">
        <v>2289</v>
      </c>
      <c r="D57" s="42" t="s">
        <v>2089</v>
      </c>
      <c r="E57" s="42">
        <v>55</v>
      </c>
      <c r="F57" s="42" t="s">
        <v>510</v>
      </c>
      <c r="G57" s="42">
        <v>215</v>
      </c>
      <c r="H57" s="42" t="s">
        <v>528</v>
      </c>
      <c r="I57" s="42" t="s">
        <v>287</v>
      </c>
      <c r="J57" s="42" t="s">
        <v>1915</v>
      </c>
      <c r="K57" s="42" t="s">
        <v>401</v>
      </c>
      <c r="L57" s="42" t="s">
        <v>1439</v>
      </c>
      <c r="M57" s="42" t="s">
        <v>199</v>
      </c>
      <c r="N57" s="42">
        <v>373</v>
      </c>
      <c r="O57" s="42">
        <v>44578</v>
      </c>
      <c r="P57" s="42">
        <v>124800000</v>
      </c>
      <c r="Q57" s="42" t="s">
        <v>541</v>
      </c>
      <c r="R57" s="42" t="s">
        <v>510</v>
      </c>
      <c r="S57" s="42" t="s">
        <v>117</v>
      </c>
      <c r="AB57" s="42" t="s">
        <v>117</v>
      </c>
      <c r="AG57" s="42">
        <f t="shared" si="0"/>
        <v>124800000</v>
      </c>
      <c r="AH57" s="42" t="s">
        <v>503</v>
      </c>
      <c r="AI57" s="42" t="s">
        <v>1687</v>
      </c>
      <c r="AJ57" s="42" t="s">
        <v>595</v>
      </c>
      <c r="AK57" s="42" t="s">
        <v>1428</v>
      </c>
      <c r="AL57" s="42">
        <v>83167890</v>
      </c>
      <c r="AM57" s="42">
        <v>8</v>
      </c>
      <c r="AN57" s="42" t="s">
        <v>1631</v>
      </c>
      <c r="AO57" s="42">
        <v>25771</v>
      </c>
      <c r="AP57" s="42">
        <f t="shared" si="7"/>
        <v>51.479452054794521</v>
      </c>
      <c r="AS57" s="189"/>
      <c r="AT57" s="42" t="s">
        <v>1280</v>
      </c>
      <c r="AU57" s="42" t="s">
        <v>826</v>
      </c>
      <c r="AV57" s="42">
        <v>3164782813</v>
      </c>
      <c r="AW57" s="42" t="s">
        <v>1077</v>
      </c>
      <c r="AX57" s="42">
        <v>44579</v>
      </c>
      <c r="AY57" s="42">
        <v>20800000</v>
      </c>
      <c r="AZ57" s="42">
        <v>2600000</v>
      </c>
      <c r="BA57" s="42" t="s">
        <v>1376</v>
      </c>
      <c r="BB57" s="42">
        <v>8</v>
      </c>
      <c r="BD57" s="42">
        <f t="shared" si="2"/>
        <v>240</v>
      </c>
      <c r="BE57" s="42" t="s">
        <v>1389</v>
      </c>
      <c r="BF57" s="42" t="s">
        <v>1390</v>
      </c>
      <c r="BG57" s="42">
        <v>1</v>
      </c>
      <c r="BH57" s="42">
        <v>346</v>
      </c>
      <c r="BI57" s="42">
        <v>44579</v>
      </c>
      <c r="BJ57" s="42">
        <v>20800000</v>
      </c>
      <c r="BQ57" s="42" t="s">
        <v>1989</v>
      </c>
      <c r="BR57" s="42" t="s">
        <v>2317</v>
      </c>
      <c r="BS57" s="42">
        <v>44580</v>
      </c>
      <c r="BT57" s="42">
        <v>44580</v>
      </c>
      <c r="BU57" s="42">
        <v>44822</v>
      </c>
      <c r="BV57" s="42">
        <v>44819</v>
      </c>
      <c r="BW57" s="42">
        <v>6846667</v>
      </c>
      <c r="BX57" s="42">
        <v>795</v>
      </c>
      <c r="BY57" s="42">
        <v>44818</v>
      </c>
      <c r="BZ57" s="42" t="s">
        <v>2962</v>
      </c>
      <c r="CA57" s="42">
        <v>44820</v>
      </c>
      <c r="CB57" s="42">
        <v>6846667</v>
      </c>
      <c r="CX57" s="42">
        <v>79</v>
      </c>
      <c r="CY57" s="42">
        <v>44902</v>
      </c>
      <c r="FD57" s="64">
        <f t="shared" si="3"/>
        <v>27646667</v>
      </c>
      <c r="FE57" s="65">
        <f t="shared" si="4"/>
        <v>44902</v>
      </c>
      <c r="FF57" s="42" t="str">
        <f t="shared" ca="1" si="5"/>
        <v xml:space="preserve"> TERMINADO</v>
      </c>
      <c r="FJ57" s="42" t="s">
        <v>1502</v>
      </c>
      <c r="FK57" s="42" t="s">
        <v>1502</v>
      </c>
    </row>
    <row r="58" spans="1:167" s="42" customFormat="1" ht="13.5" customHeight="1" x14ac:dyDescent="0.25">
      <c r="A58" s="42">
        <v>69064</v>
      </c>
      <c r="B58" s="42" t="s">
        <v>3108</v>
      </c>
      <c r="C58" s="42" t="s">
        <v>2289</v>
      </c>
      <c r="D58" s="42" t="s">
        <v>2109</v>
      </c>
      <c r="E58" s="42">
        <v>56</v>
      </c>
      <c r="F58" s="42" t="s">
        <v>510</v>
      </c>
      <c r="G58" s="42">
        <v>273</v>
      </c>
      <c r="H58" s="42" t="s">
        <v>528</v>
      </c>
      <c r="I58" s="42" t="s">
        <v>285</v>
      </c>
      <c r="J58" s="42" t="s">
        <v>1920</v>
      </c>
      <c r="K58" s="42" t="s">
        <v>419</v>
      </c>
      <c r="L58" s="42" t="s">
        <v>1439</v>
      </c>
      <c r="M58" s="42" t="s">
        <v>197</v>
      </c>
      <c r="N58" s="42">
        <v>425</v>
      </c>
      <c r="O58" s="42">
        <v>44580</v>
      </c>
      <c r="P58" s="42">
        <v>80000000</v>
      </c>
      <c r="Q58" s="42" t="s">
        <v>541</v>
      </c>
      <c r="R58" s="42" t="s">
        <v>510</v>
      </c>
      <c r="S58" s="42" t="s">
        <v>117</v>
      </c>
      <c r="AB58" s="42" t="s">
        <v>117</v>
      </c>
      <c r="AG58" s="42">
        <f t="shared" si="0"/>
        <v>80000000</v>
      </c>
      <c r="AH58" s="42" t="s">
        <v>504</v>
      </c>
      <c r="AI58" s="42" t="s">
        <v>1688</v>
      </c>
      <c r="AJ58" s="42" t="s">
        <v>596</v>
      </c>
      <c r="AK58" s="42" t="s">
        <v>1428</v>
      </c>
      <c r="AL58" s="42">
        <v>1030551811</v>
      </c>
      <c r="AM58" s="42">
        <v>0</v>
      </c>
      <c r="AN58" s="42" t="s">
        <v>1632</v>
      </c>
      <c r="AO58" s="42">
        <v>32481</v>
      </c>
      <c r="AP58" s="42">
        <f t="shared" si="7"/>
        <v>33.095890410958901</v>
      </c>
      <c r="AS58" s="189"/>
      <c r="AT58" s="42" t="s">
        <v>1282</v>
      </c>
      <c r="AU58" s="42" t="s">
        <v>827</v>
      </c>
      <c r="AV58" s="42">
        <v>3204240492</v>
      </c>
      <c r="AW58" s="42" t="s">
        <v>1078</v>
      </c>
      <c r="AX58" s="42">
        <v>44581</v>
      </c>
      <c r="AY58" s="42">
        <v>40000000</v>
      </c>
      <c r="AZ58" s="42">
        <v>5000000</v>
      </c>
      <c r="BA58" s="42" t="s">
        <v>1376</v>
      </c>
      <c r="BB58" s="42">
        <v>8</v>
      </c>
      <c r="BD58" s="42">
        <f t="shared" si="2"/>
        <v>240</v>
      </c>
      <c r="BE58" s="42" t="s">
        <v>1405</v>
      </c>
      <c r="BF58" s="42" t="s">
        <v>1406</v>
      </c>
      <c r="BG58" s="42">
        <v>1</v>
      </c>
      <c r="BH58" s="42">
        <v>399</v>
      </c>
      <c r="BI58" s="42">
        <v>44582</v>
      </c>
      <c r="BJ58" s="42">
        <v>40000000</v>
      </c>
      <c r="BQ58" s="42" t="s">
        <v>1990</v>
      </c>
      <c r="BR58" s="42" t="s">
        <v>2339</v>
      </c>
      <c r="BS58" s="42">
        <v>44585</v>
      </c>
      <c r="BT58" s="42">
        <v>44585</v>
      </c>
      <c r="BU58" s="42">
        <v>44827</v>
      </c>
      <c r="BV58" s="42">
        <v>44819</v>
      </c>
      <c r="BW58" s="42">
        <v>15000000</v>
      </c>
      <c r="BX58" s="42">
        <v>743</v>
      </c>
      <c r="BY58" s="42">
        <v>44817</v>
      </c>
      <c r="BZ58" s="42" t="s">
        <v>2963</v>
      </c>
      <c r="CA58" s="42">
        <v>44820</v>
      </c>
      <c r="CB58" s="42">
        <v>15000000</v>
      </c>
      <c r="CX58" s="42">
        <v>90</v>
      </c>
      <c r="CY58" s="42">
        <v>44918</v>
      </c>
      <c r="FD58" s="64">
        <f t="shared" si="3"/>
        <v>55000000</v>
      </c>
      <c r="FE58" s="65">
        <f t="shared" si="4"/>
        <v>44918</v>
      </c>
      <c r="FF58" s="42" t="str">
        <f t="shared" ca="1" si="5"/>
        <v xml:space="preserve"> TERMINADO</v>
      </c>
      <c r="FJ58" s="42" t="s">
        <v>1522</v>
      </c>
      <c r="FK58" s="42" t="s">
        <v>1522</v>
      </c>
    </row>
    <row r="59" spans="1:167" s="42" customFormat="1" ht="13.5" customHeight="1" x14ac:dyDescent="0.25">
      <c r="A59" s="42">
        <v>69064</v>
      </c>
      <c r="B59" s="42" t="s">
        <v>3108</v>
      </c>
      <c r="C59" s="42" t="s">
        <v>2289</v>
      </c>
      <c r="D59" s="42" t="s">
        <v>2109</v>
      </c>
      <c r="E59" s="42">
        <v>57</v>
      </c>
      <c r="F59" s="42" t="s">
        <v>510</v>
      </c>
      <c r="G59" s="42">
        <v>289</v>
      </c>
      <c r="H59" s="42" t="s">
        <v>528</v>
      </c>
      <c r="I59" s="42" t="s">
        <v>285</v>
      </c>
      <c r="J59" s="42" t="s">
        <v>1920</v>
      </c>
      <c r="K59" s="42" t="s">
        <v>419</v>
      </c>
      <c r="L59" s="42" t="s">
        <v>1439</v>
      </c>
      <c r="M59" s="42" t="s">
        <v>197</v>
      </c>
      <c r="N59" s="42">
        <v>425</v>
      </c>
      <c r="O59" s="42">
        <v>44580</v>
      </c>
      <c r="P59" s="42">
        <v>80000000</v>
      </c>
      <c r="Q59" s="42" t="s">
        <v>541</v>
      </c>
      <c r="R59" s="42" t="s">
        <v>510</v>
      </c>
      <c r="S59" s="42" t="s">
        <v>117</v>
      </c>
      <c r="AB59" s="42" t="s">
        <v>117</v>
      </c>
      <c r="AG59" s="42">
        <f t="shared" si="0"/>
        <v>80000000</v>
      </c>
      <c r="AH59" s="42" t="s">
        <v>504</v>
      </c>
      <c r="AI59" s="42" t="s">
        <v>1689</v>
      </c>
      <c r="AJ59" s="42" t="s">
        <v>597</v>
      </c>
      <c r="AK59" s="42" t="s">
        <v>1428</v>
      </c>
      <c r="AL59" s="42">
        <v>1010190328</v>
      </c>
      <c r="AM59" s="42">
        <v>1</v>
      </c>
      <c r="AN59" s="42" t="s">
        <v>1631</v>
      </c>
      <c r="AO59" s="42">
        <v>33000</v>
      </c>
      <c r="AP59" s="42">
        <f t="shared" si="7"/>
        <v>31.673972602739724</v>
      </c>
      <c r="AS59" s="189"/>
      <c r="AT59" s="42" t="s">
        <v>1278</v>
      </c>
      <c r="AU59" s="42" t="s">
        <v>828</v>
      </c>
      <c r="AV59" s="42">
        <v>3125401215</v>
      </c>
      <c r="AW59" s="42" t="s">
        <v>1079</v>
      </c>
      <c r="AX59" s="42">
        <v>44581</v>
      </c>
      <c r="AY59" s="42">
        <v>40000000</v>
      </c>
      <c r="AZ59" s="42">
        <v>5000000</v>
      </c>
      <c r="BA59" s="42" t="s">
        <v>1376</v>
      </c>
      <c r="BB59" s="42">
        <v>8</v>
      </c>
      <c r="BD59" s="42">
        <f t="shared" si="2"/>
        <v>240</v>
      </c>
      <c r="BE59" s="42" t="s">
        <v>1405</v>
      </c>
      <c r="BF59" s="42" t="s">
        <v>1406</v>
      </c>
      <c r="BG59" s="42">
        <v>1</v>
      </c>
      <c r="BH59" s="42">
        <v>400</v>
      </c>
      <c r="BI59" s="42">
        <v>44582</v>
      </c>
      <c r="BJ59" s="42">
        <v>40000000</v>
      </c>
      <c r="BQ59" s="42" t="s">
        <v>1991</v>
      </c>
      <c r="BR59" s="42" t="s">
        <v>2340</v>
      </c>
      <c r="BS59" s="42">
        <v>44585</v>
      </c>
      <c r="BT59" s="42">
        <v>44585</v>
      </c>
      <c r="BU59" s="42">
        <v>44827</v>
      </c>
      <c r="FD59" s="64">
        <f t="shared" si="3"/>
        <v>40000000</v>
      </c>
      <c r="FE59" s="65">
        <f t="shared" si="4"/>
        <v>44827</v>
      </c>
      <c r="FF59" s="42" t="str">
        <f t="shared" ca="1" si="5"/>
        <v xml:space="preserve"> TERMINADO</v>
      </c>
      <c r="FJ59" s="42" t="s">
        <v>1522</v>
      </c>
      <c r="FK59" s="42" t="s">
        <v>1522</v>
      </c>
    </row>
    <row r="60" spans="1:167" s="42" customFormat="1" ht="13.5" customHeight="1" x14ac:dyDescent="0.25">
      <c r="A60" s="42">
        <v>67458</v>
      </c>
      <c r="B60" s="42" t="s">
        <v>3108</v>
      </c>
      <c r="C60" s="42" t="s">
        <v>2289</v>
      </c>
      <c r="D60" s="42" t="s">
        <v>2110</v>
      </c>
      <c r="E60" s="42">
        <v>58</v>
      </c>
      <c r="F60" s="42" t="s">
        <v>532</v>
      </c>
      <c r="G60" s="42">
        <v>99</v>
      </c>
      <c r="H60" s="42" t="s">
        <v>528</v>
      </c>
      <c r="I60" s="42" t="s">
        <v>306</v>
      </c>
      <c r="J60" s="42" t="s">
        <v>1894</v>
      </c>
      <c r="K60" s="42" t="s">
        <v>420</v>
      </c>
      <c r="L60" s="42" t="s">
        <v>1439</v>
      </c>
      <c r="M60" s="42" t="s">
        <v>197</v>
      </c>
      <c r="N60" s="42">
        <v>298</v>
      </c>
      <c r="O60" s="42">
        <v>44574</v>
      </c>
      <c r="P60" s="42">
        <v>80000000</v>
      </c>
      <c r="Q60" s="42" t="s">
        <v>531</v>
      </c>
      <c r="R60" s="42" t="s">
        <v>532</v>
      </c>
      <c r="S60" s="42" t="s">
        <v>117</v>
      </c>
      <c r="AB60" s="42" t="s">
        <v>117</v>
      </c>
      <c r="AG60" s="42">
        <f t="shared" si="0"/>
        <v>80000000</v>
      </c>
      <c r="AH60" s="42" t="s">
        <v>502</v>
      </c>
      <c r="AI60" s="42" t="s">
        <v>1690</v>
      </c>
      <c r="AJ60" s="42" t="s">
        <v>598</v>
      </c>
      <c r="AK60" s="42" t="s">
        <v>1428</v>
      </c>
      <c r="AL60" s="42">
        <v>1013604420</v>
      </c>
      <c r="AM60" s="42">
        <v>1</v>
      </c>
      <c r="AN60" s="42" t="s">
        <v>1631</v>
      </c>
      <c r="AO60" s="42">
        <v>32618</v>
      </c>
      <c r="AP60" s="42">
        <f t="shared" si="7"/>
        <v>32.720547945205482</v>
      </c>
      <c r="AS60" s="189"/>
      <c r="AT60" s="42" t="s">
        <v>1302</v>
      </c>
      <c r="AU60" s="42" t="s">
        <v>829</v>
      </c>
      <c r="AV60" s="42">
        <v>3123107795</v>
      </c>
      <c r="AW60" s="42" t="s">
        <v>1080</v>
      </c>
      <c r="AX60" s="42">
        <v>44578</v>
      </c>
      <c r="AY60" s="42">
        <v>40000000</v>
      </c>
      <c r="AZ60" s="42">
        <v>5000000</v>
      </c>
      <c r="BA60" s="42" t="s">
        <v>1376</v>
      </c>
      <c r="BB60" s="42">
        <v>8</v>
      </c>
      <c r="BD60" s="42">
        <f t="shared" si="2"/>
        <v>240</v>
      </c>
      <c r="BE60" s="42" t="s">
        <v>1380</v>
      </c>
      <c r="BF60" s="42">
        <v>20226620001363</v>
      </c>
      <c r="BG60" s="42">
        <v>2</v>
      </c>
      <c r="BH60" s="42">
        <v>323</v>
      </c>
      <c r="BI60" s="42">
        <v>44579</v>
      </c>
      <c r="BJ60" s="42">
        <v>40000000</v>
      </c>
      <c r="BQ60" s="42" t="s">
        <v>1992</v>
      </c>
      <c r="BR60" s="42" t="s">
        <v>2341</v>
      </c>
      <c r="BS60" s="42">
        <v>44578</v>
      </c>
      <c r="BT60" s="42">
        <v>44579</v>
      </c>
      <c r="BU60" s="42">
        <v>44821</v>
      </c>
      <c r="BV60" s="42">
        <v>44819</v>
      </c>
      <c r="BW60" s="42">
        <v>15000000</v>
      </c>
      <c r="BX60" s="42">
        <v>647</v>
      </c>
      <c r="BY60" s="42">
        <v>44816</v>
      </c>
      <c r="BZ60" s="42" t="s">
        <v>2964</v>
      </c>
      <c r="CA60" s="42">
        <v>44820</v>
      </c>
      <c r="CB60" s="42">
        <v>15000000</v>
      </c>
      <c r="CX60" s="42">
        <v>90</v>
      </c>
      <c r="CY60" s="42">
        <v>44912</v>
      </c>
      <c r="FD60" s="64">
        <f t="shared" si="3"/>
        <v>55000000</v>
      </c>
      <c r="FE60" s="65">
        <f t="shared" si="4"/>
        <v>44912</v>
      </c>
      <c r="FF60" s="42" t="str">
        <f t="shared" ca="1" si="5"/>
        <v xml:space="preserve"> TERMINADO</v>
      </c>
      <c r="FJ60" s="42" t="s">
        <v>1523</v>
      </c>
      <c r="FK60" s="42" t="s">
        <v>1523</v>
      </c>
    </row>
    <row r="61" spans="1:167" s="42" customFormat="1" ht="13.5" customHeight="1" x14ac:dyDescent="0.25">
      <c r="A61" s="42">
        <v>69518</v>
      </c>
      <c r="B61" s="42" t="s">
        <v>3108</v>
      </c>
      <c r="C61" s="42" t="s">
        <v>2289</v>
      </c>
      <c r="D61" s="42" t="s">
        <v>2111</v>
      </c>
      <c r="E61" s="42">
        <v>59</v>
      </c>
      <c r="F61" s="42" t="s">
        <v>510</v>
      </c>
      <c r="G61" s="42">
        <v>235</v>
      </c>
      <c r="H61" s="42" t="s">
        <v>528</v>
      </c>
      <c r="I61" s="42" t="s">
        <v>287</v>
      </c>
      <c r="J61" s="42" t="s">
        <v>1917</v>
      </c>
      <c r="K61" s="42" t="s">
        <v>421</v>
      </c>
      <c r="L61" s="42" t="s">
        <v>1439</v>
      </c>
      <c r="M61" s="42" t="s">
        <v>199</v>
      </c>
      <c r="N61" s="42">
        <v>408</v>
      </c>
      <c r="O61" s="42">
        <v>44579</v>
      </c>
      <c r="P61" s="42">
        <v>20800000</v>
      </c>
      <c r="Q61" s="42" t="s">
        <v>541</v>
      </c>
      <c r="R61" s="42" t="s">
        <v>510</v>
      </c>
      <c r="S61" s="42" t="s">
        <v>117</v>
      </c>
      <c r="AB61" s="42" t="s">
        <v>117</v>
      </c>
      <c r="AG61" s="42">
        <f t="shared" si="0"/>
        <v>20800000</v>
      </c>
      <c r="AH61" s="42" t="s">
        <v>504</v>
      </c>
      <c r="AI61" s="42" t="s">
        <v>1691</v>
      </c>
      <c r="AJ61" s="42" t="s">
        <v>599</v>
      </c>
      <c r="AK61" s="42" t="s">
        <v>1428</v>
      </c>
      <c r="AL61" s="42">
        <v>57409190</v>
      </c>
      <c r="AM61" s="42">
        <v>6</v>
      </c>
      <c r="AN61" s="42" t="s">
        <v>1632</v>
      </c>
      <c r="AO61" s="42">
        <v>27450</v>
      </c>
      <c r="AP61" s="42">
        <f t="shared" si="7"/>
        <v>46.87945205479452</v>
      </c>
      <c r="AS61" s="189"/>
      <c r="AT61" s="42" t="s">
        <v>1303</v>
      </c>
      <c r="AU61" s="42" t="s">
        <v>830</v>
      </c>
      <c r="AV61" s="42">
        <v>3142469893</v>
      </c>
      <c r="AW61" s="42" t="s">
        <v>1081</v>
      </c>
      <c r="AX61" s="42">
        <v>44586</v>
      </c>
      <c r="AY61" s="42">
        <v>20800000</v>
      </c>
      <c r="AZ61" s="42">
        <v>2600000</v>
      </c>
      <c r="BA61" s="42" t="s">
        <v>1376</v>
      </c>
      <c r="BB61" s="42">
        <v>8</v>
      </c>
      <c r="BD61" s="42">
        <f t="shared" si="2"/>
        <v>240</v>
      </c>
      <c r="BE61" s="42" t="s">
        <v>1392</v>
      </c>
      <c r="BF61" s="42" t="s">
        <v>1407</v>
      </c>
      <c r="BG61" s="42">
        <v>1</v>
      </c>
      <c r="BH61" s="42">
        <v>446</v>
      </c>
      <c r="BI61" s="42">
        <v>44587</v>
      </c>
      <c r="BJ61" s="42">
        <v>20800000</v>
      </c>
      <c r="BQ61" s="42" t="s">
        <v>1993</v>
      </c>
      <c r="BR61" s="42" t="s">
        <v>2342</v>
      </c>
      <c r="BS61" s="42">
        <v>44587</v>
      </c>
      <c r="BT61" s="42">
        <v>44593</v>
      </c>
      <c r="BU61" s="42">
        <v>44834</v>
      </c>
      <c r="FD61" s="64">
        <f t="shared" si="3"/>
        <v>20800000</v>
      </c>
      <c r="FE61" s="65">
        <f t="shared" si="4"/>
        <v>44834</v>
      </c>
      <c r="FF61" s="42" t="str">
        <f t="shared" ca="1" si="5"/>
        <v xml:space="preserve"> TERMINADO</v>
      </c>
      <c r="FJ61" s="42" t="s">
        <v>1524</v>
      </c>
      <c r="FK61" s="42" t="s">
        <v>1524</v>
      </c>
    </row>
    <row r="62" spans="1:167" s="42" customFormat="1" ht="13.5" customHeight="1" x14ac:dyDescent="0.25">
      <c r="A62" s="42">
        <v>67738</v>
      </c>
      <c r="B62" s="42" t="s">
        <v>3108</v>
      </c>
      <c r="C62" s="42" t="s">
        <v>2289</v>
      </c>
      <c r="D62" s="42" t="s">
        <v>2112</v>
      </c>
      <c r="E62" s="42">
        <v>60</v>
      </c>
      <c r="F62" s="42" t="s">
        <v>517</v>
      </c>
      <c r="G62" s="42">
        <v>264</v>
      </c>
      <c r="H62" s="42" t="s">
        <v>528</v>
      </c>
      <c r="I62" s="42" t="s">
        <v>285</v>
      </c>
      <c r="J62" s="42" t="s">
        <v>1919</v>
      </c>
      <c r="K62" s="42" t="s">
        <v>422</v>
      </c>
      <c r="L62" s="42" t="s">
        <v>1439</v>
      </c>
      <c r="M62" s="42" t="s">
        <v>197</v>
      </c>
      <c r="N62" s="42">
        <v>303</v>
      </c>
      <c r="O62" s="42">
        <v>44574</v>
      </c>
      <c r="P62" s="42">
        <v>40000000</v>
      </c>
      <c r="Q62" s="42" t="s">
        <v>542</v>
      </c>
      <c r="R62" s="42" t="s">
        <v>517</v>
      </c>
      <c r="S62" s="42" t="s">
        <v>117</v>
      </c>
      <c r="AB62" s="42" t="s">
        <v>117</v>
      </c>
      <c r="AG62" s="42">
        <f t="shared" si="0"/>
        <v>40000000</v>
      </c>
      <c r="AH62" s="42" t="s">
        <v>502</v>
      </c>
      <c r="AI62" s="42" t="s">
        <v>1692</v>
      </c>
      <c r="AJ62" s="42" t="s">
        <v>600</v>
      </c>
      <c r="AK62" s="42" t="s">
        <v>1428</v>
      </c>
      <c r="AL62" s="42">
        <v>1013583600</v>
      </c>
      <c r="AM62" s="42">
        <v>9</v>
      </c>
      <c r="AN62" s="42" t="s">
        <v>1631</v>
      </c>
      <c r="AO62" s="42">
        <v>31732</v>
      </c>
      <c r="AP62" s="42">
        <f t="shared" si="7"/>
        <v>35.147945205479452</v>
      </c>
      <c r="AS62" s="189"/>
      <c r="AT62" s="42" t="s">
        <v>1278</v>
      </c>
      <c r="AU62" s="42" t="s">
        <v>831</v>
      </c>
      <c r="AV62" s="42">
        <v>3144226848</v>
      </c>
      <c r="AW62" s="42" t="s">
        <v>1082</v>
      </c>
      <c r="AX62" s="42">
        <v>44578</v>
      </c>
      <c r="AY62" s="42">
        <v>40000000</v>
      </c>
      <c r="AZ62" s="42">
        <v>5000000</v>
      </c>
      <c r="BA62" s="42" t="s">
        <v>1376</v>
      </c>
      <c r="BB62" s="42">
        <v>8</v>
      </c>
      <c r="BD62" s="42">
        <f t="shared" si="2"/>
        <v>240</v>
      </c>
      <c r="BE62" s="42" t="s">
        <v>1403</v>
      </c>
      <c r="BF62" s="42" t="s">
        <v>1404</v>
      </c>
      <c r="BG62" s="42">
        <v>2</v>
      </c>
      <c r="BH62" s="42">
        <v>322</v>
      </c>
      <c r="BI62" s="42">
        <v>44579</v>
      </c>
      <c r="BJ62" s="42">
        <v>40000000</v>
      </c>
      <c r="BQ62" s="42" t="s">
        <v>1994</v>
      </c>
      <c r="BR62" s="42" t="s">
        <v>2317</v>
      </c>
      <c r="BS62" s="42">
        <v>44578</v>
      </c>
      <c r="BT62" s="42">
        <v>44579</v>
      </c>
      <c r="BU62" s="42">
        <v>44821</v>
      </c>
      <c r="FD62" s="64">
        <f t="shared" si="3"/>
        <v>40000000</v>
      </c>
      <c r="FE62" s="65">
        <f t="shared" si="4"/>
        <v>44821</v>
      </c>
      <c r="FF62" s="42" t="str">
        <f t="shared" ca="1" si="5"/>
        <v xml:space="preserve"> TERMINADO</v>
      </c>
      <c r="FJ62" s="42" t="s">
        <v>1525</v>
      </c>
      <c r="FK62" s="42" t="s">
        <v>1525</v>
      </c>
    </row>
    <row r="63" spans="1:167" s="42" customFormat="1" ht="13.5" customHeight="1" x14ac:dyDescent="0.25">
      <c r="A63" s="42">
        <v>67015</v>
      </c>
      <c r="B63" s="42" t="s">
        <v>3108</v>
      </c>
      <c r="C63" s="42" t="s">
        <v>2289</v>
      </c>
      <c r="D63" s="42" t="s">
        <v>2113</v>
      </c>
      <c r="E63" s="42">
        <v>61</v>
      </c>
      <c r="F63" s="42" t="s">
        <v>510</v>
      </c>
      <c r="G63" s="42">
        <v>183</v>
      </c>
      <c r="H63" s="42" t="s">
        <v>528</v>
      </c>
      <c r="I63" s="42" t="s">
        <v>307</v>
      </c>
      <c r="J63" s="42" t="s">
        <v>549</v>
      </c>
      <c r="K63" s="42" t="s">
        <v>423</v>
      </c>
      <c r="L63" s="42" t="s">
        <v>1439</v>
      </c>
      <c r="M63" s="42" t="s">
        <v>197</v>
      </c>
      <c r="N63" s="42">
        <v>246</v>
      </c>
      <c r="O63" s="42">
        <v>44573</v>
      </c>
      <c r="P63" s="42">
        <v>36400000</v>
      </c>
      <c r="Q63" s="42" t="s">
        <v>541</v>
      </c>
      <c r="R63" s="42" t="s">
        <v>510</v>
      </c>
      <c r="S63" s="42" t="s">
        <v>117</v>
      </c>
      <c r="AB63" s="42" t="s">
        <v>117</v>
      </c>
      <c r="AG63" s="42">
        <f t="shared" si="0"/>
        <v>36400000</v>
      </c>
      <c r="AH63" s="42" t="s">
        <v>508</v>
      </c>
      <c r="AI63" s="42" t="s">
        <v>1693</v>
      </c>
      <c r="AJ63" s="42" t="s">
        <v>601</v>
      </c>
      <c r="AK63" s="42" t="s">
        <v>1428</v>
      </c>
      <c r="AL63" s="42">
        <v>80055320</v>
      </c>
      <c r="AM63" s="42">
        <v>1</v>
      </c>
      <c r="AN63" s="42" t="s">
        <v>1631</v>
      </c>
      <c r="AO63" s="42">
        <v>29105</v>
      </c>
      <c r="AP63" s="42">
        <f t="shared" si="7"/>
        <v>42.345205479452055</v>
      </c>
      <c r="AS63" s="189"/>
      <c r="AT63" s="42" t="s">
        <v>1304</v>
      </c>
      <c r="AU63" s="42" t="s">
        <v>832</v>
      </c>
      <c r="AV63" s="42">
        <v>3102390986</v>
      </c>
      <c r="AW63" s="42" t="s">
        <v>1083</v>
      </c>
      <c r="AX63" s="42">
        <v>44578</v>
      </c>
      <c r="AY63" s="42">
        <v>36400000</v>
      </c>
      <c r="AZ63" s="42">
        <v>4550000</v>
      </c>
      <c r="BA63" s="42" t="s">
        <v>1376</v>
      </c>
      <c r="BB63" s="42">
        <v>8</v>
      </c>
      <c r="BD63" s="42">
        <f t="shared" si="2"/>
        <v>240</v>
      </c>
      <c r="BE63" s="42" t="s">
        <v>1380</v>
      </c>
      <c r="BF63" s="42">
        <v>20226620001363</v>
      </c>
      <c r="BG63" s="42">
        <v>1</v>
      </c>
      <c r="BH63" s="42">
        <v>350</v>
      </c>
      <c r="BI63" s="42">
        <v>44579</v>
      </c>
      <c r="BJ63" s="42">
        <v>36400000</v>
      </c>
      <c r="BQ63" s="42" t="s">
        <v>1995</v>
      </c>
      <c r="BR63" s="42" t="s">
        <v>2343</v>
      </c>
      <c r="BS63" s="42">
        <v>44579</v>
      </c>
      <c r="BT63" s="42">
        <v>44579</v>
      </c>
      <c r="BU63" s="42">
        <v>44821</v>
      </c>
      <c r="BV63" s="42">
        <v>44820</v>
      </c>
      <c r="BW63" s="42">
        <v>13650000</v>
      </c>
      <c r="BX63" s="42">
        <v>688</v>
      </c>
      <c r="BY63" s="42">
        <v>44816</v>
      </c>
      <c r="BZ63" s="42" t="s">
        <v>2965</v>
      </c>
      <c r="CA63" s="42">
        <v>44820</v>
      </c>
      <c r="CB63" s="42">
        <v>13650000</v>
      </c>
      <c r="CX63" s="42">
        <v>90</v>
      </c>
      <c r="CY63" s="42">
        <v>44913</v>
      </c>
      <c r="FD63" s="64">
        <f t="shared" si="3"/>
        <v>50050000</v>
      </c>
      <c r="FE63" s="65">
        <f t="shared" si="4"/>
        <v>44913</v>
      </c>
      <c r="FF63" s="42" t="str">
        <f t="shared" ca="1" si="5"/>
        <v xml:space="preserve"> TERMINADO</v>
      </c>
      <c r="FJ63" s="42" t="s">
        <v>1526</v>
      </c>
      <c r="FK63" s="42" t="s">
        <v>1526</v>
      </c>
    </row>
    <row r="64" spans="1:167" s="42" customFormat="1" ht="13.5" customHeight="1" x14ac:dyDescent="0.25">
      <c r="A64" s="42">
        <v>67336</v>
      </c>
      <c r="B64" s="42" t="s">
        <v>3108</v>
      </c>
      <c r="C64" s="42" t="s">
        <v>2289</v>
      </c>
      <c r="D64" s="42" t="s">
        <v>2114</v>
      </c>
      <c r="E64" s="42">
        <v>62</v>
      </c>
      <c r="F64" s="42" t="s">
        <v>513</v>
      </c>
      <c r="G64" s="42">
        <v>163</v>
      </c>
      <c r="H64" s="42" t="s">
        <v>528</v>
      </c>
      <c r="I64" s="42" t="s">
        <v>308</v>
      </c>
      <c r="J64" s="42" t="s">
        <v>1912</v>
      </c>
      <c r="K64" s="42" t="s">
        <v>2251</v>
      </c>
      <c r="L64" s="42" t="s">
        <v>1439</v>
      </c>
      <c r="M64" s="42" t="s">
        <v>197</v>
      </c>
      <c r="N64" s="42">
        <v>337</v>
      </c>
      <c r="O64" s="42">
        <v>44574</v>
      </c>
      <c r="P64" s="42">
        <v>60000000</v>
      </c>
      <c r="Q64" s="42" t="s">
        <v>539</v>
      </c>
      <c r="R64" s="42" t="s">
        <v>513</v>
      </c>
      <c r="S64" s="42" t="s">
        <v>117</v>
      </c>
      <c r="AB64" s="42" t="s">
        <v>117</v>
      </c>
      <c r="AG64" s="42">
        <f t="shared" si="0"/>
        <v>60000000</v>
      </c>
      <c r="AH64" s="42" t="s">
        <v>502</v>
      </c>
      <c r="AI64" s="42" t="s">
        <v>1694</v>
      </c>
      <c r="AJ64" s="42" t="s">
        <v>602</v>
      </c>
      <c r="AK64" s="42" t="s">
        <v>1428</v>
      </c>
      <c r="AL64" s="42">
        <v>79505644</v>
      </c>
      <c r="AM64" s="42">
        <v>9</v>
      </c>
      <c r="AN64" s="42" t="s">
        <v>1631</v>
      </c>
      <c r="AO64" s="42">
        <v>25426</v>
      </c>
      <c r="AP64" s="42">
        <f t="shared" si="7"/>
        <v>52.424657534246577</v>
      </c>
      <c r="AS64" s="189"/>
      <c r="AT64" s="42" t="s">
        <v>1305</v>
      </c>
      <c r="AU64" s="42" t="s">
        <v>833</v>
      </c>
      <c r="AV64" s="42">
        <v>3158926756</v>
      </c>
      <c r="AW64" s="42" t="s">
        <v>1084</v>
      </c>
      <c r="AX64" s="42">
        <v>44578</v>
      </c>
      <c r="AY64" s="42">
        <v>60000000</v>
      </c>
      <c r="AZ64" s="42">
        <v>7500000</v>
      </c>
      <c r="BA64" s="42" t="s">
        <v>1376</v>
      </c>
      <c r="BB64" s="42">
        <v>8</v>
      </c>
      <c r="BD64" s="42">
        <f t="shared" si="2"/>
        <v>240</v>
      </c>
      <c r="BE64" s="42" t="s">
        <v>1383</v>
      </c>
      <c r="BF64" s="42">
        <v>20226620001353</v>
      </c>
      <c r="BG64" s="42">
        <v>5</v>
      </c>
      <c r="BH64" s="42">
        <v>343</v>
      </c>
      <c r="BI64" s="42">
        <v>44579</v>
      </c>
      <c r="BJ64" s="42">
        <v>60000000</v>
      </c>
      <c r="BQ64" s="42" t="s">
        <v>1996</v>
      </c>
      <c r="BR64" s="42" t="s">
        <v>2344</v>
      </c>
      <c r="BS64" s="42">
        <v>44580</v>
      </c>
      <c r="BT64" s="42">
        <v>44579</v>
      </c>
      <c r="BU64" s="42">
        <v>44821</v>
      </c>
      <c r="BV64" s="42">
        <v>44819</v>
      </c>
      <c r="BW64" s="42">
        <v>22500000</v>
      </c>
      <c r="BX64" s="42">
        <v>753</v>
      </c>
      <c r="BY64" s="42">
        <v>44817</v>
      </c>
      <c r="BZ64" s="42" t="s">
        <v>2966</v>
      </c>
      <c r="CA64" s="42">
        <v>44820</v>
      </c>
      <c r="CB64" s="42">
        <v>22500000</v>
      </c>
      <c r="CC64" s="42">
        <v>1125</v>
      </c>
      <c r="CD64" s="42">
        <v>7500000</v>
      </c>
      <c r="CE64" s="42">
        <v>44911</v>
      </c>
      <c r="CF64" s="42">
        <v>44910</v>
      </c>
      <c r="CG64" s="42">
        <v>7500000</v>
      </c>
      <c r="CX64" s="42">
        <v>90</v>
      </c>
      <c r="CY64" s="42">
        <v>44912</v>
      </c>
      <c r="CZ64" s="42">
        <v>44910</v>
      </c>
      <c r="DA64" s="42" t="s">
        <v>3902</v>
      </c>
      <c r="DC64" s="42">
        <v>30</v>
      </c>
      <c r="DD64" s="42">
        <v>44943</v>
      </c>
      <c r="FD64" s="64">
        <f t="shared" si="3"/>
        <v>90000000</v>
      </c>
      <c r="FE64" s="65">
        <f t="shared" si="4"/>
        <v>44943</v>
      </c>
      <c r="FF64" s="42" t="str">
        <f t="shared" ca="1" si="5"/>
        <v xml:space="preserve"> TERMINADO</v>
      </c>
      <c r="FJ64" s="42" t="s">
        <v>1527</v>
      </c>
      <c r="FK64" s="42" t="s">
        <v>1527</v>
      </c>
    </row>
    <row r="65" spans="1:167" s="42" customFormat="1" ht="13.5" customHeight="1" x14ac:dyDescent="0.25">
      <c r="A65" s="42">
        <v>67181</v>
      </c>
      <c r="B65" s="42" t="s">
        <v>3108</v>
      </c>
      <c r="C65" s="42" t="s">
        <v>2289</v>
      </c>
      <c r="D65" s="42" t="s">
        <v>2115</v>
      </c>
      <c r="E65" s="42">
        <v>63</v>
      </c>
      <c r="F65" s="42" t="s">
        <v>518</v>
      </c>
      <c r="G65" s="42">
        <v>64</v>
      </c>
      <c r="H65" s="42" t="s">
        <v>528</v>
      </c>
      <c r="I65" s="42" t="s">
        <v>309</v>
      </c>
      <c r="J65" s="42" t="s">
        <v>1895</v>
      </c>
      <c r="K65" s="42" t="s">
        <v>424</v>
      </c>
      <c r="L65" s="42" t="s">
        <v>1439</v>
      </c>
      <c r="M65" s="42" t="s">
        <v>197</v>
      </c>
      <c r="N65" s="42">
        <v>301</v>
      </c>
      <c r="O65" s="42">
        <v>44574</v>
      </c>
      <c r="P65" s="42">
        <v>40000000</v>
      </c>
      <c r="Q65" s="42" t="s">
        <v>530</v>
      </c>
      <c r="R65" s="42" t="s">
        <v>518</v>
      </c>
      <c r="S65" s="42" t="s">
        <v>117</v>
      </c>
      <c r="AB65" s="42" t="s">
        <v>117</v>
      </c>
      <c r="AG65" s="42">
        <f t="shared" si="0"/>
        <v>40000000</v>
      </c>
      <c r="AH65" s="42" t="s">
        <v>508</v>
      </c>
      <c r="AI65" s="42" t="s">
        <v>1695</v>
      </c>
      <c r="AJ65" s="42" t="s">
        <v>1450</v>
      </c>
      <c r="AK65" s="42" t="s">
        <v>1428</v>
      </c>
      <c r="AL65" s="42">
        <v>52935032</v>
      </c>
      <c r="AM65" s="42">
        <v>8</v>
      </c>
      <c r="AN65" s="42" t="s">
        <v>1632</v>
      </c>
      <c r="AO65" s="42">
        <v>30593</v>
      </c>
      <c r="AP65" s="42">
        <f t="shared" si="7"/>
        <v>38.268493150684932</v>
      </c>
      <c r="AS65" s="189"/>
      <c r="AT65" s="42" t="s">
        <v>1288</v>
      </c>
      <c r="AU65" s="42" t="s">
        <v>834</v>
      </c>
      <c r="AV65" s="42">
        <v>3105541671</v>
      </c>
      <c r="AW65" s="42" t="s">
        <v>1085</v>
      </c>
      <c r="AX65" s="42">
        <v>44579</v>
      </c>
      <c r="AY65" s="42">
        <v>40000000</v>
      </c>
      <c r="AZ65" s="42">
        <v>5000000</v>
      </c>
      <c r="BA65" s="42" t="s">
        <v>1376</v>
      </c>
      <c r="BB65" s="42">
        <v>8</v>
      </c>
      <c r="BD65" s="42">
        <f t="shared" si="2"/>
        <v>240</v>
      </c>
      <c r="BE65" s="42" t="s">
        <v>1380</v>
      </c>
      <c r="BF65" s="42">
        <v>20226620001363</v>
      </c>
      <c r="BG65" s="42">
        <v>1</v>
      </c>
      <c r="BH65" s="42">
        <v>351</v>
      </c>
      <c r="BI65" s="42">
        <v>44579</v>
      </c>
      <c r="BJ65" s="42">
        <v>40000000</v>
      </c>
      <c r="BQ65" s="42" t="s">
        <v>1997</v>
      </c>
      <c r="BR65" s="42" t="s">
        <v>2345</v>
      </c>
      <c r="BS65" s="42">
        <v>44579</v>
      </c>
      <c r="BT65" s="42">
        <v>44580</v>
      </c>
      <c r="BU65" s="42">
        <v>44822</v>
      </c>
      <c r="BV65" s="42">
        <v>44820</v>
      </c>
      <c r="BW65" s="42">
        <v>15000000</v>
      </c>
      <c r="BX65" s="42">
        <v>798</v>
      </c>
      <c r="BY65" s="42">
        <v>44818</v>
      </c>
      <c r="BZ65" s="42" t="s">
        <v>2967</v>
      </c>
      <c r="CA65" s="42">
        <v>44823</v>
      </c>
      <c r="CB65" s="42">
        <v>15000000</v>
      </c>
      <c r="CX65" s="42">
        <v>90</v>
      </c>
      <c r="CY65" s="42">
        <v>44913</v>
      </c>
      <c r="FD65" s="64">
        <f t="shared" si="3"/>
        <v>55000000</v>
      </c>
      <c r="FE65" s="65">
        <f t="shared" si="4"/>
        <v>44913</v>
      </c>
      <c r="FF65" s="42" t="str">
        <f t="shared" ca="1" si="5"/>
        <v xml:space="preserve"> TERMINADO</v>
      </c>
      <c r="FJ65" s="42" t="s">
        <v>1528</v>
      </c>
      <c r="FK65" s="42" t="s">
        <v>1528</v>
      </c>
    </row>
    <row r="66" spans="1:167" s="42" customFormat="1" ht="13.5" customHeight="1" x14ac:dyDescent="0.25">
      <c r="A66" s="42">
        <v>68603</v>
      </c>
      <c r="B66" s="42" t="s">
        <v>3108</v>
      </c>
      <c r="C66" s="42" t="s">
        <v>2289</v>
      </c>
      <c r="D66" s="42" t="s">
        <v>2116</v>
      </c>
      <c r="E66" s="42">
        <v>64</v>
      </c>
      <c r="F66" s="42" t="s">
        <v>510</v>
      </c>
      <c r="G66" s="42">
        <v>265</v>
      </c>
      <c r="H66" s="42" t="s">
        <v>528</v>
      </c>
      <c r="I66" s="42" t="s">
        <v>285</v>
      </c>
      <c r="J66" s="42" t="s">
        <v>1927</v>
      </c>
      <c r="K66" s="42" t="s">
        <v>399</v>
      </c>
      <c r="L66" s="42" t="s">
        <v>1439</v>
      </c>
      <c r="M66" s="42" t="s">
        <v>197</v>
      </c>
      <c r="N66" s="42">
        <v>360</v>
      </c>
      <c r="O66" s="42">
        <v>44575</v>
      </c>
      <c r="P66" s="42">
        <v>124800000</v>
      </c>
      <c r="Q66" s="42" t="s">
        <v>541</v>
      </c>
      <c r="R66" s="42" t="s">
        <v>510</v>
      </c>
      <c r="S66" s="42" t="s">
        <v>117</v>
      </c>
      <c r="AB66" s="42" t="s">
        <v>117</v>
      </c>
      <c r="AG66" s="42">
        <f t="shared" si="0"/>
        <v>124800000</v>
      </c>
      <c r="AH66" s="42" t="s">
        <v>505</v>
      </c>
      <c r="AI66" s="42" t="s">
        <v>1696</v>
      </c>
      <c r="AJ66" s="42" t="s">
        <v>603</v>
      </c>
      <c r="AK66" s="42" t="s">
        <v>1428</v>
      </c>
      <c r="AL66" s="42">
        <v>1026270593</v>
      </c>
      <c r="AM66" s="42">
        <v>9</v>
      </c>
      <c r="AN66" s="42" t="s">
        <v>1632</v>
      </c>
      <c r="AO66" s="42">
        <v>33148</v>
      </c>
      <c r="AP66" s="42">
        <f t="shared" si="7"/>
        <v>31.268493150684932</v>
      </c>
      <c r="AS66" s="189"/>
      <c r="AT66" s="42" t="s">
        <v>1278</v>
      </c>
      <c r="AU66" s="42" t="s">
        <v>835</v>
      </c>
      <c r="AV66" s="42">
        <v>3108084513</v>
      </c>
      <c r="AW66" s="42" t="s">
        <v>1086</v>
      </c>
      <c r="AX66" s="42">
        <v>44579</v>
      </c>
      <c r="AY66" s="42">
        <v>41600000</v>
      </c>
      <c r="AZ66" s="42">
        <v>5200000</v>
      </c>
      <c r="BA66" s="42" t="s">
        <v>1376</v>
      </c>
      <c r="BB66" s="42">
        <v>8</v>
      </c>
      <c r="BD66" s="42">
        <f t="shared" si="2"/>
        <v>240</v>
      </c>
      <c r="BE66" s="42" t="s">
        <v>1394</v>
      </c>
      <c r="BF66" s="42" t="s">
        <v>1395</v>
      </c>
      <c r="BG66" s="42">
        <v>1</v>
      </c>
      <c r="BH66" s="42">
        <v>349</v>
      </c>
      <c r="BI66" s="42">
        <v>44579</v>
      </c>
      <c r="BJ66" s="42">
        <v>41600000</v>
      </c>
      <c r="BQ66" s="42" t="s">
        <v>1998</v>
      </c>
      <c r="BR66" s="42" t="s">
        <v>2346</v>
      </c>
      <c r="BS66" s="42">
        <v>44581</v>
      </c>
      <c r="BT66" s="42">
        <v>44581</v>
      </c>
      <c r="BU66" s="42">
        <v>44823</v>
      </c>
      <c r="BV66" s="42">
        <v>44819</v>
      </c>
      <c r="BW66" s="42">
        <v>15600000</v>
      </c>
      <c r="BX66" s="42">
        <v>740</v>
      </c>
      <c r="BY66" s="42">
        <v>44817</v>
      </c>
      <c r="BZ66" s="42" t="s">
        <v>2968</v>
      </c>
      <c r="CA66" s="42">
        <v>44823</v>
      </c>
      <c r="CB66" s="42">
        <v>15600000</v>
      </c>
      <c r="CX66" s="42">
        <v>90</v>
      </c>
      <c r="CY66" s="42">
        <v>44914</v>
      </c>
      <c r="FD66" s="64">
        <f t="shared" si="3"/>
        <v>57200000</v>
      </c>
      <c r="FE66" s="65">
        <f t="shared" si="4"/>
        <v>44914</v>
      </c>
      <c r="FF66" s="42" t="str">
        <f t="shared" ca="1" si="5"/>
        <v xml:space="preserve"> TERMINADO</v>
      </c>
      <c r="FJ66" s="42" t="s">
        <v>1529</v>
      </c>
      <c r="FK66" s="42" t="s">
        <v>1529</v>
      </c>
    </row>
    <row r="67" spans="1:167" s="42" customFormat="1" ht="13.5" customHeight="1" x14ac:dyDescent="0.25">
      <c r="A67" s="42">
        <v>68603</v>
      </c>
      <c r="B67" s="42" t="s">
        <v>3108</v>
      </c>
      <c r="C67" s="42" t="s">
        <v>2289</v>
      </c>
      <c r="D67" s="42" t="s">
        <v>2116</v>
      </c>
      <c r="E67" s="42">
        <v>65</v>
      </c>
      <c r="F67" s="42" t="s">
        <v>510</v>
      </c>
      <c r="G67" s="42">
        <v>266</v>
      </c>
      <c r="H67" s="42" t="s">
        <v>528</v>
      </c>
      <c r="I67" s="42" t="s">
        <v>285</v>
      </c>
      <c r="J67" s="42" t="s">
        <v>1927</v>
      </c>
      <c r="K67" s="42" t="s">
        <v>399</v>
      </c>
      <c r="L67" s="42" t="s">
        <v>1439</v>
      </c>
      <c r="M67" s="42" t="s">
        <v>197</v>
      </c>
      <c r="N67" s="42">
        <v>360</v>
      </c>
      <c r="O67" s="42">
        <v>44575</v>
      </c>
      <c r="P67" s="42">
        <v>124800000</v>
      </c>
      <c r="Q67" s="42" t="s">
        <v>541</v>
      </c>
      <c r="R67" s="42" t="s">
        <v>510</v>
      </c>
      <c r="S67" s="42" t="s">
        <v>117</v>
      </c>
      <c r="AB67" s="42" t="s">
        <v>117</v>
      </c>
      <c r="AG67" s="42">
        <f t="shared" ref="AG67:AG130" si="8">+P67+U67+AD67</f>
        <v>124800000</v>
      </c>
      <c r="AH67" s="42" t="s">
        <v>505</v>
      </c>
      <c r="AI67" s="42" t="s">
        <v>1697</v>
      </c>
      <c r="AJ67" s="42" t="s">
        <v>1451</v>
      </c>
      <c r="AK67" s="42" t="s">
        <v>1428</v>
      </c>
      <c r="AL67" s="42">
        <v>1010182495</v>
      </c>
      <c r="AM67" s="42">
        <v>1</v>
      </c>
      <c r="AN67" s="42" t="s">
        <v>1631</v>
      </c>
      <c r="AO67" s="42">
        <v>32576</v>
      </c>
      <c r="AP67" s="42">
        <f t="shared" si="7"/>
        <v>32.835616438356162</v>
      </c>
      <c r="AS67" s="189"/>
      <c r="AT67" s="42" t="s">
        <v>1278</v>
      </c>
      <c r="AU67" s="42" t="s">
        <v>836</v>
      </c>
      <c r="AV67" s="42">
        <v>3123567406</v>
      </c>
      <c r="AW67" s="42" t="s">
        <v>1087</v>
      </c>
      <c r="AX67" s="42">
        <v>44579</v>
      </c>
      <c r="AY67" s="42">
        <v>41600000</v>
      </c>
      <c r="AZ67" s="42">
        <v>5200000</v>
      </c>
      <c r="BA67" s="42" t="s">
        <v>1376</v>
      </c>
      <c r="BB67" s="42">
        <v>8</v>
      </c>
      <c r="BD67" s="42">
        <f t="shared" si="2"/>
        <v>240</v>
      </c>
      <c r="BE67" s="42" t="s">
        <v>1394</v>
      </c>
      <c r="BF67" s="42" t="s">
        <v>1395</v>
      </c>
      <c r="BG67" s="42">
        <v>1</v>
      </c>
      <c r="BH67" s="42">
        <v>357</v>
      </c>
      <c r="BI67" s="42">
        <v>44580</v>
      </c>
      <c r="BJ67" s="42">
        <v>41600000</v>
      </c>
      <c r="BQ67" s="42" t="s">
        <v>1999</v>
      </c>
      <c r="BR67" s="42" t="s">
        <v>2343</v>
      </c>
      <c r="BS67" s="42">
        <v>44580</v>
      </c>
      <c r="BT67" s="42">
        <v>44580</v>
      </c>
      <c r="BU67" s="42">
        <v>44822</v>
      </c>
      <c r="FD67" s="64">
        <f t="shared" si="3"/>
        <v>41600000</v>
      </c>
      <c r="FE67" s="65">
        <f t="shared" si="4"/>
        <v>44822</v>
      </c>
      <c r="FF67" s="42" t="str">
        <f t="shared" ca="1" si="5"/>
        <v xml:space="preserve"> TERMINADO</v>
      </c>
      <c r="FJ67" s="42" t="s">
        <v>1529</v>
      </c>
      <c r="FK67" s="42" t="s">
        <v>1529</v>
      </c>
    </row>
    <row r="68" spans="1:167" s="42" customFormat="1" ht="13.5" customHeight="1" x14ac:dyDescent="0.25">
      <c r="A68" s="42">
        <v>68603</v>
      </c>
      <c r="B68" s="42" t="s">
        <v>3108</v>
      </c>
      <c r="C68" s="42" t="s">
        <v>2289</v>
      </c>
      <c r="D68" s="42" t="s">
        <v>2116</v>
      </c>
      <c r="E68" s="42">
        <v>66</v>
      </c>
      <c r="F68" s="42" t="s">
        <v>510</v>
      </c>
      <c r="G68" s="42">
        <v>272</v>
      </c>
      <c r="H68" s="42" t="s">
        <v>528</v>
      </c>
      <c r="I68" s="42" t="s">
        <v>285</v>
      </c>
      <c r="J68" s="42" t="s">
        <v>1927</v>
      </c>
      <c r="K68" s="42" t="s">
        <v>399</v>
      </c>
      <c r="L68" s="42" t="s">
        <v>1439</v>
      </c>
      <c r="M68" s="42" t="s">
        <v>197</v>
      </c>
      <c r="N68" s="42">
        <v>360</v>
      </c>
      <c r="O68" s="42">
        <v>44575</v>
      </c>
      <c r="P68" s="42">
        <v>124800000</v>
      </c>
      <c r="Q68" s="42" t="s">
        <v>541</v>
      </c>
      <c r="R68" s="42" t="s">
        <v>510</v>
      </c>
      <c r="S68" s="42" t="s">
        <v>117</v>
      </c>
      <c r="AB68" s="42" t="s">
        <v>117</v>
      </c>
      <c r="AG68" s="42">
        <f t="shared" si="8"/>
        <v>124800000</v>
      </c>
      <c r="AH68" s="42" t="s">
        <v>505</v>
      </c>
      <c r="AI68" s="42" t="s">
        <v>1698</v>
      </c>
      <c r="AJ68" s="42" t="s">
        <v>604</v>
      </c>
      <c r="AK68" s="42" t="s">
        <v>1428</v>
      </c>
      <c r="AL68" s="42">
        <v>52211643</v>
      </c>
      <c r="AM68" s="42">
        <v>0</v>
      </c>
      <c r="AN68" s="42" t="s">
        <v>1632</v>
      </c>
      <c r="AO68" s="42">
        <v>27542</v>
      </c>
      <c r="AP68" s="42">
        <f t="shared" si="7"/>
        <v>46.627397260273973</v>
      </c>
      <c r="AS68" s="189"/>
      <c r="AT68" s="42" t="s">
        <v>1282</v>
      </c>
      <c r="AU68" s="42" t="s">
        <v>837</v>
      </c>
      <c r="AV68" s="42">
        <v>3105801030</v>
      </c>
      <c r="AW68" s="42" t="s">
        <v>1088</v>
      </c>
      <c r="AX68" s="42">
        <v>44579</v>
      </c>
      <c r="AY68" s="42">
        <v>41600000</v>
      </c>
      <c r="AZ68" s="42">
        <v>5200000</v>
      </c>
      <c r="BA68" s="42" t="s">
        <v>1376</v>
      </c>
      <c r="BB68" s="42">
        <v>8</v>
      </c>
      <c r="BD68" s="42">
        <f t="shared" ref="BD68:BD131" si="9">+(BB68*30)+BC68</f>
        <v>240</v>
      </c>
      <c r="BE68" s="42" t="s">
        <v>1394</v>
      </c>
      <c r="BF68" s="42" t="s">
        <v>1395</v>
      </c>
      <c r="BG68" s="42">
        <v>1</v>
      </c>
      <c r="BH68" s="42">
        <v>371</v>
      </c>
      <c r="BI68" s="42">
        <v>44581</v>
      </c>
      <c r="BJ68" s="42">
        <v>41600000</v>
      </c>
      <c r="BQ68" s="42" t="s">
        <v>2000</v>
      </c>
      <c r="BR68" s="42" t="s">
        <v>2347</v>
      </c>
      <c r="BS68" s="42">
        <v>44581</v>
      </c>
      <c r="BT68" s="42">
        <v>44581</v>
      </c>
      <c r="BU68" s="42">
        <v>44823</v>
      </c>
      <c r="FD68" s="64">
        <f t="shared" ref="FD68:FD131" si="10">+AY68+BW68+CG68+CP68</f>
        <v>41600000</v>
      </c>
      <c r="FE68" s="65">
        <f t="shared" ref="FE68:FE131" si="11">MAX(BU68,CY68,DD68,DI68,DN68,DS68,FB68)</f>
        <v>44823</v>
      </c>
      <c r="FF68" s="42" t="str">
        <f t="shared" ref="FF68:FF131" ca="1" si="12">IF(FE68&gt;TODAY(),"EN EJECUCION"," TERMINADO")</f>
        <v xml:space="preserve"> TERMINADO</v>
      </c>
      <c r="FJ68" s="42" t="s">
        <v>1529</v>
      </c>
      <c r="FK68" s="42" t="s">
        <v>1529</v>
      </c>
    </row>
    <row r="69" spans="1:167" s="42" customFormat="1" ht="13.5" customHeight="1" x14ac:dyDescent="0.25">
      <c r="A69" s="42">
        <v>67329</v>
      </c>
      <c r="B69" s="42" t="s">
        <v>3108</v>
      </c>
      <c r="C69" s="42" t="s">
        <v>2289</v>
      </c>
      <c r="D69" s="42" t="s">
        <v>2117</v>
      </c>
      <c r="E69" s="42">
        <v>67</v>
      </c>
      <c r="F69" s="42" t="s">
        <v>510</v>
      </c>
      <c r="G69" s="42">
        <v>205</v>
      </c>
      <c r="H69" s="42" t="s">
        <v>528</v>
      </c>
      <c r="I69" s="42" t="s">
        <v>310</v>
      </c>
      <c r="J69" s="42" t="s">
        <v>1928</v>
      </c>
      <c r="K69" s="42" t="s">
        <v>425</v>
      </c>
      <c r="L69" s="42" t="s">
        <v>1439</v>
      </c>
      <c r="M69" s="42" t="s">
        <v>197</v>
      </c>
      <c r="N69" s="42">
        <v>341</v>
      </c>
      <c r="O69" s="42">
        <v>44574</v>
      </c>
      <c r="P69" s="42">
        <v>54400000</v>
      </c>
      <c r="Q69" s="42" t="s">
        <v>541</v>
      </c>
      <c r="R69" s="42" t="s">
        <v>510</v>
      </c>
      <c r="S69" s="42" t="s">
        <v>117</v>
      </c>
      <c r="AB69" s="42" t="s">
        <v>117</v>
      </c>
      <c r="AG69" s="42">
        <f t="shared" si="8"/>
        <v>54400000</v>
      </c>
      <c r="AH69" s="42" t="s">
        <v>507</v>
      </c>
      <c r="AI69" s="42" t="s">
        <v>1699</v>
      </c>
      <c r="AJ69" s="42" t="s">
        <v>605</v>
      </c>
      <c r="AK69" s="42" t="s">
        <v>1428</v>
      </c>
      <c r="AL69" s="42">
        <v>79643978</v>
      </c>
      <c r="AM69" s="42">
        <v>4</v>
      </c>
      <c r="AN69" s="42" t="s">
        <v>1631</v>
      </c>
      <c r="AO69" s="42">
        <v>26789</v>
      </c>
      <c r="AP69" s="42">
        <f t="shared" si="7"/>
        <v>48.69041095890411</v>
      </c>
      <c r="AS69" s="189"/>
      <c r="AT69" s="42" t="s">
        <v>1306</v>
      </c>
      <c r="AU69" s="42" t="s">
        <v>838</v>
      </c>
      <c r="AV69" s="42">
        <v>3158927600</v>
      </c>
      <c r="AW69" s="42" t="s">
        <v>1089</v>
      </c>
      <c r="AX69" s="42">
        <v>44578</v>
      </c>
      <c r="AY69" s="42">
        <v>54400000</v>
      </c>
      <c r="AZ69" s="42">
        <v>6800000</v>
      </c>
      <c r="BA69" s="42" t="s">
        <v>1376</v>
      </c>
      <c r="BB69" s="42">
        <v>8</v>
      </c>
      <c r="BD69" s="42">
        <f t="shared" si="9"/>
        <v>240</v>
      </c>
      <c r="BE69" s="42" t="s">
        <v>1383</v>
      </c>
      <c r="BF69" s="42">
        <v>20226620001353</v>
      </c>
      <c r="BG69" s="42">
        <v>2</v>
      </c>
      <c r="BH69" s="42">
        <v>348</v>
      </c>
      <c r="BI69" s="42">
        <v>44579</v>
      </c>
      <c r="BJ69" s="42">
        <v>54400000</v>
      </c>
      <c r="BQ69" s="42" t="s">
        <v>2001</v>
      </c>
      <c r="BR69" s="42" t="s">
        <v>2329</v>
      </c>
      <c r="BS69" s="42">
        <v>44580</v>
      </c>
      <c r="BT69" s="42">
        <v>44582</v>
      </c>
      <c r="BU69" s="42">
        <v>44824</v>
      </c>
      <c r="BV69" s="42">
        <v>44819</v>
      </c>
      <c r="BW69" s="42">
        <v>20400000</v>
      </c>
      <c r="BX69" s="42">
        <v>703</v>
      </c>
      <c r="BY69" s="42">
        <v>44816</v>
      </c>
      <c r="BZ69" s="42" t="s">
        <v>2969</v>
      </c>
      <c r="CA69" s="42">
        <v>44820</v>
      </c>
      <c r="CB69" s="42">
        <v>20400000</v>
      </c>
      <c r="CC69" s="42">
        <v>1099</v>
      </c>
      <c r="CD69" s="42">
        <v>2266667</v>
      </c>
      <c r="CE69" s="42">
        <v>44904</v>
      </c>
      <c r="CF69" s="42">
        <v>44904</v>
      </c>
      <c r="CG69" s="42">
        <v>2266667</v>
      </c>
      <c r="CX69" s="42">
        <v>90</v>
      </c>
      <c r="CY69" s="42">
        <v>44913</v>
      </c>
      <c r="CZ69" s="42">
        <v>44904</v>
      </c>
      <c r="DA69" s="42" t="s">
        <v>3891</v>
      </c>
      <c r="DC69" s="42">
        <v>10</v>
      </c>
      <c r="DD69" s="42">
        <v>44923</v>
      </c>
      <c r="FD69" s="64">
        <f t="shared" si="10"/>
        <v>77066667</v>
      </c>
      <c r="FE69" s="65">
        <f t="shared" si="11"/>
        <v>44923</v>
      </c>
      <c r="FF69" s="42" t="str">
        <f t="shared" ca="1" si="12"/>
        <v xml:space="preserve"> TERMINADO</v>
      </c>
      <c r="FJ69" s="42" t="s">
        <v>1530</v>
      </c>
      <c r="FK69" s="42" t="s">
        <v>1530</v>
      </c>
    </row>
    <row r="70" spans="1:167" s="42" customFormat="1" ht="13.5" customHeight="1" x14ac:dyDescent="0.25">
      <c r="A70" s="42">
        <v>68470</v>
      </c>
      <c r="B70" s="42" t="s">
        <v>3108</v>
      </c>
      <c r="C70" s="42" t="s">
        <v>2289</v>
      </c>
      <c r="D70" s="42" t="s">
        <v>2118</v>
      </c>
      <c r="E70" s="42">
        <v>68</v>
      </c>
      <c r="F70" s="42" t="s">
        <v>510</v>
      </c>
      <c r="G70" s="42">
        <v>242</v>
      </c>
      <c r="H70" s="42" t="s">
        <v>528</v>
      </c>
      <c r="I70" s="42" t="s">
        <v>311</v>
      </c>
      <c r="J70" s="42" t="s">
        <v>1903</v>
      </c>
      <c r="K70" s="42" t="s">
        <v>426</v>
      </c>
      <c r="L70" s="42" t="s">
        <v>1439</v>
      </c>
      <c r="M70" s="42" t="s">
        <v>199</v>
      </c>
      <c r="N70" s="42">
        <v>352</v>
      </c>
      <c r="O70" s="42">
        <v>44575</v>
      </c>
      <c r="P70" s="42">
        <v>55200000</v>
      </c>
      <c r="Q70" s="42" t="s">
        <v>541</v>
      </c>
      <c r="R70" s="42" t="s">
        <v>510</v>
      </c>
      <c r="S70" s="42" t="s">
        <v>117</v>
      </c>
      <c r="AB70" s="42" t="s">
        <v>117</v>
      </c>
      <c r="AG70" s="42">
        <f t="shared" si="8"/>
        <v>55200000</v>
      </c>
      <c r="AH70" s="42" t="s">
        <v>502</v>
      </c>
      <c r="AI70" s="42" t="s">
        <v>1700</v>
      </c>
      <c r="AJ70" s="42" t="s">
        <v>606</v>
      </c>
      <c r="AK70" s="42" t="s">
        <v>1428</v>
      </c>
      <c r="AL70" s="42">
        <v>93356628</v>
      </c>
      <c r="AM70" s="42">
        <v>1</v>
      </c>
      <c r="AN70" s="42" t="s">
        <v>1631</v>
      </c>
      <c r="AO70" s="42">
        <v>23133</v>
      </c>
      <c r="AP70" s="42">
        <f t="shared" si="7"/>
        <v>58.706849315068496</v>
      </c>
      <c r="AS70" s="189"/>
      <c r="AT70" s="42" t="s">
        <v>1280</v>
      </c>
      <c r="AU70" s="42" t="s">
        <v>839</v>
      </c>
      <c r="AV70" s="42">
        <v>3125425561</v>
      </c>
      <c r="AW70" s="42" t="s">
        <v>1090</v>
      </c>
      <c r="AX70" s="42">
        <v>44578</v>
      </c>
      <c r="AY70" s="42">
        <v>18400000</v>
      </c>
      <c r="AZ70" s="42">
        <v>2300000</v>
      </c>
      <c r="BA70" s="42" t="s">
        <v>1376</v>
      </c>
      <c r="BB70" s="42">
        <v>8</v>
      </c>
      <c r="BD70" s="42">
        <f t="shared" si="9"/>
        <v>240</v>
      </c>
      <c r="BE70" s="42" t="s">
        <v>1408</v>
      </c>
      <c r="BF70" s="42">
        <v>20226620001293</v>
      </c>
      <c r="BG70" s="42">
        <v>1</v>
      </c>
      <c r="BH70" s="42">
        <v>344</v>
      </c>
      <c r="BI70" s="42">
        <v>44579</v>
      </c>
      <c r="BJ70" s="42">
        <v>18400000</v>
      </c>
      <c r="BQ70" s="42" t="s">
        <v>2002</v>
      </c>
      <c r="BR70" s="42" t="s">
        <v>2317</v>
      </c>
      <c r="BS70" s="42">
        <v>44580</v>
      </c>
      <c r="BT70" s="42">
        <v>44579</v>
      </c>
      <c r="BU70" s="42">
        <v>44821</v>
      </c>
      <c r="BV70" s="42">
        <v>44819</v>
      </c>
      <c r="BW70" s="42">
        <v>6900000</v>
      </c>
      <c r="BX70" s="42">
        <v>726</v>
      </c>
      <c r="BY70" s="42">
        <v>44817</v>
      </c>
      <c r="BZ70" s="42" t="s">
        <v>2970</v>
      </c>
      <c r="CA70" s="42">
        <v>44820</v>
      </c>
      <c r="CB70" s="42">
        <v>6900000</v>
      </c>
      <c r="CC70" s="42">
        <v>1097</v>
      </c>
      <c r="CD70" s="42">
        <v>690000</v>
      </c>
      <c r="CE70" s="42">
        <v>44904</v>
      </c>
      <c r="CF70" s="42">
        <v>44902</v>
      </c>
      <c r="CG70" s="42">
        <v>690000</v>
      </c>
      <c r="CX70" s="42">
        <v>90</v>
      </c>
      <c r="CY70" s="42">
        <v>44912</v>
      </c>
      <c r="CZ70" s="42">
        <v>44902</v>
      </c>
      <c r="DA70" s="42" t="s">
        <v>3898</v>
      </c>
      <c r="DC70" s="42">
        <v>9</v>
      </c>
      <c r="DD70" s="42">
        <v>44921</v>
      </c>
      <c r="FD70" s="64">
        <f t="shared" si="10"/>
        <v>25990000</v>
      </c>
      <c r="FE70" s="65">
        <f t="shared" si="11"/>
        <v>44921</v>
      </c>
      <c r="FF70" s="42" t="str">
        <f t="shared" ca="1" si="12"/>
        <v xml:space="preserve"> TERMINADO</v>
      </c>
      <c r="FJ70" s="42" t="s">
        <v>1531</v>
      </c>
      <c r="FK70" s="42" t="s">
        <v>1531</v>
      </c>
    </row>
    <row r="71" spans="1:167" s="42" customFormat="1" ht="13.5" customHeight="1" x14ac:dyDescent="0.25">
      <c r="A71" s="42">
        <v>68470</v>
      </c>
      <c r="B71" s="42" t="s">
        <v>3108</v>
      </c>
      <c r="C71" s="42" t="s">
        <v>2289</v>
      </c>
      <c r="D71" s="42" t="s">
        <v>2118</v>
      </c>
      <c r="E71" s="42">
        <v>69</v>
      </c>
      <c r="F71" s="42" t="s">
        <v>510</v>
      </c>
      <c r="G71" s="42">
        <v>244</v>
      </c>
      <c r="H71" s="42" t="s">
        <v>528</v>
      </c>
      <c r="I71" s="42" t="s">
        <v>311</v>
      </c>
      <c r="J71" s="42" t="s">
        <v>1903</v>
      </c>
      <c r="K71" s="42" t="s">
        <v>426</v>
      </c>
      <c r="L71" s="42" t="s">
        <v>1439</v>
      </c>
      <c r="M71" s="42" t="s">
        <v>199</v>
      </c>
      <c r="N71" s="42">
        <v>352</v>
      </c>
      <c r="O71" s="42">
        <v>44575</v>
      </c>
      <c r="P71" s="42">
        <v>55200000</v>
      </c>
      <c r="Q71" s="42" t="s">
        <v>541</v>
      </c>
      <c r="R71" s="42" t="s">
        <v>510</v>
      </c>
      <c r="S71" s="42" t="s">
        <v>117</v>
      </c>
      <c r="AB71" s="42" t="s">
        <v>117</v>
      </c>
      <c r="AG71" s="42">
        <f t="shared" si="8"/>
        <v>55200000</v>
      </c>
      <c r="AH71" s="42" t="s">
        <v>502</v>
      </c>
      <c r="AI71" s="42" t="s">
        <v>1701</v>
      </c>
      <c r="AJ71" s="42" t="s">
        <v>607</v>
      </c>
      <c r="AK71" s="42" t="s">
        <v>1428</v>
      </c>
      <c r="AL71" s="42">
        <v>1010167565</v>
      </c>
      <c r="AM71" s="42">
        <v>4</v>
      </c>
      <c r="AN71" s="42" t="s">
        <v>1632</v>
      </c>
      <c r="AO71" s="42">
        <v>31631</v>
      </c>
      <c r="AP71" s="42">
        <f t="shared" si="7"/>
        <v>35.424657534246577</v>
      </c>
      <c r="AS71" s="189"/>
      <c r="AT71" s="42" t="s">
        <v>1280</v>
      </c>
      <c r="AU71" s="42" t="s">
        <v>840</v>
      </c>
      <c r="AV71" s="42">
        <v>3213307597</v>
      </c>
      <c r="AW71" s="42" t="s">
        <v>1091</v>
      </c>
      <c r="AX71" s="42">
        <v>44578</v>
      </c>
      <c r="AY71" s="42">
        <v>18400000</v>
      </c>
      <c r="AZ71" s="42">
        <v>2300000</v>
      </c>
      <c r="BA71" s="42" t="s">
        <v>1376</v>
      </c>
      <c r="BB71" s="42">
        <v>8</v>
      </c>
      <c r="BD71" s="42">
        <f t="shared" si="9"/>
        <v>240</v>
      </c>
      <c r="BE71" s="42" t="s">
        <v>1408</v>
      </c>
      <c r="BF71" s="42">
        <v>20226620001293</v>
      </c>
      <c r="BG71" s="42">
        <v>1</v>
      </c>
      <c r="BH71" s="42">
        <v>342</v>
      </c>
      <c r="BI71" s="42">
        <v>44579</v>
      </c>
      <c r="BJ71" s="42">
        <v>18400000</v>
      </c>
      <c r="BQ71" s="42" t="s">
        <v>2003</v>
      </c>
      <c r="BR71" s="42" t="s">
        <v>2348</v>
      </c>
      <c r="BS71" s="42">
        <v>44581</v>
      </c>
      <c r="BT71" s="42">
        <v>44581</v>
      </c>
      <c r="BU71" s="42">
        <v>44823</v>
      </c>
      <c r="BV71" s="42">
        <v>44819</v>
      </c>
      <c r="BW71" s="42">
        <v>6900000</v>
      </c>
      <c r="BX71" s="42">
        <v>728</v>
      </c>
      <c r="BY71" s="42">
        <v>44817</v>
      </c>
      <c r="BZ71" s="42" t="s">
        <v>2971</v>
      </c>
      <c r="CA71" s="42">
        <v>44820</v>
      </c>
      <c r="CB71" s="42">
        <v>6900000</v>
      </c>
      <c r="CX71" s="42">
        <v>90</v>
      </c>
      <c r="CY71" s="42">
        <v>44914</v>
      </c>
      <c r="FD71" s="64">
        <f t="shared" si="10"/>
        <v>25300000</v>
      </c>
      <c r="FE71" s="65">
        <f t="shared" si="11"/>
        <v>44914</v>
      </c>
      <c r="FF71" s="42" t="str">
        <f t="shared" ca="1" si="12"/>
        <v xml:space="preserve"> TERMINADO</v>
      </c>
      <c r="FJ71" s="42" t="s">
        <v>1531</v>
      </c>
      <c r="FK71" s="42" t="s">
        <v>1531</v>
      </c>
    </row>
    <row r="72" spans="1:167" s="42" customFormat="1" ht="13.5" customHeight="1" x14ac:dyDescent="0.25">
      <c r="A72" s="42">
        <v>68470</v>
      </c>
      <c r="B72" s="42" t="s">
        <v>3108</v>
      </c>
      <c r="C72" s="42" t="s">
        <v>2289</v>
      </c>
      <c r="D72" s="42" t="s">
        <v>2118</v>
      </c>
      <c r="E72" s="42">
        <v>70</v>
      </c>
      <c r="F72" s="42" t="s">
        <v>510</v>
      </c>
      <c r="G72" s="42">
        <v>243</v>
      </c>
      <c r="H72" s="42" t="s">
        <v>528</v>
      </c>
      <c r="I72" s="42" t="s">
        <v>311</v>
      </c>
      <c r="J72" s="42" t="s">
        <v>1903</v>
      </c>
      <c r="K72" s="42" t="s">
        <v>426</v>
      </c>
      <c r="L72" s="42" t="s">
        <v>1439</v>
      </c>
      <c r="M72" s="42" t="s">
        <v>199</v>
      </c>
      <c r="N72" s="42">
        <v>352</v>
      </c>
      <c r="O72" s="42">
        <v>44575</v>
      </c>
      <c r="P72" s="42">
        <v>55200000</v>
      </c>
      <c r="Q72" s="42" t="s">
        <v>541</v>
      </c>
      <c r="R72" s="42" t="s">
        <v>510</v>
      </c>
      <c r="S72" s="42" t="s">
        <v>117</v>
      </c>
      <c r="AB72" s="42" t="s">
        <v>117</v>
      </c>
      <c r="AG72" s="42">
        <f t="shared" si="8"/>
        <v>55200000</v>
      </c>
      <c r="AH72" s="42" t="s">
        <v>502</v>
      </c>
      <c r="AI72" s="42" t="s">
        <v>1702</v>
      </c>
      <c r="AJ72" s="42" t="s">
        <v>608</v>
      </c>
      <c r="AK72" s="42" t="s">
        <v>1428</v>
      </c>
      <c r="AL72" s="42">
        <v>51724248</v>
      </c>
      <c r="AM72" s="42">
        <v>2</v>
      </c>
      <c r="AN72" s="42" t="s">
        <v>1632</v>
      </c>
      <c r="AO72" s="42">
        <v>23085</v>
      </c>
      <c r="AP72" s="42">
        <f t="shared" si="7"/>
        <v>58.838356164383562</v>
      </c>
      <c r="AS72" s="189"/>
      <c r="AT72" s="42" t="s">
        <v>1280</v>
      </c>
      <c r="AU72" s="42" t="s">
        <v>841</v>
      </c>
      <c r="AV72" s="42">
        <v>3005674973</v>
      </c>
      <c r="AW72" s="42" t="s">
        <v>1092</v>
      </c>
      <c r="AX72" s="42">
        <v>44578</v>
      </c>
      <c r="AY72" s="42">
        <v>18400000</v>
      </c>
      <c r="AZ72" s="42">
        <v>2300000</v>
      </c>
      <c r="BA72" s="42" t="s">
        <v>1376</v>
      </c>
      <c r="BB72" s="42">
        <v>8</v>
      </c>
      <c r="BD72" s="42">
        <f t="shared" si="9"/>
        <v>240</v>
      </c>
      <c r="BE72" s="42" t="s">
        <v>1408</v>
      </c>
      <c r="BF72" s="42">
        <v>20226620001293</v>
      </c>
      <c r="BG72" s="42">
        <v>1</v>
      </c>
      <c r="BH72" s="42">
        <v>341</v>
      </c>
      <c r="BI72" s="42">
        <v>44579</v>
      </c>
      <c r="BJ72" s="42">
        <v>18400000</v>
      </c>
      <c r="BQ72" s="42" t="s">
        <v>2004</v>
      </c>
      <c r="BR72" s="42" t="s">
        <v>2317</v>
      </c>
      <c r="BS72" s="42">
        <v>44580</v>
      </c>
      <c r="BT72" s="42">
        <v>44580</v>
      </c>
      <c r="BU72" s="42">
        <v>44822</v>
      </c>
      <c r="BV72" s="42">
        <v>44819</v>
      </c>
      <c r="BW72" s="42">
        <v>6900000</v>
      </c>
      <c r="BX72" s="42">
        <v>727</v>
      </c>
      <c r="BY72" s="42">
        <v>44817</v>
      </c>
      <c r="BZ72" s="42" t="s">
        <v>2972</v>
      </c>
      <c r="CA72" s="42">
        <v>44820</v>
      </c>
      <c r="CB72" s="42">
        <v>6900000</v>
      </c>
      <c r="CC72" s="42">
        <v>1123</v>
      </c>
      <c r="CD72" s="42">
        <v>690000</v>
      </c>
      <c r="CE72" s="42">
        <v>44910</v>
      </c>
      <c r="CF72" s="42">
        <v>44910</v>
      </c>
      <c r="CG72" s="42">
        <v>690000</v>
      </c>
      <c r="CX72" s="42">
        <v>90</v>
      </c>
      <c r="CY72" s="42">
        <v>44913</v>
      </c>
      <c r="CZ72" s="42">
        <v>44910</v>
      </c>
      <c r="DA72" s="42" t="s">
        <v>3893</v>
      </c>
      <c r="DC72" s="42">
        <v>9</v>
      </c>
      <c r="DD72" s="42">
        <v>44922</v>
      </c>
      <c r="FD72" s="64">
        <f t="shared" si="10"/>
        <v>25990000</v>
      </c>
      <c r="FE72" s="65">
        <f t="shared" si="11"/>
        <v>44922</v>
      </c>
      <c r="FF72" s="42" t="str">
        <f t="shared" ca="1" si="12"/>
        <v xml:space="preserve"> TERMINADO</v>
      </c>
      <c r="FJ72" s="42" t="s">
        <v>1531</v>
      </c>
      <c r="FK72" s="42" t="s">
        <v>1531</v>
      </c>
    </row>
    <row r="73" spans="1:167" s="42" customFormat="1" ht="13.5" customHeight="1" x14ac:dyDescent="0.25">
      <c r="A73" s="42">
        <v>68534</v>
      </c>
      <c r="B73" s="42" t="s">
        <v>3108</v>
      </c>
      <c r="C73" s="42" t="s">
        <v>2289</v>
      </c>
      <c r="D73" s="42" t="s">
        <v>2119</v>
      </c>
      <c r="E73" s="42">
        <v>71</v>
      </c>
      <c r="F73" s="42" t="s">
        <v>510</v>
      </c>
      <c r="G73" s="42">
        <v>252</v>
      </c>
      <c r="H73" s="42" t="s">
        <v>528</v>
      </c>
      <c r="I73" s="42" t="s">
        <v>312</v>
      </c>
      <c r="J73" s="42" t="s">
        <v>1901</v>
      </c>
      <c r="K73" s="42" t="s">
        <v>427</v>
      </c>
      <c r="L73" s="42" t="s">
        <v>1439</v>
      </c>
      <c r="M73" s="42" t="s">
        <v>199</v>
      </c>
      <c r="N73" s="42">
        <v>357</v>
      </c>
      <c r="O73" s="42">
        <v>44575</v>
      </c>
      <c r="P73" s="42">
        <v>48800000</v>
      </c>
      <c r="Q73" s="42" t="s">
        <v>541</v>
      </c>
      <c r="R73" s="42" t="s">
        <v>510</v>
      </c>
      <c r="S73" s="42" t="s">
        <v>117</v>
      </c>
      <c r="AB73" s="42" t="s">
        <v>117</v>
      </c>
      <c r="AG73" s="42">
        <f t="shared" si="8"/>
        <v>48800000</v>
      </c>
      <c r="AH73" s="42" t="s">
        <v>503</v>
      </c>
      <c r="AI73" s="42" t="s">
        <v>1703</v>
      </c>
      <c r="AJ73" s="42" t="s">
        <v>1452</v>
      </c>
      <c r="AK73" s="42" t="s">
        <v>1428</v>
      </c>
      <c r="AL73" s="42">
        <v>79696458</v>
      </c>
      <c r="AM73" s="42">
        <v>3</v>
      </c>
      <c r="AN73" s="42" t="s">
        <v>1631</v>
      </c>
      <c r="AO73" s="42">
        <v>27709</v>
      </c>
      <c r="AP73" s="42">
        <f t="shared" si="7"/>
        <v>46.169863013698631</v>
      </c>
      <c r="AS73" s="189"/>
      <c r="AT73" s="42" t="s">
        <v>1307</v>
      </c>
      <c r="AU73" s="42" t="s">
        <v>842</v>
      </c>
      <c r="AV73" s="42">
        <v>3507592419</v>
      </c>
      <c r="AW73" s="42" t="s">
        <v>1093</v>
      </c>
      <c r="AX73" s="42">
        <v>44579</v>
      </c>
      <c r="AY73" s="42">
        <v>24400000</v>
      </c>
      <c r="AZ73" s="42">
        <v>3050000</v>
      </c>
      <c r="BA73" s="42" t="s">
        <v>1376</v>
      </c>
      <c r="BB73" s="42">
        <v>8</v>
      </c>
      <c r="BD73" s="42">
        <f t="shared" si="9"/>
        <v>240</v>
      </c>
      <c r="BE73" s="42" t="s">
        <v>1409</v>
      </c>
      <c r="BF73" s="42" t="s">
        <v>1410</v>
      </c>
      <c r="BG73" s="42">
        <v>1</v>
      </c>
      <c r="BH73" s="42">
        <v>369</v>
      </c>
      <c r="BI73" s="42">
        <v>44581</v>
      </c>
      <c r="BJ73" s="42">
        <v>24400000</v>
      </c>
      <c r="BQ73" s="42" t="s">
        <v>2005</v>
      </c>
      <c r="BR73" s="42" t="s">
        <v>2349</v>
      </c>
      <c r="BS73" s="42">
        <v>44580</v>
      </c>
      <c r="BT73" s="42">
        <v>44581</v>
      </c>
      <c r="BU73" s="42">
        <v>44823</v>
      </c>
      <c r="BV73" s="42">
        <v>44819</v>
      </c>
      <c r="BW73" s="42">
        <v>10675000</v>
      </c>
      <c r="BX73" s="42">
        <v>732</v>
      </c>
      <c r="BY73" s="42">
        <v>44817</v>
      </c>
      <c r="BZ73" s="42" t="s">
        <v>2973</v>
      </c>
      <c r="CA73" s="42">
        <v>44820</v>
      </c>
      <c r="CB73" s="42">
        <v>10675000</v>
      </c>
      <c r="CX73" s="42">
        <v>105</v>
      </c>
      <c r="CY73" s="42">
        <v>44930</v>
      </c>
      <c r="FD73" s="64">
        <f t="shared" si="10"/>
        <v>35075000</v>
      </c>
      <c r="FE73" s="65">
        <f t="shared" si="11"/>
        <v>44930</v>
      </c>
      <c r="FF73" s="42" t="str">
        <f t="shared" ca="1" si="12"/>
        <v xml:space="preserve"> TERMINADO</v>
      </c>
      <c r="FJ73" s="42" t="s">
        <v>1532</v>
      </c>
      <c r="FK73" s="42" t="s">
        <v>1532</v>
      </c>
    </row>
    <row r="74" spans="1:167" s="89" customFormat="1" ht="13.5" customHeight="1" x14ac:dyDescent="0.25">
      <c r="A74" s="89">
        <v>68872</v>
      </c>
      <c r="B74" s="89" t="s">
        <v>2596</v>
      </c>
      <c r="C74" s="89" t="s">
        <v>2289</v>
      </c>
      <c r="D74" s="89" t="s">
        <v>2120</v>
      </c>
      <c r="E74" s="89">
        <v>72</v>
      </c>
      <c r="F74" s="89" t="s">
        <v>519</v>
      </c>
      <c r="G74" s="89">
        <v>22</v>
      </c>
      <c r="H74" s="89" t="s">
        <v>528</v>
      </c>
      <c r="I74" s="89" t="s">
        <v>313</v>
      </c>
      <c r="J74" s="89" t="s">
        <v>1891</v>
      </c>
      <c r="K74" s="89" t="s">
        <v>428</v>
      </c>
      <c r="L74" s="89" t="s">
        <v>1439</v>
      </c>
      <c r="M74" s="89" t="s">
        <v>199</v>
      </c>
      <c r="N74" s="89">
        <v>379</v>
      </c>
      <c r="O74" s="89">
        <v>44578</v>
      </c>
      <c r="P74" s="89">
        <v>24400000</v>
      </c>
      <c r="Q74" s="89" t="s">
        <v>527</v>
      </c>
      <c r="R74" s="89" t="s">
        <v>519</v>
      </c>
      <c r="S74" s="89" t="s">
        <v>117</v>
      </c>
      <c r="AB74" s="89" t="s">
        <v>117</v>
      </c>
      <c r="AG74" s="89">
        <f t="shared" si="8"/>
        <v>24400000</v>
      </c>
      <c r="AH74" s="89" t="s">
        <v>504</v>
      </c>
      <c r="AI74" s="89" t="s">
        <v>1704</v>
      </c>
      <c r="AJ74" s="89" t="s">
        <v>1453</v>
      </c>
      <c r="AK74" s="89" t="s">
        <v>1428</v>
      </c>
      <c r="AL74" s="89">
        <v>1014275470</v>
      </c>
      <c r="AM74" s="89">
        <v>0</v>
      </c>
      <c r="AN74" s="89" t="s">
        <v>1632</v>
      </c>
      <c r="AO74" s="89">
        <v>35150</v>
      </c>
      <c r="AP74" s="89">
        <f t="shared" si="7"/>
        <v>25.783561643835615</v>
      </c>
      <c r="AS74" s="189"/>
      <c r="AT74" s="89" t="s">
        <v>1282</v>
      </c>
      <c r="AU74" s="89" t="s">
        <v>843</v>
      </c>
      <c r="AV74" s="89">
        <v>3214652394</v>
      </c>
      <c r="AW74" s="89" t="s">
        <v>1094</v>
      </c>
      <c r="AX74" s="89">
        <v>44579</v>
      </c>
      <c r="AY74" s="89">
        <v>24400000</v>
      </c>
      <c r="AZ74" s="89">
        <v>3050000</v>
      </c>
      <c r="BA74" s="89" t="s">
        <v>1376</v>
      </c>
      <c r="BB74" s="89">
        <v>8</v>
      </c>
      <c r="BD74" s="89">
        <f t="shared" si="9"/>
        <v>240</v>
      </c>
      <c r="BE74" s="89" t="s">
        <v>672</v>
      </c>
      <c r="BF74" s="89">
        <v>20226620001343</v>
      </c>
      <c r="BG74" s="89">
        <v>1</v>
      </c>
      <c r="BH74" s="89">
        <v>372</v>
      </c>
      <c r="BI74" s="89">
        <v>44581</v>
      </c>
      <c r="BJ74" s="89">
        <v>24400000</v>
      </c>
      <c r="BQ74" s="89" t="s">
        <v>2006</v>
      </c>
      <c r="BR74" s="89" t="s">
        <v>2350</v>
      </c>
      <c r="BS74" s="89">
        <v>44580</v>
      </c>
      <c r="BT74" s="89">
        <v>44581</v>
      </c>
      <c r="BU74" s="89">
        <v>44823</v>
      </c>
      <c r="BV74" s="89">
        <v>44817</v>
      </c>
      <c r="BW74" s="89">
        <v>9150000</v>
      </c>
      <c r="BX74" s="89">
        <v>642</v>
      </c>
      <c r="BY74" s="89">
        <v>44813</v>
      </c>
      <c r="BZ74" s="89" t="s">
        <v>2974</v>
      </c>
      <c r="CA74" s="89">
        <v>44819</v>
      </c>
      <c r="CB74" s="89">
        <v>9150000</v>
      </c>
      <c r="CX74" s="89">
        <v>90</v>
      </c>
      <c r="CY74" s="89">
        <v>44921</v>
      </c>
      <c r="DJ74" s="89">
        <v>44767</v>
      </c>
      <c r="DK74" s="89">
        <v>44767</v>
      </c>
      <c r="DL74" s="89">
        <v>7</v>
      </c>
      <c r="DM74" s="89">
        <v>44773</v>
      </c>
      <c r="DN74" s="89">
        <v>44830</v>
      </c>
      <c r="FD74" s="90">
        <f t="shared" si="10"/>
        <v>33550000</v>
      </c>
      <c r="FE74" s="91">
        <f t="shared" si="11"/>
        <v>44921</v>
      </c>
      <c r="FF74" s="89" t="str">
        <f t="shared" ca="1" si="12"/>
        <v xml:space="preserve"> TERMINADO</v>
      </c>
      <c r="FJ74" s="89" t="s">
        <v>1533</v>
      </c>
      <c r="FK74" s="89" t="s">
        <v>1533</v>
      </c>
    </row>
    <row r="75" spans="1:167" s="42" customFormat="1" ht="13.5" customHeight="1" x14ac:dyDescent="0.25">
      <c r="A75" s="42">
        <v>68472</v>
      </c>
      <c r="B75" s="42" t="s">
        <v>3108</v>
      </c>
      <c r="C75" s="42" t="s">
        <v>2289</v>
      </c>
      <c r="D75" s="42" t="s">
        <v>2121</v>
      </c>
      <c r="E75" s="42">
        <v>73</v>
      </c>
      <c r="F75" s="42" t="s">
        <v>510</v>
      </c>
      <c r="G75" s="42">
        <v>257</v>
      </c>
      <c r="H75" s="42" t="s">
        <v>528</v>
      </c>
      <c r="I75" s="42" t="s">
        <v>314</v>
      </c>
      <c r="J75" s="42" t="s">
        <v>1930</v>
      </c>
      <c r="K75" s="42" t="s">
        <v>429</v>
      </c>
      <c r="L75" s="42" t="s">
        <v>1439</v>
      </c>
      <c r="M75" s="42" t="s">
        <v>197</v>
      </c>
      <c r="N75" s="42">
        <v>353</v>
      </c>
      <c r="O75" s="42">
        <v>44575</v>
      </c>
      <c r="P75" s="42">
        <v>41600000</v>
      </c>
      <c r="Q75" s="42" t="s">
        <v>541</v>
      </c>
      <c r="R75" s="42" t="s">
        <v>510</v>
      </c>
      <c r="S75" s="42" t="s">
        <v>117</v>
      </c>
      <c r="AB75" s="42" t="s">
        <v>117</v>
      </c>
      <c r="AG75" s="42">
        <f t="shared" si="8"/>
        <v>41600000</v>
      </c>
      <c r="AH75" s="42" t="s">
        <v>504</v>
      </c>
      <c r="AI75" s="42" t="s">
        <v>1705</v>
      </c>
      <c r="AJ75" s="42" t="s">
        <v>609</v>
      </c>
      <c r="AK75" s="42" t="s">
        <v>1428</v>
      </c>
      <c r="AL75" s="42">
        <v>79318896</v>
      </c>
      <c r="AM75" s="42">
        <v>6</v>
      </c>
      <c r="AN75" s="42" t="s">
        <v>1631</v>
      </c>
      <c r="AO75" s="42">
        <v>23038</v>
      </c>
      <c r="AP75" s="42">
        <f t="shared" si="7"/>
        <v>58.967123287671235</v>
      </c>
      <c r="AS75" s="189"/>
      <c r="AT75" s="42" t="s">
        <v>1308</v>
      </c>
      <c r="AU75" s="42" t="s">
        <v>844</v>
      </c>
      <c r="AV75" s="42">
        <v>3123376651</v>
      </c>
      <c r="AW75" s="42" t="s">
        <v>1095</v>
      </c>
      <c r="AX75" s="42">
        <v>44579</v>
      </c>
      <c r="AY75" s="42">
        <v>41600000</v>
      </c>
      <c r="AZ75" s="42">
        <v>5200000</v>
      </c>
      <c r="BA75" s="42" t="s">
        <v>1376</v>
      </c>
      <c r="BB75" s="42">
        <v>8</v>
      </c>
      <c r="BD75" s="42">
        <f t="shared" si="9"/>
        <v>240</v>
      </c>
      <c r="BE75" s="42" t="s">
        <v>581</v>
      </c>
      <c r="BF75" s="42">
        <v>20226620070311</v>
      </c>
      <c r="BG75" s="42">
        <v>1</v>
      </c>
      <c r="BH75" s="42">
        <v>355</v>
      </c>
      <c r="BI75" s="42">
        <v>44580</v>
      </c>
      <c r="BJ75" s="42">
        <v>41600000</v>
      </c>
      <c r="BQ75" s="42" t="s">
        <v>2007</v>
      </c>
      <c r="BR75" s="42" t="s">
        <v>2351</v>
      </c>
      <c r="BS75" s="42">
        <v>44580</v>
      </c>
      <c r="BT75" s="42">
        <v>44580</v>
      </c>
      <c r="BU75" s="42">
        <v>44822</v>
      </c>
      <c r="BV75" s="42">
        <v>44818</v>
      </c>
      <c r="BW75" s="42">
        <v>15600000</v>
      </c>
      <c r="BX75" s="42">
        <v>736</v>
      </c>
      <c r="BY75" s="42">
        <v>44817</v>
      </c>
      <c r="BZ75" s="42" t="s">
        <v>2975</v>
      </c>
      <c r="CA75" s="42">
        <v>44820</v>
      </c>
      <c r="CB75" s="42">
        <v>15600000</v>
      </c>
      <c r="CX75" s="42">
        <v>90</v>
      </c>
      <c r="CY75" s="42">
        <v>44913</v>
      </c>
      <c r="FD75" s="64">
        <f t="shared" si="10"/>
        <v>57200000</v>
      </c>
      <c r="FE75" s="65">
        <f t="shared" si="11"/>
        <v>44913</v>
      </c>
      <c r="FF75" s="42" t="str">
        <f t="shared" ca="1" si="12"/>
        <v xml:space="preserve"> TERMINADO</v>
      </c>
      <c r="FJ75" s="42" t="s">
        <v>1534</v>
      </c>
      <c r="FK75" s="42" t="s">
        <v>1534</v>
      </c>
    </row>
    <row r="76" spans="1:167" s="42" customFormat="1" ht="13.5" customHeight="1" x14ac:dyDescent="0.25">
      <c r="A76" s="42">
        <v>68460</v>
      </c>
      <c r="B76" s="42" t="s">
        <v>3108</v>
      </c>
      <c r="C76" s="42" t="s">
        <v>2289</v>
      </c>
      <c r="D76" s="42" t="s">
        <v>2122</v>
      </c>
      <c r="E76" s="42">
        <v>74</v>
      </c>
      <c r="F76" s="42" t="s">
        <v>510</v>
      </c>
      <c r="G76" s="42">
        <v>240</v>
      </c>
      <c r="H76" s="42" t="s">
        <v>528</v>
      </c>
      <c r="I76" s="42" t="s">
        <v>315</v>
      </c>
      <c r="J76" s="42" t="s">
        <v>1903</v>
      </c>
      <c r="K76" s="42" t="s">
        <v>430</v>
      </c>
      <c r="L76" s="42" t="s">
        <v>1439</v>
      </c>
      <c r="M76" s="42" t="s">
        <v>197</v>
      </c>
      <c r="N76" s="42">
        <v>350</v>
      </c>
      <c r="O76" s="42">
        <v>44575</v>
      </c>
      <c r="P76" s="42">
        <v>41600000</v>
      </c>
      <c r="Q76" s="42" t="s">
        <v>541</v>
      </c>
      <c r="R76" s="42" t="s">
        <v>510</v>
      </c>
      <c r="S76" s="42" t="s">
        <v>117</v>
      </c>
      <c r="AB76" s="42" t="s">
        <v>117</v>
      </c>
      <c r="AG76" s="42">
        <f t="shared" si="8"/>
        <v>41600000</v>
      </c>
      <c r="AH76" s="42" t="s">
        <v>506</v>
      </c>
      <c r="AI76" s="42" t="s">
        <v>1880</v>
      </c>
      <c r="AJ76" s="42" t="s">
        <v>610</v>
      </c>
      <c r="AK76" s="42" t="s">
        <v>1428</v>
      </c>
      <c r="AL76" s="42">
        <v>52791259</v>
      </c>
      <c r="AM76" s="42">
        <v>2</v>
      </c>
      <c r="AN76" s="42" t="s">
        <v>1632</v>
      </c>
      <c r="AO76" s="42">
        <v>29452</v>
      </c>
      <c r="AP76" s="42">
        <f t="shared" si="7"/>
        <v>41.394520547945206</v>
      </c>
      <c r="AS76" s="189"/>
      <c r="AT76" s="42" t="s">
        <v>1309</v>
      </c>
      <c r="AU76" s="42" t="s">
        <v>845</v>
      </c>
      <c r="AV76" s="42">
        <v>3153100134</v>
      </c>
      <c r="AW76" s="42" t="s">
        <v>1096</v>
      </c>
      <c r="AX76" s="42">
        <v>44581</v>
      </c>
      <c r="AY76" s="42">
        <v>41600000</v>
      </c>
      <c r="AZ76" s="42">
        <v>5200000</v>
      </c>
      <c r="BA76" s="42" t="s">
        <v>1376</v>
      </c>
      <c r="BB76" s="42">
        <v>8</v>
      </c>
      <c r="BD76" s="42">
        <f t="shared" si="9"/>
        <v>240</v>
      </c>
      <c r="BE76" s="42" t="s">
        <v>1398</v>
      </c>
      <c r="BF76" s="42">
        <v>20226620001263</v>
      </c>
      <c r="BG76" s="42">
        <v>1</v>
      </c>
      <c r="BH76" s="42">
        <v>391</v>
      </c>
      <c r="BI76" s="42">
        <v>44582</v>
      </c>
      <c r="BJ76" s="42">
        <v>41600000</v>
      </c>
      <c r="BQ76" s="42" t="s">
        <v>2007</v>
      </c>
      <c r="BR76" s="42" t="s">
        <v>2352</v>
      </c>
      <c r="BS76" s="42">
        <v>44585</v>
      </c>
      <c r="BT76" s="42">
        <v>44585</v>
      </c>
      <c r="BU76" s="42">
        <v>44827</v>
      </c>
      <c r="BV76" s="42">
        <v>44825</v>
      </c>
      <c r="BW76" s="42">
        <v>15600000</v>
      </c>
      <c r="BX76" s="42">
        <v>724</v>
      </c>
      <c r="BY76" s="42">
        <v>44817</v>
      </c>
      <c r="BZ76" s="42" t="s">
        <v>2976</v>
      </c>
      <c r="CA76" s="42">
        <v>44825</v>
      </c>
      <c r="CB76" s="42">
        <v>15600000</v>
      </c>
      <c r="CX76" s="42">
        <v>90</v>
      </c>
      <c r="CY76" s="42">
        <v>44918</v>
      </c>
      <c r="FD76" s="64">
        <f t="shared" si="10"/>
        <v>57200000</v>
      </c>
      <c r="FE76" s="65">
        <f t="shared" si="11"/>
        <v>44918</v>
      </c>
      <c r="FF76" s="42" t="str">
        <f t="shared" ca="1" si="12"/>
        <v xml:space="preserve"> TERMINADO</v>
      </c>
      <c r="FJ76" s="42" t="s">
        <v>2904</v>
      </c>
    </row>
    <row r="77" spans="1:167" s="42" customFormat="1" ht="13.5" customHeight="1" x14ac:dyDescent="0.25">
      <c r="A77" s="42">
        <v>68671</v>
      </c>
      <c r="B77" s="42" t="s">
        <v>3108</v>
      </c>
      <c r="C77" s="42" t="s">
        <v>2289</v>
      </c>
      <c r="D77" s="42" t="s">
        <v>2123</v>
      </c>
      <c r="E77" s="42">
        <v>75</v>
      </c>
      <c r="F77" s="42" t="s">
        <v>510</v>
      </c>
      <c r="G77" s="42">
        <v>249</v>
      </c>
      <c r="H77" s="42" t="s">
        <v>528</v>
      </c>
      <c r="I77" s="42" t="s">
        <v>316</v>
      </c>
      <c r="J77" s="42" t="s">
        <v>1929</v>
      </c>
      <c r="K77" s="42" t="s">
        <v>431</v>
      </c>
      <c r="L77" s="42" t="s">
        <v>1439</v>
      </c>
      <c r="M77" s="42" t="s">
        <v>199</v>
      </c>
      <c r="N77" s="42">
        <v>363</v>
      </c>
      <c r="O77" s="42">
        <v>44575</v>
      </c>
      <c r="P77" s="42">
        <v>27200000</v>
      </c>
      <c r="Q77" s="42" t="s">
        <v>541</v>
      </c>
      <c r="R77" s="42" t="s">
        <v>510</v>
      </c>
      <c r="S77" s="42" t="s">
        <v>117</v>
      </c>
      <c r="AB77" s="42" t="s">
        <v>117</v>
      </c>
      <c r="AG77" s="42">
        <f t="shared" si="8"/>
        <v>27200000</v>
      </c>
      <c r="AH77" s="42" t="s">
        <v>506</v>
      </c>
      <c r="AI77" s="42" t="s">
        <v>1706</v>
      </c>
      <c r="AJ77" s="42" t="s">
        <v>611</v>
      </c>
      <c r="AK77" s="42" t="s">
        <v>1428</v>
      </c>
      <c r="AL77" s="42">
        <v>79360276</v>
      </c>
      <c r="AM77" s="42">
        <v>7</v>
      </c>
      <c r="AN77" s="42" t="s">
        <v>1631</v>
      </c>
      <c r="AO77" s="42">
        <v>23996</v>
      </c>
      <c r="AP77" s="42">
        <f t="shared" ref="AP77:AP140" si="13">+YEARFRAC(AO77,$AP$1,3)-1</f>
        <v>56.342465753424655</v>
      </c>
      <c r="AS77" s="189"/>
      <c r="AT77" s="42" t="s">
        <v>1310</v>
      </c>
      <c r="AU77" s="42" t="s">
        <v>846</v>
      </c>
      <c r="AV77" s="42">
        <v>3114476193</v>
      </c>
      <c r="AW77" s="42" t="s">
        <v>1097</v>
      </c>
      <c r="AX77" s="42">
        <v>44581</v>
      </c>
      <c r="AY77" s="42">
        <v>27200000</v>
      </c>
      <c r="AZ77" s="42">
        <v>3400000</v>
      </c>
      <c r="BA77" s="42" t="s">
        <v>1376</v>
      </c>
      <c r="BB77" s="42">
        <v>8</v>
      </c>
      <c r="BD77" s="42">
        <f t="shared" si="9"/>
        <v>240</v>
      </c>
      <c r="BE77" s="42" t="s">
        <v>1411</v>
      </c>
      <c r="BF77" s="42" t="s">
        <v>1412</v>
      </c>
      <c r="BG77" s="42">
        <v>1</v>
      </c>
      <c r="BH77" s="42">
        <v>374</v>
      </c>
      <c r="BI77" s="42">
        <v>44581</v>
      </c>
      <c r="BJ77" s="42">
        <v>27200000</v>
      </c>
      <c r="BQ77" s="42" t="s">
        <v>2008</v>
      </c>
      <c r="BR77" s="42" t="s">
        <v>2353</v>
      </c>
      <c r="BS77" s="42">
        <v>44581</v>
      </c>
      <c r="BT77" s="42">
        <v>44581</v>
      </c>
      <c r="BU77" s="42">
        <v>44823</v>
      </c>
      <c r="BV77" s="42">
        <v>44820</v>
      </c>
      <c r="BW77" s="42">
        <v>10200000</v>
      </c>
      <c r="BX77" s="42">
        <v>730</v>
      </c>
      <c r="BY77" s="42">
        <v>44817</v>
      </c>
      <c r="BZ77" s="42" t="s">
        <v>2977</v>
      </c>
      <c r="CA77" s="42">
        <v>44823</v>
      </c>
      <c r="CB77" s="42">
        <v>10200000</v>
      </c>
      <c r="CC77" s="42">
        <v>1095</v>
      </c>
      <c r="CD77" s="42">
        <v>1133333</v>
      </c>
      <c r="CE77" s="42">
        <v>44902</v>
      </c>
      <c r="CF77" s="42">
        <v>44902</v>
      </c>
      <c r="CG77" s="42">
        <v>1133333</v>
      </c>
      <c r="CX77" s="42">
        <v>90</v>
      </c>
      <c r="CY77" s="42">
        <v>44914</v>
      </c>
      <c r="CZ77" s="42">
        <v>44902</v>
      </c>
      <c r="DA77" s="42" t="s">
        <v>3673</v>
      </c>
      <c r="DC77" s="42">
        <v>10</v>
      </c>
      <c r="DD77" s="42">
        <v>44924</v>
      </c>
      <c r="FD77" s="64">
        <f t="shared" si="10"/>
        <v>38533333</v>
      </c>
      <c r="FE77" s="65">
        <f t="shared" si="11"/>
        <v>44924</v>
      </c>
      <c r="FF77" s="42" t="str">
        <f t="shared" ca="1" si="12"/>
        <v xml:space="preserve"> TERMINADO</v>
      </c>
      <c r="FJ77" s="42" t="s">
        <v>1535</v>
      </c>
      <c r="FK77" s="42" t="s">
        <v>1535</v>
      </c>
    </row>
    <row r="78" spans="1:167" s="42" customFormat="1" ht="13.5" customHeight="1" x14ac:dyDescent="0.25">
      <c r="A78" s="42">
        <v>68678</v>
      </c>
      <c r="B78" s="42" t="s">
        <v>3108</v>
      </c>
      <c r="C78" s="42" t="s">
        <v>2289</v>
      </c>
      <c r="D78" s="42" t="s">
        <v>2124</v>
      </c>
      <c r="E78" s="42">
        <v>76</v>
      </c>
      <c r="F78" s="42" t="s">
        <v>510</v>
      </c>
      <c r="G78" s="42">
        <v>250</v>
      </c>
      <c r="H78" s="42" t="s">
        <v>528</v>
      </c>
      <c r="I78" s="42" t="s">
        <v>317</v>
      </c>
      <c r="J78" s="42" t="s">
        <v>1929</v>
      </c>
      <c r="K78" s="42" t="s">
        <v>432</v>
      </c>
      <c r="L78" s="42" t="s">
        <v>1439</v>
      </c>
      <c r="M78" s="42" t="s">
        <v>199</v>
      </c>
      <c r="N78" s="42">
        <v>364</v>
      </c>
      <c r="O78" s="42">
        <v>44575</v>
      </c>
      <c r="P78" s="42">
        <v>54400000</v>
      </c>
      <c r="Q78" s="42" t="s">
        <v>541</v>
      </c>
      <c r="R78" s="42" t="s">
        <v>510</v>
      </c>
      <c r="S78" s="42" t="s">
        <v>117</v>
      </c>
      <c r="AB78" s="42" t="s">
        <v>117</v>
      </c>
      <c r="AG78" s="42">
        <f t="shared" si="8"/>
        <v>54400000</v>
      </c>
      <c r="AH78" s="42" t="s">
        <v>506</v>
      </c>
      <c r="AI78" s="42" t="s">
        <v>1707</v>
      </c>
      <c r="AJ78" s="42" t="s">
        <v>612</v>
      </c>
      <c r="AK78" s="42" t="s">
        <v>1428</v>
      </c>
      <c r="AL78" s="42">
        <v>80101641</v>
      </c>
      <c r="AM78" s="42">
        <v>6</v>
      </c>
      <c r="AN78" s="42" t="s">
        <v>1631</v>
      </c>
      <c r="AO78" s="42">
        <v>30680</v>
      </c>
      <c r="AP78" s="42">
        <f t="shared" si="13"/>
        <v>38.030136986301372</v>
      </c>
      <c r="AS78" s="189"/>
      <c r="AT78" s="42" t="s">
        <v>1311</v>
      </c>
      <c r="AU78" s="42" t="s">
        <v>847</v>
      </c>
      <c r="AV78" s="42">
        <v>3006681623</v>
      </c>
      <c r="AW78" s="42" t="s">
        <v>1098</v>
      </c>
      <c r="AX78" s="42">
        <v>44580</v>
      </c>
      <c r="AY78" s="42">
        <v>27200000</v>
      </c>
      <c r="AZ78" s="42">
        <v>3400000</v>
      </c>
      <c r="BA78" s="42" t="s">
        <v>1376</v>
      </c>
      <c r="BB78" s="42">
        <v>8</v>
      </c>
      <c r="BD78" s="42">
        <f t="shared" si="9"/>
        <v>240</v>
      </c>
      <c r="BE78" s="42" t="s">
        <v>1411</v>
      </c>
      <c r="BF78" s="42" t="s">
        <v>1412</v>
      </c>
      <c r="BG78" s="42">
        <v>1</v>
      </c>
      <c r="BH78" s="42">
        <v>545</v>
      </c>
      <c r="BI78" s="42">
        <v>44589</v>
      </c>
      <c r="BJ78" s="42">
        <v>27200000</v>
      </c>
      <c r="BQ78" s="42" t="s">
        <v>2009</v>
      </c>
      <c r="BR78" s="42" t="s">
        <v>2354</v>
      </c>
      <c r="BS78" s="42">
        <v>44590</v>
      </c>
      <c r="BT78" s="42">
        <v>44593</v>
      </c>
      <c r="BU78" s="42">
        <v>44834</v>
      </c>
      <c r="FD78" s="64">
        <f t="shared" si="10"/>
        <v>27200000</v>
      </c>
      <c r="FE78" s="65">
        <f t="shared" si="11"/>
        <v>44834</v>
      </c>
      <c r="FF78" s="42" t="str">
        <f t="shared" ca="1" si="12"/>
        <v xml:space="preserve"> TERMINADO</v>
      </c>
      <c r="FJ78" s="42" t="s">
        <v>1536</v>
      </c>
      <c r="FK78" s="42" t="s">
        <v>1536</v>
      </c>
    </row>
    <row r="79" spans="1:167" s="42" customFormat="1" ht="13.5" customHeight="1" x14ac:dyDescent="0.25">
      <c r="A79" s="42">
        <v>68475</v>
      </c>
      <c r="B79" s="42" t="s">
        <v>3108</v>
      </c>
      <c r="C79" s="42" t="s">
        <v>2289</v>
      </c>
      <c r="D79" s="42" t="s">
        <v>2125</v>
      </c>
      <c r="E79" s="42">
        <v>77</v>
      </c>
      <c r="F79" s="42" t="s">
        <v>510</v>
      </c>
      <c r="G79" s="42">
        <v>258</v>
      </c>
      <c r="H79" s="42" t="s">
        <v>528</v>
      </c>
      <c r="I79" s="42" t="s">
        <v>318</v>
      </c>
      <c r="J79" s="42" t="s">
        <v>1930</v>
      </c>
      <c r="K79" s="42" t="s">
        <v>433</v>
      </c>
      <c r="L79" s="42" t="s">
        <v>1439</v>
      </c>
      <c r="M79" s="42" t="s">
        <v>197</v>
      </c>
      <c r="N79" s="42">
        <v>354</v>
      </c>
      <c r="O79" s="42">
        <v>44575</v>
      </c>
      <c r="P79" s="42">
        <v>41600000</v>
      </c>
      <c r="Q79" s="42" t="s">
        <v>541</v>
      </c>
      <c r="R79" s="42" t="s">
        <v>510</v>
      </c>
      <c r="S79" s="42" t="s">
        <v>117</v>
      </c>
      <c r="AB79" s="42" t="s">
        <v>117</v>
      </c>
      <c r="AG79" s="42">
        <f t="shared" si="8"/>
        <v>41600000</v>
      </c>
      <c r="AH79" s="42" t="s">
        <v>506</v>
      </c>
      <c r="AI79" s="42" t="s">
        <v>1881</v>
      </c>
      <c r="AJ79" s="42" t="s">
        <v>613</v>
      </c>
      <c r="AK79" s="42" t="s">
        <v>1428</v>
      </c>
      <c r="AL79" s="42">
        <v>52934811</v>
      </c>
      <c r="AM79" s="42">
        <v>4</v>
      </c>
      <c r="AN79" s="42" t="s">
        <v>1632</v>
      </c>
      <c r="AO79" s="42">
        <v>30590</v>
      </c>
      <c r="AP79" s="42">
        <f t="shared" si="13"/>
        <v>38.276712328767125</v>
      </c>
      <c r="AS79" s="189"/>
      <c r="AT79" s="42" t="s">
        <v>1294</v>
      </c>
      <c r="AU79" s="42" t="s">
        <v>848</v>
      </c>
      <c r="AV79" s="42">
        <v>3041151538</v>
      </c>
      <c r="AW79" s="42" t="s">
        <v>1099</v>
      </c>
      <c r="AX79" s="42">
        <v>44581</v>
      </c>
      <c r="AY79" s="42">
        <v>41600000</v>
      </c>
      <c r="AZ79" s="42">
        <v>5200000</v>
      </c>
      <c r="BA79" s="42" t="s">
        <v>1376</v>
      </c>
      <c r="BB79" s="42">
        <v>8</v>
      </c>
      <c r="BD79" s="42">
        <f t="shared" si="9"/>
        <v>240</v>
      </c>
      <c r="BE79" s="42" t="s">
        <v>581</v>
      </c>
      <c r="BF79" s="42">
        <v>20226620070311</v>
      </c>
      <c r="BG79" s="42">
        <v>1</v>
      </c>
      <c r="BH79" s="42">
        <v>392</v>
      </c>
      <c r="BI79" s="42">
        <v>44582</v>
      </c>
      <c r="BJ79" s="42">
        <v>41600000</v>
      </c>
      <c r="BQ79" s="42" t="s">
        <v>2010</v>
      </c>
      <c r="BR79" s="42" t="s">
        <v>2355</v>
      </c>
      <c r="BS79" s="42">
        <v>44585</v>
      </c>
      <c r="BT79" s="42">
        <v>44585</v>
      </c>
      <c r="BU79" s="42">
        <v>44827</v>
      </c>
      <c r="BV79" s="42">
        <v>44823</v>
      </c>
      <c r="BW79" s="42">
        <v>15600000</v>
      </c>
      <c r="BX79" s="42">
        <v>737</v>
      </c>
      <c r="BY79" s="42">
        <v>44817</v>
      </c>
      <c r="BZ79" s="42" t="s">
        <v>2978</v>
      </c>
      <c r="CA79" s="42">
        <v>44825</v>
      </c>
      <c r="CB79" s="42">
        <v>15600000</v>
      </c>
      <c r="CX79" s="42">
        <v>90</v>
      </c>
      <c r="CY79" s="42">
        <v>44918</v>
      </c>
      <c r="FD79" s="64">
        <f t="shared" si="10"/>
        <v>57200000</v>
      </c>
      <c r="FE79" s="65">
        <f t="shared" si="11"/>
        <v>44918</v>
      </c>
      <c r="FF79" s="42" t="str">
        <f t="shared" ca="1" si="12"/>
        <v xml:space="preserve"> TERMINADO</v>
      </c>
      <c r="FJ79" s="42" t="s">
        <v>2905</v>
      </c>
    </row>
    <row r="80" spans="1:167" s="42" customFormat="1" ht="13.5" customHeight="1" x14ac:dyDescent="0.25">
      <c r="A80" s="42">
        <v>68678</v>
      </c>
      <c r="B80" s="42" t="s">
        <v>3108</v>
      </c>
      <c r="C80" s="42" t="s">
        <v>2289</v>
      </c>
      <c r="D80" s="42" t="s">
        <v>2124</v>
      </c>
      <c r="E80" s="42">
        <v>78</v>
      </c>
      <c r="F80" s="42" t="s">
        <v>510</v>
      </c>
      <c r="G80" s="42">
        <v>251</v>
      </c>
      <c r="H80" s="42" t="s">
        <v>528</v>
      </c>
      <c r="I80" s="42" t="s">
        <v>317</v>
      </c>
      <c r="J80" s="42" t="s">
        <v>1929</v>
      </c>
      <c r="K80" s="42" t="s">
        <v>432</v>
      </c>
      <c r="L80" s="42" t="s">
        <v>1439</v>
      </c>
      <c r="M80" s="42" t="s">
        <v>199</v>
      </c>
      <c r="N80" s="42">
        <v>364</v>
      </c>
      <c r="O80" s="42">
        <v>44575</v>
      </c>
      <c r="P80" s="42">
        <v>54400000</v>
      </c>
      <c r="Q80" s="42" t="s">
        <v>541</v>
      </c>
      <c r="R80" s="42" t="s">
        <v>510</v>
      </c>
      <c r="S80" s="42" t="s">
        <v>117</v>
      </c>
      <c r="AB80" s="42" t="s">
        <v>117</v>
      </c>
      <c r="AG80" s="42">
        <f t="shared" si="8"/>
        <v>54400000</v>
      </c>
      <c r="AH80" s="42" t="s">
        <v>506</v>
      </c>
      <c r="AI80" s="42" t="s">
        <v>1708</v>
      </c>
      <c r="AJ80" s="42" t="s">
        <v>614</v>
      </c>
      <c r="AK80" s="42" t="s">
        <v>1428</v>
      </c>
      <c r="AL80" s="42">
        <v>1143331060</v>
      </c>
      <c r="AM80" s="42">
        <v>2</v>
      </c>
      <c r="AN80" s="42" t="s">
        <v>1631</v>
      </c>
      <c r="AO80" s="42">
        <v>32581</v>
      </c>
      <c r="AP80" s="42">
        <f t="shared" si="13"/>
        <v>32.821917808219176</v>
      </c>
      <c r="AS80" s="189"/>
      <c r="AT80" s="42" t="s">
        <v>1312</v>
      </c>
      <c r="AU80" s="42" t="s">
        <v>849</v>
      </c>
      <c r="AV80" s="42">
        <v>3006313006</v>
      </c>
      <c r="AW80" s="42" t="s">
        <v>1100</v>
      </c>
      <c r="AX80" s="42">
        <v>44587</v>
      </c>
      <c r="AY80" s="42">
        <v>27200000</v>
      </c>
      <c r="AZ80" s="42">
        <v>3400000</v>
      </c>
      <c r="BA80" s="42" t="s">
        <v>1376</v>
      </c>
      <c r="BB80" s="42">
        <v>8</v>
      </c>
      <c r="BD80" s="42">
        <f t="shared" si="9"/>
        <v>240</v>
      </c>
      <c r="BE80" s="42" t="s">
        <v>1411</v>
      </c>
      <c r="BF80" s="42" t="s">
        <v>1412</v>
      </c>
      <c r="BG80" s="42">
        <v>1</v>
      </c>
      <c r="BH80" s="42">
        <v>393</v>
      </c>
      <c r="BI80" s="42">
        <v>44582</v>
      </c>
      <c r="BJ80" s="42">
        <v>27200000</v>
      </c>
      <c r="BQ80" s="42" t="s">
        <v>2011</v>
      </c>
      <c r="BR80" s="42" t="s">
        <v>2356</v>
      </c>
      <c r="BS80" s="42">
        <v>44585</v>
      </c>
      <c r="BT80" s="42">
        <v>44585</v>
      </c>
      <c r="BU80" s="42">
        <v>44827</v>
      </c>
      <c r="BV80" s="42">
        <v>44830</v>
      </c>
      <c r="BW80" s="42">
        <v>10200000</v>
      </c>
      <c r="BX80" s="42">
        <v>731</v>
      </c>
      <c r="BY80" s="42">
        <v>44817</v>
      </c>
      <c r="BZ80" s="42" t="s">
        <v>2979</v>
      </c>
      <c r="CA80" s="42">
        <v>44825</v>
      </c>
      <c r="CB80" s="42">
        <v>10200000</v>
      </c>
      <c r="CX80" s="42">
        <v>90</v>
      </c>
      <c r="CY80" s="42">
        <v>44918</v>
      </c>
      <c r="FD80" s="64">
        <f t="shared" si="10"/>
        <v>37400000</v>
      </c>
      <c r="FE80" s="65">
        <f t="shared" si="11"/>
        <v>44918</v>
      </c>
      <c r="FF80" s="42" t="str">
        <f t="shared" ca="1" si="12"/>
        <v xml:space="preserve"> TERMINADO</v>
      </c>
      <c r="FJ80" s="42" t="s">
        <v>1536</v>
      </c>
      <c r="FK80" s="42" t="s">
        <v>1536</v>
      </c>
    </row>
    <row r="81" spans="1:167" s="42" customFormat="1" ht="13.5" customHeight="1" x14ac:dyDescent="0.25">
      <c r="A81" s="42">
        <v>68465</v>
      </c>
      <c r="B81" s="42" t="s">
        <v>3108</v>
      </c>
      <c r="C81" s="42" t="s">
        <v>2289</v>
      </c>
      <c r="D81" s="42" t="s">
        <v>2126</v>
      </c>
      <c r="E81" s="42">
        <v>79</v>
      </c>
      <c r="F81" s="42" t="s">
        <v>510</v>
      </c>
      <c r="G81" s="42">
        <v>241</v>
      </c>
      <c r="H81" s="42" t="s">
        <v>528</v>
      </c>
      <c r="I81" s="42" t="s">
        <v>319</v>
      </c>
      <c r="J81" s="42" t="s">
        <v>1903</v>
      </c>
      <c r="K81" s="42" t="s">
        <v>434</v>
      </c>
      <c r="L81" s="42" t="s">
        <v>1439</v>
      </c>
      <c r="M81" s="42" t="s">
        <v>199</v>
      </c>
      <c r="N81" s="42">
        <v>351</v>
      </c>
      <c r="O81" s="42">
        <v>44575</v>
      </c>
      <c r="P81" s="42">
        <v>27200000</v>
      </c>
      <c r="Q81" s="42" t="s">
        <v>541</v>
      </c>
      <c r="R81" s="42" t="s">
        <v>510</v>
      </c>
      <c r="S81" s="42" t="s">
        <v>117</v>
      </c>
      <c r="AB81" s="42" t="s">
        <v>117</v>
      </c>
      <c r="AG81" s="42">
        <f t="shared" si="8"/>
        <v>27200000</v>
      </c>
      <c r="AH81" s="42" t="s">
        <v>507</v>
      </c>
      <c r="AI81" s="42" t="s">
        <v>1709</v>
      </c>
      <c r="AJ81" s="42" t="s">
        <v>1454</v>
      </c>
      <c r="AK81" s="42" t="s">
        <v>1428</v>
      </c>
      <c r="AL81" s="42">
        <v>51694598</v>
      </c>
      <c r="AM81" s="42">
        <v>5</v>
      </c>
      <c r="AN81" s="42" t="s">
        <v>1632</v>
      </c>
      <c r="AO81" s="42">
        <v>22946</v>
      </c>
      <c r="AP81" s="42">
        <f t="shared" si="13"/>
        <v>59.219178082191782</v>
      </c>
      <c r="AS81" s="189"/>
      <c r="AT81" s="42" t="s">
        <v>1280</v>
      </c>
      <c r="AU81" s="42" t="s">
        <v>850</v>
      </c>
      <c r="AV81" s="42">
        <v>3003517278</v>
      </c>
      <c r="AW81" s="42" t="s">
        <v>1101</v>
      </c>
      <c r="AX81" s="42">
        <v>44580</v>
      </c>
      <c r="AY81" s="42">
        <v>27200000</v>
      </c>
      <c r="AZ81" s="42">
        <v>3400000</v>
      </c>
      <c r="BA81" s="42" t="s">
        <v>1376</v>
      </c>
      <c r="BB81" s="42">
        <v>8</v>
      </c>
      <c r="BD81" s="42">
        <f t="shared" si="9"/>
        <v>240</v>
      </c>
      <c r="BE81" s="42" t="s">
        <v>1408</v>
      </c>
      <c r="BF81" s="42">
        <v>20226620001293</v>
      </c>
      <c r="BG81" s="42">
        <v>1</v>
      </c>
      <c r="BH81" s="42">
        <v>365</v>
      </c>
      <c r="BI81" s="42">
        <v>44580</v>
      </c>
      <c r="BJ81" s="42">
        <v>27200000</v>
      </c>
      <c r="BQ81" s="42" t="s">
        <v>2012</v>
      </c>
      <c r="BR81" s="42" t="s">
        <v>2357</v>
      </c>
      <c r="BS81" s="42">
        <v>44582</v>
      </c>
      <c r="BT81" s="42">
        <v>44582</v>
      </c>
      <c r="BU81" s="42">
        <v>44824</v>
      </c>
      <c r="BV81" s="42">
        <v>44819</v>
      </c>
      <c r="BW81" s="42">
        <v>10200000</v>
      </c>
      <c r="BX81" s="42">
        <v>725</v>
      </c>
      <c r="BY81" s="42">
        <v>44817</v>
      </c>
      <c r="BZ81" s="42" t="s">
        <v>2980</v>
      </c>
      <c r="CA81" s="42">
        <v>44820</v>
      </c>
      <c r="CB81" s="42">
        <v>10200000</v>
      </c>
      <c r="CX81" s="42">
        <v>90</v>
      </c>
      <c r="CY81" s="42">
        <v>44915</v>
      </c>
      <c r="FD81" s="64">
        <f t="shared" si="10"/>
        <v>37400000</v>
      </c>
      <c r="FE81" s="65">
        <f t="shared" si="11"/>
        <v>44915</v>
      </c>
      <c r="FF81" s="42" t="str">
        <f t="shared" ca="1" si="12"/>
        <v xml:space="preserve"> TERMINADO</v>
      </c>
      <c r="FJ81" s="42" t="s">
        <v>1537</v>
      </c>
      <c r="FK81" s="42" t="s">
        <v>1537</v>
      </c>
    </row>
    <row r="82" spans="1:167" s="42" customFormat="1" ht="13.5" customHeight="1" x14ac:dyDescent="0.25">
      <c r="A82" s="42">
        <v>69077</v>
      </c>
      <c r="B82" s="42" t="s">
        <v>3108</v>
      </c>
      <c r="C82" s="42" t="s">
        <v>2289</v>
      </c>
      <c r="D82" s="42" t="s">
        <v>2127</v>
      </c>
      <c r="E82" s="42">
        <v>80</v>
      </c>
      <c r="F82" s="42" t="s">
        <v>520</v>
      </c>
      <c r="G82" s="42">
        <v>149</v>
      </c>
      <c r="H82" s="42" t="s">
        <v>528</v>
      </c>
      <c r="I82" s="42" t="s">
        <v>320</v>
      </c>
      <c r="J82" s="42" t="s">
        <v>1886</v>
      </c>
      <c r="K82" s="42" t="s">
        <v>435</v>
      </c>
      <c r="L82" s="42" t="s">
        <v>1439</v>
      </c>
      <c r="M82" s="42" t="s">
        <v>199</v>
      </c>
      <c r="N82" s="42">
        <v>384</v>
      </c>
      <c r="O82" s="42">
        <v>44578</v>
      </c>
      <c r="P82" s="42">
        <v>22000000</v>
      </c>
      <c r="Q82" s="42" t="s">
        <v>538</v>
      </c>
      <c r="R82" s="42" t="s">
        <v>520</v>
      </c>
      <c r="S82" s="42" t="s">
        <v>117</v>
      </c>
      <c r="AB82" s="42" t="s">
        <v>117</v>
      </c>
      <c r="AG82" s="42">
        <f t="shared" si="8"/>
        <v>22000000</v>
      </c>
      <c r="AH82" s="42" t="s">
        <v>507</v>
      </c>
      <c r="AI82" s="42" t="s">
        <v>1710</v>
      </c>
      <c r="AJ82" s="42" t="s">
        <v>615</v>
      </c>
      <c r="AK82" s="42" t="s">
        <v>1428</v>
      </c>
      <c r="AL82" s="42">
        <v>79720582</v>
      </c>
      <c r="AM82" s="42">
        <v>1</v>
      </c>
      <c r="AN82" s="42" t="s">
        <v>1631</v>
      </c>
      <c r="AO82" s="42">
        <v>27930</v>
      </c>
      <c r="AP82" s="42">
        <f t="shared" si="13"/>
        <v>45.564383561643837</v>
      </c>
      <c r="AS82" s="189"/>
      <c r="AT82" s="42" t="s">
        <v>1302</v>
      </c>
      <c r="AU82" s="42" t="s">
        <v>851</v>
      </c>
      <c r="AV82" s="42">
        <v>3133223150</v>
      </c>
      <c r="AW82" s="42" t="s">
        <v>1102</v>
      </c>
      <c r="AX82" s="42">
        <v>44586</v>
      </c>
      <c r="AY82" s="42">
        <v>22000000</v>
      </c>
      <c r="AZ82" s="42">
        <v>2750000</v>
      </c>
      <c r="BA82" s="42" t="s">
        <v>1376</v>
      </c>
      <c r="BB82" s="42">
        <v>8</v>
      </c>
      <c r="BD82" s="42">
        <f t="shared" si="9"/>
        <v>240</v>
      </c>
      <c r="BE82" s="42" t="s">
        <v>754</v>
      </c>
      <c r="BF82" s="42">
        <v>20226620001313</v>
      </c>
      <c r="BG82" s="42">
        <v>1</v>
      </c>
      <c r="BH82" s="42">
        <v>515</v>
      </c>
      <c r="BI82" s="42">
        <v>44588</v>
      </c>
      <c r="BJ82" s="42">
        <v>22000000</v>
      </c>
      <c r="BQ82" s="42" t="s">
        <v>2013</v>
      </c>
      <c r="BR82" s="42" t="s">
        <v>2358</v>
      </c>
      <c r="BS82" s="42">
        <v>44592</v>
      </c>
      <c r="BT82" s="42">
        <v>44593</v>
      </c>
      <c r="BU82" s="42">
        <v>44834</v>
      </c>
      <c r="BV82" s="42">
        <v>44832</v>
      </c>
      <c r="BW82" s="42">
        <v>8250000</v>
      </c>
      <c r="BX82" s="42">
        <v>775</v>
      </c>
      <c r="BY82" s="42">
        <v>44818</v>
      </c>
      <c r="BZ82" s="42" t="s">
        <v>2981</v>
      </c>
      <c r="CA82" s="42">
        <v>44833</v>
      </c>
      <c r="CB82" s="42">
        <v>8250000</v>
      </c>
      <c r="CX82" s="42">
        <v>90</v>
      </c>
      <c r="CY82" s="42">
        <v>44925</v>
      </c>
      <c r="FD82" s="64">
        <f t="shared" si="10"/>
        <v>30250000</v>
      </c>
      <c r="FE82" s="65">
        <f t="shared" si="11"/>
        <v>44925</v>
      </c>
      <c r="FF82" s="42" t="str">
        <f t="shared" ca="1" si="12"/>
        <v xml:space="preserve"> TERMINADO</v>
      </c>
      <c r="FJ82" s="42" t="s">
        <v>1538</v>
      </c>
      <c r="FK82" s="42" t="s">
        <v>1538</v>
      </c>
    </row>
    <row r="83" spans="1:167" s="42" customFormat="1" ht="13.5" customHeight="1" x14ac:dyDescent="0.25">
      <c r="A83" s="42">
        <v>69051</v>
      </c>
      <c r="B83" s="42" t="s">
        <v>3108</v>
      </c>
      <c r="C83" s="42" t="s">
        <v>2289</v>
      </c>
      <c r="D83" s="42" t="s">
        <v>2128</v>
      </c>
      <c r="E83" s="42">
        <v>81</v>
      </c>
      <c r="F83" s="42" t="s">
        <v>521</v>
      </c>
      <c r="G83" s="42">
        <v>120</v>
      </c>
      <c r="H83" s="42" t="s">
        <v>528</v>
      </c>
      <c r="I83" s="42" t="s">
        <v>321</v>
      </c>
      <c r="J83" s="42" t="s">
        <v>1925</v>
      </c>
      <c r="K83" s="42" t="s">
        <v>436</v>
      </c>
      <c r="L83" s="42" t="s">
        <v>1439</v>
      </c>
      <c r="M83" s="42" t="s">
        <v>199</v>
      </c>
      <c r="N83" s="42">
        <v>389</v>
      </c>
      <c r="O83" s="42">
        <v>44578</v>
      </c>
      <c r="P83" s="42">
        <v>24400000</v>
      </c>
      <c r="Q83" s="42" t="s">
        <v>546</v>
      </c>
      <c r="R83" s="42" t="s">
        <v>521</v>
      </c>
      <c r="S83" s="42" t="s">
        <v>117</v>
      </c>
      <c r="AB83" s="42" t="s">
        <v>117</v>
      </c>
      <c r="AG83" s="42">
        <f t="shared" si="8"/>
        <v>24400000</v>
      </c>
      <c r="AH83" s="42" t="s">
        <v>502</v>
      </c>
      <c r="AI83" s="42" t="s">
        <v>1711</v>
      </c>
      <c r="AJ83" s="42" t="s">
        <v>1455</v>
      </c>
      <c r="AK83" s="42" t="s">
        <v>1428</v>
      </c>
      <c r="AL83" s="42">
        <v>1140882137</v>
      </c>
      <c r="AM83" s="42">
        <v>3</v>
      </c>
      <c r="AN83" s="42" t="s">
        <v>1632</v>
      </c>
      <c r="AO83" s="42">
        <v>35015</v>
      </c>
      <c r="AP83" s="42">
        <f t="shared" si="13"/>
        <v>26.153424657534245</v>
      </c>
      <c r="AS83" s="189"/>
      <c r="AT83" s="42" t="s">
        <v>1281</v>
      </c>
      <c r="AU83" s="42" t="s">
        <v>852</v>
      </c>
      <c r="AV83" s="42">
        <v>3152913338</v>
      </c>
      <c r="AW83" s="42" t="s">
        <v>1103</v>
      </c>
      <c r="AX83" s="42">
        <v>44581</v>
      </c>
      <c r="AY83" s="42">
        <v>24400000</v>
      </c>
      <c r="AZ83" s="42">
        <v>3050000</v>
      </c>
      <c r="BA83" s="42" t="s">
        <v>1376</v>
      </c>
      <c r="BB83" s="42">
        <v>8</v>
      </c>
      <c r="BD83" s="42">
        <f t="shared" si="9"/>
        <v>240</v>
      </c>
      <c r="BE83" s="42" t="s">
        <v>1413</v>
      </c>
      <c r="BF83" s="42" t="s">
        <v>1414</v>
      </c>
      <c r="BG83" s="42">
        <v>1</v>
      </c>
      <c r="BH83" s="42">
        <v>390</v>
      </c>
      <c r="BI83" s="42">
        <v>44582</v>
      </c>
      <c r="BJ83" s="42">
        <v>24400000</v>
      </c>
      <c r="BQ83" s="42" t="s">
        <v>2014</v>
      </c>
      <c r="BR83" s="42" t="s">
        <v>2359</v>
      </c>
      <c r="BS83" s="42">
        <v>44583</v>
      </c>
      <c r="BT83" s="42">
        <v>44593</v>
      </c>
      <c r="BU83" s="42">
        <v>44834</v>
      </c>
      <c r="BV83" s="42">
        <v>44825</v>
      </c>
      <c r="BW83" s="42">
        <v>9150000</v>
      </c>
      <c r="BX83" s="42">
        <v>638</v>
      </c>
      <c r="BY83" s="42">
        <v>44813</v>
      </c>
      <c r="BZ83" s="42">
        <v>894</v>
      </c>
      <c r="CA83" s="42">
        <v>44827</v>
      </c>
      <c r="CB83" s="42">
        <v>9150000</v>
      </c>
      <c r="CX83" s="42">
        <v>90</v>
      </c>
      <c r="CY83" s="42">
        <v>44926</v>
      </c>
      <c r="FD83" s="64">
        <f t="shared" si="10"/>
        <v>33550000</v>
      </c>
      <c r="FE83" s="65">
        <f t="shared" si="11"/>
        <v>44926</v>
      </c>
      <c r="FF83" s="42" t="str">
        <f t="shared" ca="1" si="12"/>
        <v xml:space="preserve"> TERMINADO</v>
      </c>
      <c r="FJ83" s="42" t="s">
        <v>1539</v>
      </c>
      <c r="FK83" s="42" t="s">
        <v>1539</v>
      </c>
    </row>
    <row r="84" spans="1:167" s="80" customFormat="1" ht="13.5" customHeight="1" x14ac:dyDescent="0.25">
      <c r="A84" s="80">
        <v>67224</v>
      </c>
      <c r="B84" s="80" t="s">
        <v>3913</v>
      </c>
      <c r="C84" s="80" t="s">
        <v>2289</v>
      </c>
      <c r="D84" s="80" t="s">
        <v>2129</v>
      </c>
      <c r="E84" s="80">
        <v>82</v>
      </c>
      <c r="F84" s="80" t="s">
        <v>510</v>
      </c>
      <c r="G84" s="80">
        <v>228</v>
      </c>
      <c r="H84" s="80" t="s">
        <v>528</v>
      </c>
      <c r="I84" s="80" t="s">
        <v>322</v>
      </c>
      <c r="J84" s="80" t="s">
        <v>1905</v>
      </c>
      <c r="K84" s="80" t="s">
        <v>437</v>
      </c>
      <c r="L84" s="80" t="s">
        <v>1439</v>
      </c>
      <c r="M84" s="80" t="s">
        <v>197</v>
      </c>
      <c r="N84" s="80">
        <v>292</v>
      </c>
      <c r="O84" s="80">
        <v>44574</v>
      </c>
      <c r="P84" s="80">
        <v>40000000</v>
      </c>
      <c r="Q84" s="80" t="s">
        <v>541</v>
      </c>
      <c r="R84" s="80" t="s">
        <v>510</v>
      </c>
      <c r="S84" s="80" t="s">
        <v>117</v>
      </c>
      <c r="AB84" s="80" t="s">
        <v>117</v>
      </c>
      <c r="AG84" s="80">
        <f t="shared" si="8"/>
        <v>40000000</v>
      </c>
      <c r="AH84" s="80" t="s">
        <v>508</v>
      </c>
      <c r="AI84" s="80" t="s">
        <v>1712</v>
      </c>
      <c r="AJ84" s="80" t="s">
        <v>616</v>
      </c>
      <c r="AK84" s="80" t="s">
        <v>1428</v>
      </c>
      <c r="AL84" s="80">
        <v>53124797</v>
      </c>
      <c r="AM84" s="80">
        <v>7</v>
      </c>
      <c r="AN84" s="80" t="s">
        <v>1632</v>
      </c>
      <c r="AO84" s="80">
        <v>31340</v>
      </c>
      <c r="AP84" s="80">
        <f t="shared" si="13"/>
        <v>36.221917808219175</v>
      </c>
      <c r="AS84" s="189"/>
      <c r="AT84" s="80" t="s">
        <v>1288</v>
      </c>
      <c r="AU84" s="80" t="s">
        <v>853</v>
      </c>
      <c r="AV84" s="80">
        <v>3144049809</v>
      </c>
      <c r="AW84" s="80" t="s">
        <v>1104</v>
      </c>
      <c r="AX84" s="80">
        <v>44579</v>
      </c>
      <c r="AY84" s="80">
        <v>40000000</v>
      </c>
      <c r="AZ84" s="80">
        <v>5000000</v>
      </c>
      <c r="BA84" s="80" t="s">
        <v>1376</v>
      </c>
      <c r="BB84" s="80">
        <v>8</v>
      </c>
      <c r="BD84" s="80">
        <f t="shared" si="9"/>
        <v>240</v>
      </c>
      <c r="BE84" s="80" t="s">
        <v>1415</v>
      </c>
      <c r="BF84" s="80">
        <v>20226620001333</v>
      </c>
      <c r="BG84" s="80">
        <v>1</v>
      </c>
      <c r="BH84" s="80">
        <v>367</v>
      </c>
      <c r="BI84" s="80">
        <v>44580</v>
      </c>
      <c r="BJ84" s="80">
        <v>40000000</v>
      </c>
      <c r="BQ84" s="80" t="s">
        <v>2015</v>
      </c>
      <c r="BR84" s="80" t="s">
        <v>2360</v>
      </c>
      <c r="BS84" s="80">
        <v>44580</v>
      </c>
      <c r="BT84" s="80">
        <v>44580</v>
      </c>
      <c r="BU84" s="80">
        <v>44822</v>
      </c>
      <c r="BV84" s="80">
        <v>44820</v>
      </c>
      <c r="BW84" s="80">
        <v>17500000</v>
      </c>
      <c r="BX84" s="80">
        <v>716</v>
      </c>
      <c r="BY84" s="80">
        <v>44817</v>
      </c>
      <c r="BZ84" s="80" t="s">
        <v>2982</v>
      </c>
      <c r="CA84" s="80">
        <v>44823</v>
      </c>
      <c r="CB84" s="80">
        <v>17500000</v>
      </c>
      <c r="CC84" s="80">
        <v>1100</v>
      </c>
      <c r="CD84" s="80">
        <v>1833333</v>
      </c>
      <c r="CE84" s="80">
        <v>44904</v>
      </c>
      <c r="CF84" s="80">
        <v>44904</v>
      </c>
      <c r="CG84" s="80">
        <v>1833333</v>
      </c>
      <c r="CX84" s="80">
        <v>106</v>
      </c>
      <c r="CY84" s="80">
        <v>44929</v>
      </c>
      <c r="CZ84" s="80">
        <v>44904</v>
      </c>
      <c r="DA84" s="80" t="s">
        <v>3897</v>
      </c>
      <c r="DC84" s="80">
        <v>11</v>
      </c>
      <c r="DD84" s="80">
        <v>44940</v>
      </c>
      <c r="DT84" s="80">
        <v>44805</v>
      </c>
      <c r="DU84" s="80">
        <v>44805</v>
      </c>
      <c r="DV84" s="80" t="s">
        <v>575</v>
      </c>
      <c r="DW84" s="80">
        <v>23409</v>
      </c>
      <c r="DX84" s="80" t="s">
        <v>1428</v>
      </c>
      <c r="DY84" s="80">
        <v>79316173</v>
      </c>
      <c r="DZ84" s="80">
        <v>0</v>
      </c>
      <c r="EA84" s="80" t="s">
        <v>3116</v>
      </c>
      <c r="EB84" s="80">
        <v>4719388</v>
      </c>
      <c r="EC84" s="80" t="s">
        <v>2899</v>
      </c>
      <c r="FD84" s="81">
        <f t="shared" si="10"/>
        <v>59333333</v>
      </c>
      <c r="FE84" s="82">
        <f t="shared" si="11"/>
        <v>44940</v>
      </c>
      <c r="FF84" s="80" t="str">
        <f t="shared" ca="1" si="12"/>
        <v xml:space="preserve"> TERMINADO</v>
      </c>
      <c r="FJ84" s="80" t="s">
        <v>1540</v>
      </c>
      <c r="FK84" s="80" t="s">
        <v>1540</v>
      </c>
    </row>
    <row r="85" spans="1:167" s="42" customFormat="1" ht="13.5" customHeight="1" x14ac:dyDescent="0.25">
      <c r="A85" s="42">
        <v>68856</v>
      </c>
      <c r="B85" s="42" t="s">
        <v>3108</v>
      </c>
      <c r="C85" s="42" t="s">
        <v>2289</v>
      </c>
      <c r="D85" s="42" t="s">
        <v>2130</v>
      </c>
      <c r="E85" s="42">
        <v>83</v>
      </c>
      <c r="F85" s="42" t="s">
        <v>519</v>
      </c>
      <c r="G85" s="42">
        <v>21</v>
      </c>
      <c r="H85" s="42" t="s">
        <v>528</v>
      </c>
      <c r="I85" s="42" t="s">
        <v>323</v>
      </c>
      <c r="J85" s="42" t="s">
        <v>1891</v>
      </c>
      <c r="K85" s="42" t="s">
        <v>438</v>
      </c>
      <c r="L85" s="42" t="s">
        <v>1439</v>
      </c>
      <c r="M85" s="42" t="s">
        <v>197</v>
      </c>
      <c r="N85" s="42">
        <v>377</v>
      </c>
      <c r="O85" s="42">
        <v>44578</v>
      </c>
      <c r="P85" s="42">
        <v>37600000</v>
      </c>
      <c r="Q85" s="42" t="s">
        <v>527</v>
      </c>
      <c r="R85" s="42" t="s">
        <v>519</v>
      </c>
      <c r="S85" s="42" t="s">
        <v>117</v>
      </c>
      <c r="AB85" s="42" t="s">
        <v>117</v>
      </c>
      <c r="AG85" s="42">
        <f t="shared" si="8"/>
        <v>37600000</v>
      </c>
      <c r="AH85" s="42" t="s">
        <v>503</v>
      </c>
      <c r="AI85" s="42" t="s">
        <v>1713</v>
      </c>
      <c r="AJ85" s="42" t="s">
        <v>617</v>
      </c>
      <c r="AK85" s="42" t="s">
        <v>1428</v>
      </c>
      <c r="AL85" s="42">
        <v>43997810</v>
      </c>
      <c r="AM85" s="42">
        <v>4</v>
      </c>
      <c r="AN85" s="42" t="s">
        <v>1632</v>
      </c>
      <c r="AO85" s="42">
        <v>30757</v>
      </c>
      <c r="AP85" s="42">
        <f t="shared" si="13"/>
        <v>37.819178082191783</v>
      </c>
      <c r="AS85" s="189"/>
      <c r="AT85" s="42" t="s">
        <v>1281</v>
      </c>
      <c r="AU85" s="42" t="s">
        <v>854</v>
      </c>
      <c r="AV85" s="42">
        <v>3204194608</v>
      </c>
      <c r="AW85" s="42" t="s">
        <v>1105</v>
      </c>
      <c r="AX85" s="42">
        <v>44579</v>
      </c>
      <c r="AY85" s="42">
        <v>37600000</v>
      </c>
      <c r="AZ85" s="42">
        <v>4700000</v>
      </c>
      <c r="BA85" s="42" t="s">
        <v>1376</v>
      </c>
      <c r="BB85" s="42">
        <v>8</v>
      </c>
      <c r="BD85" s="42">
        <f t="shared" si="9"/>
        <v>240</v>
      </c>
      <c r="BE85" s="42" t="s">
        <v>672</v>
      </c>
      <c r="BF85" s="42">
        <v>20226620001343</v>
      </c>
      <c r="BG85" s="42">
        <v>1</v>
      </c>
      <c r="BH85" s="42">
        <v>363</v>
      </c>
      <c r="BI85" s="42">
        <v>44580</v>
      </c>
      <c r="BJ85" s="42">
        <v>37600000</v>
      </c>
      <c r="BQ85" s="42" t="s">
        <v>2016</v>
      </c>
      <c r="BR85" s="42" t="s">
        <v>2357</v>
      </c>
      <c r="BS85" s="42">
        <v>44580</v>
      </c>
      <c r="BT85" s="42">
        <v>44580</v>
      </c>
      <c r="BU85" s="42">
        <v>44822</v>
      </c>
      <c r="BV85" s="42">
        <v>44819</v>
      </c>
      <c r="BW85" s="42">
        <v>14100000</v>
      </c>
      <c r="BX85" s="42">
        <v>643</v>
      </c>
      <c r="BY85" s="42">
        <v>44813</v>
      </c>
      <c r="BZ85" s="42" t="s">
        <v>2983</v>
      </c>
      <c r="CA85" s="42">
        <v>44820</v>
      </c>
      <c r="CB85" s="42">
        <v>14100000</v>
      </c>
      <c r="CX85" s="42">
        <v>90</v>
      </c>
      <c r="CY85" s="42">
        <v>44913</v>
      </c>
      <c r="FD85" s="64">
        <f t="shared" si="10"/>
        <v>51700000</v>
      </c>
      <c r="FE85" s="65">
        <f t="shared" si="11"/>
        <v>44913</v>
      </c>
      <c r="FF85" s="42" t="str">
        <f t="shared" ca="1" si="12"/>
        <v xml:space="preserve"> TERMINADO</v>
      </c>
      <c r="FJ85" s="42" t="s">
        <v>1541</v>
      </c>
      <c r="FK85" s="42" t="s">
        <v>1541</v>
      </c>
    </row>
    <row r="86" spans="1:167" s="42" customFormat="1" ht="13.5" customHeight="1" x14ac:dyDescent="0.25">
      <c r="A86" s="42">
        <v>69071</v>
      </c>
      <c r="B86" s="42" t="s">
        <v>3108</v>
      </c>
      <c r="C86" s="42" t="s">
        <v>2289</v>
      </c>
      <c r="D86" s="42" t="s">
        <v>2131</v>
      </c>
      <c r="E86" s="42">
        <v>84</v>
      </c>
      <c r="F86" s="42" t="s">
        <v>522</v>
      </c>
      <c r="G86" s="42">
        <v>114</v>
      </c>
      <c r="H86" s="42" t="s">
        <v>528</v>
      </c>
      <c r="I86" s="42" t="s">
        <v>324</v>
      </c>
      <c r="J86" s="42" t="s">
        <v>1902</v>
      </c>
      <c r="K86" s="42" t="s">
        <v>439</v>
      </c>
      <c r="L86" s="42" t="s">
        <v>1439</v>
      </c>
      <c r="M86" s="42" t="s">
        <v>197</v>
      </c>
      <c r="N86" s="42">
        <v>376</v>
      </c>
      <c r="O86" s="42">
        <v>44578</v>
      </c>
      <c r="P86" s="42">
        <v>36400000</v>
      </c>
      <c r="Q86" s="42" t="s">
        <v>544</v>
      </c>
      <c r="R86" s="42" t="s">
        <v>522</v>
      </c>
      <c r="S86" s="42" t="s">
        <v>117</v>
      </c>
      <c r="AB86" s="42" t="s">
        <v>117</v>
      </c>
      <c r="AG86" s="42">
        <f t="shared" si="8"/>
        <v>36400000</v>
      </c>
      <c r="AH86" s="42" t="s">
        <v>505</v>
      </c>
      <c r="AI86" s="42" t="s">
        <v>1714</v>
      </c>
      <c r="AJ86" s="42" t="s">
        <v>618</v>
      </c>
      <c r="AK86" s="42" t="s">
        <v>1428</v>
      </c>
      <c r="AL86" s="42">
        <v>1026294301</v>
      </c>
      <c r="AM86" s="42">
        <v>9</v>
      </c>
      <c r="AN86" s="42" t="s">
        <v>1631</v>
      </c>
      <c r="AO86" s="42">
        <v>35130</v>
      </c>
      <c r="AP86" s="42">
        <f t="shared" si="13"/>
        <v>25.838356164383562</v>
      </c>
      <c r="AS86" s="189"/>
      <c r="AT86" s="42" t="s">
        <v>1313</v>
      </c>
      <c r="AU86" s="42" t="s">
        <v>855</v>
      </c>
      <c r="AV86" s="42">
        <v>3118493260</v>
      </c>
      <c r="AW86" s="42" t="s">
        <v>1106</v>
      </c>
      <c r="AX86" s="42">
        <v>44579</v>
      </c>
      <c r="AY86" s="42">
        <v>36400000</v>
      </c>
      <c r="AZ86" s="42">
        <v>4550000</v>
      </c>
      <c r="BA86" s="42" t="s">
        <v>1376</v>
      </c>
      <c r="BB86" s="42">
        <v>8</v>
      </c>
      <c r="BD86" s="42">
        <f t="shared" si="9"/>
        <v>240</v>
      </c>
      <c r="BE86" s="42" t="s">
        <v>753</v>
      </c>
      <c r="BF86" s="42">
        <v>20226620065751</v>
      </c>
      <c r="BG86" s="42">
        <v>5</v>
      </c>
      <c r="BH86" s="42">
        <v>376</v>
      </c>
      <c r="BI86" s="42">
        <v>44581</v>
      </c>
      <c r="BJ86" s="42">
        <v>36400000</v>
      </c>
      <c r="BQ86" s="42" t="s">
        <v>2017</v>
      </c>
      <c r="BR86" s="42" t="s">
        <v>2361</v>
      </c>
      <c r="BS86" s="42">
        <v>44581</v>
      </c>
      <c r="BT86" s="42">
        <v>44581</v>
      </c>
      <c r="BU86" s="42">
        <v>44823</v>
      </c>
      <c r="BV86" s="42">
        <v>44819</v>
      </c>
      <c r="BW86" s="42">
        <v>13650000</v>
      </c>
      <c r="BX86" s="42">
        <v>632</v>
      </c>
      <c r="BY86" s="42">
        <v>44813</v>
      </c>
      <c r="BZ86" s="42">
        <v>798</v>
      </c>
      <c r="CA86" s="42">
        <v>44820</v>
      </c>
      <c r="CB86" s="42">
        <v>13650000</v>
      </c>
      <c r="CC86" s="42">
        <v>1122</v>
      </c>
      <c r="CD86" s="42">
        <v>606667</v>
      </c>
      <c r="CE86" s="42">
        <v>44910</v>
      </c>
      <c r="CF86" s="42">
        <v>44908</v>
      </c>
      <c r="CG86" s="42">
        <v>606667</v>
      </c>
      <c r="CX86" s="42">
        <v>90</v>
      </c>
      <c r="CY86" s="42">
        <v>44914</v>
      </c>
      <c r="CZ86" s="42">
        <v>44908</v>
      </c>
      <c r="DA86" s="42" t="s">
        <v>3908</v>
      </c>
      <c r="DC86" s="42">
        <v>4</v>
      </c>
      <c r="DD86" s="42">
        <v>44918</v>
      </c>
      <c r="FD86" s="64">
        <f t="shared" si="10"/>
        <v>50656667</v>
      </c>
      <c r="FE86" s="65">
        <f t="shared" si="11"/>
        <v>44918</v>
      </c>
      <c r="FF86" s="42" t="str">
        <f t="shared" ca="1" si="12"/>
        <v xml:space="preserve"> TERMINADO</v>
      </c>
      <c r="FJ86" s="42" t="s">
        <v>1542</v>
      </c>
      <c r="FK86" s="42" t="s">
        <v>1542</v>
      </c>
    </row>
    <row r="87" spans="1:167" s="42" customFormat="1" ht="13.5" customHeight="1" x14ac:dyDescent="0.25">
      <c r="A87" s="42">
        <v>66890</v>
      </c>
      <c r="B87" s="42" t="s">
        <v>3108</v>
      </c>
      <c r="C87" s="42" t="s">
        <v>2289</v>
      </c>
      <c r="D87" s="42" t="s">
        <v>2132</v>
      </c>
      <c r="E87" s="42">
        <v>85</v>
      </c>
      <c r="F87" s="42" t="s">
        <v>510</v>
      </c>
      <c r="G87" s="42">
        <v>194</v>
      </c>
      <c r="H87" s="42" t="s">
        <v>528</v>
      </c>
      <c r="I87" s="42" t="s">
        <v>325</v>
      </c>
      <c r="J87" s="42" t="s">
        <v>1897</v>
      </c>
      <c r="K87" s="42" t="s">
        <v>440</v>
      </c>
      <c r="L87" s="42" t="s">
        <v>1439</v>
      </c>
      <c r="M87" s="42" t="s">
        <v>199</v>
      </c>
      <c r="N87" s="42">
        <v>330</v>
      </c>
      <c r="O87" s="42">
        <v>44574</v>
      </c>
      <c r="P87" s="42">
        <v>62800000</v>
      </c>
      <c r="Q87" s="42" t="s">
        <v>541</v>
      </c>
      <c r="R87" s="42" t="s">
        <v>510</v>
      </c>
      <c r="S87" s="42" t="s">
        <v>117</v>
      </c>
      <c r="AB87" s="42" t="s">
        <v>117</v>
      </c>
      <c r="AG87" s="42">
        <f t="shared" si="8"/>
        <v>62800000</v>
      </c>
      <c r="AH87" s="42" t="s">
        <v>508</v>
      </c>
      <c r="AI87" s="42" t="s">
        <v>1715</v>
      </c>
      <c r="AJ87" s="42" t="s">
        <v>619</v>
      </c>
      <c r="AK87" s="42" t="s">
        <v>1428</v>
      </c>
      <c r="AL87" s="42">
        <v>19392521</v>
      </c>
      <c r="AM87" s="42">
        <v>6</v>
      </c>
      <c r="AN87" s="42" t="s">
        <v>1631</v>
      </c>
      <c r="AO87" s="42">
        <v>22053</v>
      </c>
      <c r="AP87" s="42">
        <f t="shared" si="13"/>
        <v>61.665753424657531</v>
      </c>
      <c r="AS87" s="189"/>
      <c r="AT87" s="42" t="s">
        <v>1280</v>
      </c>
      <c r="AU87" s="42" t="s">
        <v>856</v>
      </c>
      <c r="AV87" s="42">
        <v>3208703122</v>
      </c>
      <c r="AW87" s="42" t="s">
        <v>1107</v>
      </c>
      <c r="AX87" s="42">
        <v>44580</v>
      </c>
      <c r="AY87" s="42">
        <v>20800000</v>
      </c>
      <c r="AZ87" s="42">
        <v>2600000</v>
      </c>
      <c r="BA87" s="42" t="s">
        <v>1376</v>
      </c>
      <c r="BB87" s="42">
        <v>8</v>
      </c>
      <c r="BD87" s="42">
        <f t="shared" si="9"/>
        <v>240</v>
      </c>
      <c r="BE87" s="42" t="s">
        <v>1398</v>
      </c>
      <c r="BF87" s="42">
        <v>20226620001263</v>
      </c>
      <c r="BG87" s="42">
        <v>4</v>
      </c>
      <c r="BH87" s="42">
        <v>378</v>
      </c>
      <c r="BI87" s="42">
        <v>44581</v>
      </c>
      <c r="BJ87" s="42">
        <v>20800000</v>
      </c>
      <c r="BQ87" s="42" t="s">
        <v>2018</v>
      </c>
      <c r="BR87" s="42" t="s">
        <v>2362</v>
      </c>
      <c r="BS87" s="42">
        <v>44581</v>
      </c>
      <c r="BT87" s="42">
        <v>44581</v>
      </c>
      <c r="BU87" s="42">
        <v>44823</v>
      </c>
      <c r="BV87" s="42">
        <v>44823</v>
      </c>
      <c r="BW87" s="42">
        <v>9100000</v>
      </c>
      <c r="BX87" s="42">
        <v>698</v>
      </c>
      <c r="BY87" s="42">
        <v>44816</v>
      </c>
      <c r="BZ87" s="42" t="s">
        <v>2984</v>
      </c>
      <c r="CA87" s="42">
        <v>44823</v>
      </c>
      <c r="CB87" s="42">
        <v>9100000</v>
      </c>
      <c r="CX87" s="42">
        <v>106</v>
      </c>
      <c r="CY87" s="42">
        <v>44931</v>
      </c>
      <c r="FD87" s="64">
        <f t="shared" si="10"/>
        <v>29900000</v>
      </c>
      <c r="FE87" s="65">
        <f t="shared" si="11"/>
        <v>44931</v>
      </c>
      <c r="FF87" s="42" t="str">
        <f t="shared" ca="1" si="12"/>
        <v xml:space="preserve"> TERMINADO</v>
      </c>
      <c r="FJ87" s="42" t="s">
        <v>1543</v>
      </c>
      <c r="FK87" s="42" t="s">
        <v>1543</v>
      </c>
    </row>
    <row r="88" spans="1:167" s="42" customFormat="1" ht="13.5" customHeight="1" x14ac:dyDescent="0.25">
      <c r="A88" s="42">
        <v>66890</v>
      </c>
      <c r="B88" s="42" t="s">
        <v>3108</v>
      </c>
      <c r="C88" s="42" t="s">
        <v>2289</v>
      </c>
      <c r="D88" s="42" t="s">
        <v>2132</v>
      </c>
      <c r="E88" s="42">
        <v>86</v>
      </c>
      <c r="F88" s="42" t="s">
        <v>510</v>
      </c>
      <c r="G88" s="42">
        <v>193</v>
      </c>
      <c r="H88" s="42" t="s">
        <v>528</v>
      </c>
      <c r="I88" s="42" t="s">
        <v>325</v>
      </c>
      <c r="J88" s="42" t="s">
        <v>1897</v>
      </c>
      <c r="K88" s="42" t="s">
        <v>440</v>
      </c>
      <c r="L88" s="42" t="s">
        <v>1439</v>
      </c>
      <c r="M88" s="42" t="s">
        <v>199</v>
      </c>
      <c r="N88" s="42">
        <v>330</v>
      </c>
      <c r="O88" s="42">
        <v>44574</v>
      </c>
      <c r="P88" s="42">
        <v>62800000</v>
      </c>
      <c r="Q88" s="42" t="s">
        <v>541</v>
      </c>
      <c r="R88" s="42" t="s">
        <v>510</v>
      </c>
      <c r="S88" s="42" t="s">
        <v>117</v>
      </c>
      <c r="AB88" s="42" t="s">
        <v>117</v>
      </c>
      <c r="AG88" s="42">
        <f t="shared" si="8"/>
        <v>62800000</v>
      </c>
      <c r="AH88" s="42" t="s">
        <v>508</v>
      </c>
      <c r="AI88" s="42" t="s">
        <v>1716</v>
      </c>
      <c r="AJ88" s="42" t="s">
        <v>620</v>
      </c>
      <c r="AK88" s="42" t="s">
        <v>1428</v>
      </c>
      <c r="AL88" s="42">
        <v>79744841</v>
      </c>
      <c r="AM88" s="42">
        <v>8</v>
      </c>
      <c r="AN88" s="42" t="s">
        <v>1631</v>
      </c>
      <c r="AO88" s="42">
        <v>27895</v>
      </c>
      <c r="AP88" s="42">
        <f t="shared" si="13"/>
        <v>45.660273972602738</v>
      </c>
      <c r="AS88" s="189"/>
      <c r="AT88" s="42" t="s">
        <v>1280</v>
      </c>
      <c r="AU88" s="42" t="s">
        <v>857</v>
      </c>
      <c r="AV88" s="42">
        <v>3123201745</v>
      </c>
      <c r="AW88" s="42" t="s">
        <v>1108</v>
      </c>
      <c r="AX88" s="42">
        <v>44580</v>
      </c>
      <c r="AY88" s="42">
        <v>20800000</v>
      </c>
      <c r="AZ88" s="42">
        <v>2600000</v>
      </c>
      <c r="BA88" s="42" t="s">
        <v>1376</v>
      </c>
      <c r="BB88" s="42">
        <v>8</v>
      </c>
      <c r="BD88" s="42">
        <f t="shared" si="9"/>
        <v>240</v>
      </c>
      <c r="BE88" s="42" t="s">
        <v>1398</v>
      </c>
      <c r="BF88" s="42">
        <v>20226620001263</v>
      </c>
      <c r="BG88" s="42">
        <v>4</v>
      </c>
      <c r="BH88" s="42">
        <v>386</v>
      </c>
      <c r="BI88" s="42">
        <v>44581</v>
      </c>
      <c r="BJ88" s="42">
        <v>20800000</v>
      </c>
      <c r="BQ88" s="42" t="s">
        <v>2019</v>
      </c>
      <c r="BR88" s="42" t="s">
        <v>2362</v>
      </c>
      <c r="BS88" s="42">
        <v>44581</v>
      </c>
      <c r="BT88" s="42">
        <v>44581</v>
      </c>
      <c r="BU88" s="42">
        <v>44823</v>
      </c>
      <c r="BV88" s="42">
        <v>44823</v>
      </c>
      <c r="BW88" s="42">
        <v>9100000</v>
      </c>
      <c r="BX88" s="42">
        <v>697</v>
      </c>
      <c r="BY88" s="42">
        <v>44816</v>
      </c>
      <c r="BZ88" s="42" t="s">
        <v>2985</v>
      </c>
      <c r="CA88" s="42">
        <v>44823</v>
      </c>
      <c r="CB88" s="42">
        <v>9100000</v>
      </c>
      <c r="CX88" s="42">
        <v>106</v>
      </c>
      <c r="CY88" s="42">
        <v>44931</v>
      </c>
      <c r="FD88" s="64">
        <f t="shared" si="10"/>
        <v>29900000</v>
      </c>
      <c r="FE88" s="65">
        <f t="shared" si="11"/>
        <v>44931</v>
      </c>
      <c r="FF88" s="42" t="str">
        <f t="shared" ca="1" si="12"/>
        <v xml:space="preserve"> TERMINADO</v>
      </c>
      <c r="FJ88" s="42" t="s">
        <v>1543</v>
      </c>
      <c r="FK88" s="42" t="s">
        <v>1543</v>
      </c>
    </row>
    <row r="89" spans="1:167" s="42" customFormat="1" ht="13.5" customHeight="1" x14ac:dyDescent="0.25">
      <c r="A89" s="42">
        <v>66890</v>
      </c>
      <c r="B89" s="42" t="s">
        <v>3108</v>
      </c>
      <c r="C89" s="42" t="s">
        <v>2289</v>
      </c>
      <c r="D89" s="42" t="s">
        <v>2132</v>
      </c>
      <c r="E89" s="42">
        <v>87</v>
      </c>
      <c r="F89" s="42" t="s">
        <v>510</v>
      </c>
      <c r="G89" s="42">
        <v>195</v>
      </c>
      <c r="H89" s="42" t="s">
        <v>528</v>
      </c>
      <c r="I89" s="42" t="s">
        <v>325</v>
      </c>
      <c r="J89" s="42" t="s">
        <v>1897</v>
      </c>
      <c r="K89" s="42" t="s">
        <v>440</v>
      </c>
      <c r="L89" s="42" t="s">
        <v>1439</v>
      </c>
      <c r="M89" s="42" t="s">
        <v>199</v>
      </c>
      <c r="N89" s="42">
        <v>330</v>
      </c>
      <c r="O89" s="42">
        <v>44574</v>
      </c>
      <c r="P89" s="42">
        <v>62800000</v>
      </c>
      <c r="Q89" s="42" t="s">
        <v>541</v>
      </c>
      <c r="R89" s="42" t="s">
        <v>510</v>
      </c>
      <c r="S89" s="42" t="s">
        <v>117</v>
      </c>
      <c r="AB89" s="42" t="s">
        <v>117</v>
      </c>
      <c r="AG89" s="42">
        <f t="shared" si="8"/>
        <v>62800000</v>
      </c>
      <c r="AH89" s="42" t="s">
        <v>508</v>
      </c>
      <c r="AI89" s="42" t="s">
        <v>1717</v>
      </c>
      <c r="AJ89" s="42" t="s">
        <v>621</v>
      </c>
      <c r="AK89" s="42" t="s">
        <v>1428</v>
      </c>
      <c r="AL89" s="42">
        <v>79736368</v>
      </c>
      <c r="AM89" s="42">
        <v>1</v>
      </c>
      <c r="AN89" s="42" t="s">
        <v>1631</v>
      </c>
      <c r="AO89" s="42">
        <v>27467</v>
      </c>
      <c r="AP89" s="42">
        <f t="shared" si="13"/>
        <v>46.832876712328769</v>
      </c>
      <c r="AS89" s="189"/>
      <c r="AT89" s="42" t="s">
        <v>1280</v>
      </c>
      <c r="AU89" s="42" t="s">
        <v>858</v>
      </c>
      <c r="AV89" s="42">
        <v>3125543546</v>
      </c>
      <c r="AW89" s="42" t="s">
        <v>1109</v>
      </c>
      <c r="AX89" s="42">
        <v>44581</v>
      </c>
      <c r="AY89" s="42">
        <v>20800000</v>
      </c>
      <c r="AZ89" s="42">
        <v>2600000</v>
      </c>
      <c r="BA89" s="42" t="s">
        <v>1376</v>
      </c>
      <c r="BB89" s="42">
        <v>8</v>
      </c>
      <c r="BD89" s="42">
        <f t="shared" si="9"/>
        <v>240</v>
      </c>
      <c r="BE89" s="42" t="s">
        <v>1398</v>
      </c>
      <c r="BF89" s="42">
        <v>20226620001263</v>
      </c>
      <c r="BG89" s="42">
        <v>4</v>
      </c>
      <c r="BH89" s="42">
        <v>384</v>
      </c>
      <c r="BI89" s="42">
        <v>44581</v>
      </c>
      <c r="BJ89" s="42">
        <v>20800000</v>
      </c>
      <c r="BQ89" s="42" t="s">
        <v>2020</v>
      </c>
      <c r="BR89" s="42" t="s">
        <v>2363</v>
      </c>
      <c r="BS89" s="42">
        <v>44581</v>
      </c>
      <c r="BT89" s="42">
        <v>44582</v>
      </c>
      <c r="BU89" s="42">
        <v>44824</v>
      </c>
      <c r="BV89" s="42">
        <v>44824</v>
      </c>
      <c r="BW89" s="42">
        <v>7800000</v>
      </c>
      <c r="BX89" s="42">
        <v>699</v>
      </c>
      <c r="BY89" s="42">
        <v>44816</v>
      </c>
      <c r="BZ89" s="42" t="s">
        <v>2986</v>
      </c>
      <c r="CA89" s="42">
        <v>44823</v>
      </c>
      <c r="CB89" s="42">
        <v>7800000</v>
      </c>
      <c r="CC89" s="42">
        <v>1105</v>
      </c>
      <c r="CD89" s="42">
        <v>866667</v>
      </c>
      <c r="CE89" s="42">
        <v>44908</v>
      </c>
      <c r="CF89" s="42">
        <v>44907</v>
      </c>
      <c r="CG89" s="42">
        <v>866667</v>
      </c>
      <c r="CX89" s="42">
        <v>90</v>
      </c>
      <c r="CY89" s="42">
        <v>44915</v>
      </c>
      <c r="CZ89" s="42">
        <v>44907</v>
      </c>
      <c r="DA89" s="42" t="s">
        <v>3673</v>
      </c>
      <c r="DC89" s="42">
        <v>10</v>
      </c>
      <c r="DD89" s="42">
        <v>44924</v>
      </c>
      <c r="FD89" s="64">
        <f t="shared" si="10"/>
        <v>29466667</v>
      </c>
      <c r="FE89" s="65">
        <f t="shared" si="11"/>
        <v>44924</v>
      </c>
      <c r="FF89" s="42" t="str">
        <f t="shared" ca="1" si="12"/>
        <v xml:space="preserve"> TERMINADO</v>
      </c>
      <c r="FJ89" s="42" t="s">
        <v>1543</v>
      </c>
      <c r="FK89" s="42" t="s">
        <v>1543</v>
      </c>
    </row>
    <row r="90" spans="1:167" s="42" customFormat="1" ht="13.5" customHeight="1" x14ac:dyDescent="0.25">
      <c r="A90" s="42">
        <v>68491</v>
      </c>
      <c r="B90" s="42" t="s">
        <v>3108</v>
      </c>
      <c r="C90" s="42" t="s">
        <v>2289</v>
      </c>
      <c r="D90" s="42" t="s">
        <v>2133</v>
      </c>
      <c r="E90" s="42">
        <v>88</v>
      </c>
      <c r="F90" s="42" t="s">
        <v>510</v>
      </c>
      <c r="G90" s="42">
        <v>259</v>
      </c>
      <c r="H90" s="42" t="s">
        <v>528</v>
      </c>
      <c r="I90" s="42" t="s">
        <v>326</v>
      </c>
      <c r="J90" s="42" t="s">
        <v>1930</v>
      </c>
      <c r="K90" s="42" t="s">
        <v>441</v>
      </c>
      <c r="L90" s="42" t="s">
        <v>1439</v>
      </c>
      <c r="M90" s="42" t="s">
        <v>197</v>
      </c>
      <c r="N90" s="42">
        <v>355</v>
      </c>
      <c r="O90" s="42">
        <v>44575</v>
      </c>
      <c r="P90" s="42">
        <v>41600000</v>
      </c>
      <c r="Q90" s="42" t="s">
        <v>541</v>
      </c>
      <c r="R90" s="42" t="s">
        <v>510</v>
      </c>
      <c r="S90" s="42" t="s">
        <v>117</v>
      </c>
      <c r="AB90" s="42" t="s">
        <v>117</v>
      </c>
      <c r="AG90" s="42">
        <f t="shared" si="8"/>
        <v>41600000</v>
      </c>
      <c r="AH90" s="42" t="s">
        <v>502</v>
      </c>
      <c r="AI90" s="42" t="s">
        <v>1718</v>
      </c>
      <c r="AJ90" s="42" t="s">
        <v>1456</v>
      </c>
      <c r="AK90" s="42" t="s">
        <v>1428</v>
      </c>
      <c r="AL90" s="42">
        <v>1073244984</v>
      </c>
      <c r="AM90" s="42">
        <v>6</v>
      </c>
      <c r="AN90" s="42" t="s">
        <v>1631</v>
      </c>
      <c r="AO90" s="42">
        <v>35049</v>
      </c>
      <c r="AP90" s="42">
        <f t="shared" si="13"/>
        <v>26.06027397260274</v>
      </c>
      <c r="AS90" s="189"/>
      <c r="AT90" s="42" t="s">
        <v>1308</v>
      </c>
      <c r="AU90" s="42" t="s">
        <v>859</v>
      </c>
      <c r="AV90" s="42">
        <v>3102802879</v>
      </c>
      <c r="AW90" s="42" t="s">
        <v>1110</v>
      </c>
      <c r="AX90" s="42">
        <v>44579</v>
      </c>
      <c r="AY90" s="42">
        <v>41600000</v>
      </c>
      <c r="AZ90" s="42">
        <v>5200000</v>
      </c>
      <c r="BA90" s="42" t="s">
        <v>1376</v>
      </c>
      <c r="BB90" s="42">
        <v>8</v>
      </c>
      <c r="BD90" s="42">
        <f t="shared" si="9"/>
        <v>240</v>
      </c>
      <c r="BE90" s="42" t="s">
        <v>581</v>
      </c>
      <c r="BF90" s="42">
        <v>20226620070311</v>
      </c>
      <c r="BG90" s="42">
        <v>1</v>
      </c>
      <c r="BH90" s="42">
        <v>364</v>
      </c>
      <c r="BI90" s="42">
        <v>44580</v>
      </c>
      <c r="BJ90" s="42">
        <v>41600000</v>
      </c>
      <c r="BQ90" s="42" t="s">
        <v>2021</v>
      </c>
      <c r="BR90" s="42" t="s">
        <v>2361</v>
      </c>
      <c r="BS90" s="42">
        <v>44580</v>
      </c>
      <c r="BT90" s="42">
        <v>44580</v>
      </c>
      <c r="BU90" s="42">
        <v>44822</v>
      </c>
      <c r="BV90" s="42">
        <v>44819</v>
      </c>
      <c r="BW90" s="42">
        <v>18200000</v>
      </c>
      <c r="BX90" s="42">
        <v>738</v>
      </c>
      <c r="BY90" s="42">
        <v>44817</v>
      </c>
      <c r="BZ90" s="42" t="s">
        <v>2987</v>
      </c>
      <c r="CA90" s="42">
        <v>44823</v>
      </c>
      <c r="CB90" s="42">
        <v>18200000</v>
      </c>
      <c r="CX90" s="42">
        <v>105</v>
      </c>
      <c r="CY90" s="42">
        <v>44929</v>
      </c>
      <c r="FD90" s="64">
        <f t="shared" si="10"/>
        <v>59800000</v>
      </c>
      <c r="FE90" s="65">
        <f t="shared" si="11"/>
        <v>44929</v>
      </c>
      <c r="FF90" s="42" t="str">
        <f t="shared" ca="1" si="12"/>
        <v xml:space="preserve"> TERMINADO</v>
      </c>
      <c r="FJ90" s="42" t="s">
        <v>1544</v>
      </c>
      <c r="FK90" s="42" t="s">
        <v>1544</v>
      </c>
    </row>
    <row r="91" spans="1:167" s="42" customFormat="1" ht="13.5" customHeight="1" x14ac:dyDescent="0.25">
      <c r="A91" s="42">
        <v>68298</v>
      </c>
      <c r="B91" s="42" t="s">
        <v>3108</v>
      </c>
      <c r="C91" s="42" t="s">
        <v>2289</v>
      </c>
      <c r="D91" s="42" t="s">
        <v>2134</v>
      </c>
      <c r="E91" s="42">
        <v>89</v>
      </c>
      <c r="F91" s="42" t="s">
        <v>510</v>
      </c>
      <c r="G91" s="42">
        <v>236</v>
      </c>
      <c r="H91" s="42" t="s">
        <v>528</v>
      </c>
      <c r="I91" s="42" t="s">
        <v>327</v>
      </c>
      <c r="J91" s="42" t="s">
        <v>1895</v>
      </c>
      <c r="K91" s="42" t="s">
        <v>442</v>
      </c>
      <c r="L91" s="42" t="s">
        <v>1439</v>
      </c>
      <c r="M91" s="42" t="s">
        <v>197</v>
      </c>
      <c r="N91" s="42">
        <v>347</v>
      </c>
      <c r="O91" s="42">
        <v>44575</v>
      </c>
      <c r="P91" s="42">
        <v>60000000</v>
      </c>
      <c r="Q91" s="42" t="s">
        <v>541</v>
      </c>
      <c r="R91" s="42" t="s">
        <v>510</v>
      </c>
      <c r="S91" s="42" t="s">
        <v>117</v>
      </c>
      <c r="AB91" s="42" t="s">
        <v>117</v>
      </c>
      <c r="AG91" s="42">
        <f t="shared" si="8"/>
        <v>60000000</v>
      </c>
      <c r="AH91" s="42" t="s">
        <v>504</v>
      </c>
      <c r="AI91" s="42" t="s">
        <v>1719</v>
      </c>
      <c r="AJ91" s="42" t="s">
        <v>1457</v>
      </c>
      <c r="AK91" s="42" t="s">
        <v>1428</v>
      </c>
      <c r="AL91" s="42">
        <v>1022968862</v>
      </c>
      <c r="AM91" s="42">
        <v>8</v>
      </c>
      <c r="AN91" s="42" t="s">
        <v>1631</v>
      </c>
      <c r="AO91" s="42">
        <v>33414</v>
      </c>
      <c r="AP91" s="42">
        <f t="shared" si="13"/>
        <v>30.539726027397261</v>
      </c>
      <c r="AS91" s="189"/>
      <c r="AT91" s="42" t="s">
        <v>1314</v>
      </c>
      <c r="AU91" s="42" t="s">
        <v>860</v>
      </c>
      <c r="AV91" s="42">
        <v>3229487015</v>
      </c>
      <c r="AW91" s="42" t="s">
        <v>1111</v>
      </c>
      <c r="AX91" s="42">
        <v>44579</v>
      </c>
      <c r="AY91" s="42">
        <v>60000000</v>
      </c>
      <c r="AZ91" s="42">
        <v>7500000</v>
      </c>
      <c r="BA91" s="42" t="s">
        <v>1376</v>
      </c>
      <c r="BB91" s="42">
        <v>8</v>
      </c>
      <c r="BD91" s="42">
        <f t="shared" si="9"/>
        <v>240</v>
      </c>
      <c r="BE91" s="42" t="s">
        <v>1383</v>
      </c>
      <c r="BF91" s="42">
        <v>20226620001353</v>
      </c>
      <c r="BG91" s="42">
        <v>1</v>
      </c>
      <c r="BH91" s="42">
        <v>366</v>
      </c>
      <c r="BI91" s="42">
        <v>44580</v>
      </c>
      <c r="BJ91" s="42">
        <v>60000000</v>
      </c>
      <c r="BQ91" s="42" t="s">
        <v>2022</v>
      </c>
      <c r="BR91" s="42" t="s">
        <v>2364</v>
      </c>
      <c r="BS91" s="42">
        <v>44580</v>
      </c>
      <c r="BT91" s="42">
        <v>44580</v>
      </c>
      <c r="BU91" s="42">
        <v>44822</v>
      </c>
      <c r="BV91" s="42">
        <v>44819</v>
      </c>
      <c r="BW91" s="42">
        <v>26250000</v>
      </c>
      <c r="BX91" s="42">
        <v>721</v>
      </c>
      <c r="BY91" s="42">
        <v>44817</v>
      </c>
      <c r="BZ91" s="42" t="s">
        <v>2988</v>
      </c>
      <c r="CA91" s="42">
        <v>44820</v>
      </c>
      <c r="CB91" s="42">
        <v>26250000</v>
      </c>
      <c r="CX91" s="42">
        <v>106</v>
      </c>
      <c r="CY91" s="42">
        <v>44929</v>
      </c>
      <c r="FD91" s="64">
        <f t="shared" si="10"/>
        <v>86250000</v>
      </c>
      <c r="FE91" s="65">
        <f t="shared" si="11"/>
        <v>44929</v>
      </c>
      <c r="FF91" s="42" t="str">
        <f t="shared" ca="1" si="12"/>
        <v xml:space="preserve"> TERMINADO</v>
      </c>
      <c r="FJ91" s="42" t="s">
        <v>1545</v>
      </c>
      <c r="FK91" s="42" t="s">
        <v>1545</v>
      </c>
    </row>
    <row r="92" spans="1:167" s="42" customFormat="1" ht="13.5" customHeight="1" x14ac:dyDescent="0.25">
      <c r="A92" s="42">
        <v>68707</v>
      </c>
      <c r="B92" s="42" t="s">
        <v>3108</v>
      </c>
      <c r="C92" s="42" t="s">
        <v>2289</v>
      </c>
      <c r="D92" s="42" t="s">
        <v>2135</v>
      </c>
      <c r="E92" s="42">
        <v>90</v>
      </c>
      <c r="F92" s="42" t="s">
        <v>510</v>
      </c>
      <c r="G92" s="42">
        <v>283</v>
      </c>
      <c r="H92" s="42" t="s">
        <v>528</v>
      </c>
      <c r="I92" s="42" t="s">
        <v>307</v>
      </c>
      <c r="J92" s="42" t="s">
        <v>549</v>
      </c>
      <c r="K92" s="42" t="s">
        <v>423</v>
      </c>
      <c r="L92" s="42" t="s">
        <v>1439</v>
      </c>
      <c r="M92" s="42" t="s">
        <v>197</v>
      </c>
      <c r="N92" s="42">
        <v>365</v>
      </c>
      <c r="O92" s="42">
        <v>44578</v>
      </c>
      <c r="P92" s="42">
        <v>40000000</v>
      </c>
      <c r="Q92" s="42" t="s">
        <v>541</v>
      </c>
      <c r="R92" s="42" t="s">
        <v>510</v>
      </c>
      <c r="S92" s="42" t="s">
        <v>117</v>
      </c>
      <c r="AB92" s="42" t="s">
        <v>117</v>
      </c>
      <c r="AG92" s="42">
        <f t="shared" si="8"/>
        <v>40000000</v>
      </c>
      <c r="AH92" s="42" t="s">
        <v>507</v>
      </c>
      <c r="AI92" s="42" t="s">
        <v>1882</v>
      </c>
      <c r="AJ92" s="42" t="s">
        <v>622</v>
      </c>
      <c r="AK92" s="42" t="s">
        <v>1428</v>
      </c>
      <c r="AL92" s="42">
        <v>1032428071</v>
      </c>
      <c r="AM92" s="42">
        <v>9</v>
      </c>
      <c r="AN92" s="42" t="s">
        <v>1631</v>
      </c>
      <c r="AO92" s="42">
        <v>32604</v>
      </c>
      <c r="AP92" s="42">
        <f t="shared" si="13"/>
        <v>32.758904109589039</v>
      </c>
      <c r="AS92" s="189"/>
      <c r="AT92" s="42" t="s">
        <v>1299</v>
      </c>
      <c r="AU92" s="42" t="s">
        <v>861</v>
      </c>
      <c r="AV92" s="42">
        <v>30222902160</v>
      </c>
      <c r="AW92" s="42" t="s">
        <v>1112</v>
      </c>
      <c r="AX92" s="42">
        <v>44581</v>
      </c>
      <c r="AY92" s="42">
        <v>40000000</v>
      </c>
      <c r="AZ92" s="42">
        <v>5000000</v>
      </c>
      <c r="BA92" s="42" t="s">
        <v>1376</v>
      </c>
      <c r="BB92" s="42">
        <v>8</v>
      </c>
      <c r="BD92" s="42">
        <f t="shared" si="9"/>
        <v>240</v>
      </c>
      <c r="BE92" s="42" t="s">
        <v>1380</v>
      </c>
      <c r="BF92" s="42">
        <v>20226620001363</v>
      </c>
      <c r="BG92" s="42">
        <v>1</v>
      </c>
      <c r="BH92" s="42">
        <v>382</v>
      </c>
      <c r="BI92" s="42">
        <v>44581</v>
      </c>
      <c r="BJ92" s="42">
        <v>40000000</v>
      </c>
      <c r="BQ92" s="42" t="s">
        <v>2023</v>
      </c>
      <c r="BR92" s="42" t="s">
        <v>2352</v>
      </c>
      <c r="BS92" s="42">
        <v>44582</v>
      </c>
      <c r="BT92" s="42">
        <v>44582</v>
      </c>
      <c r="BU92" s="42">
        <v>44824</v>
      </c>
      <c r="BV92" s="42">
        <v>44819</v>
      </c>
      <c r="BW92" s="42">
        <v>15000000</v>
      </c>
      <c r="BX92" s="42">
        <v>747</v>
      </c>
      <c r="BY92" s="42">
        <v>44817</v>
      </c>
      <c r="BZ92" s="42" t="s">
        <v>2989</v>
      </c>
      <c r="CA92" s="42">
        <v>44820</v>
      </c>
      <c r="CB92" s="42">
        <v>15000000</v>
      </c>
      <c r="CX92" s="42">
        <v>90</v>
      </c>
      <c r="CY92" s="42">
        <v>44915</v>
      </c>
      <c r="FD92" s="64">
        <f t="shared" si="10"/>
        <v>55000000</v>
      </c>
      <c r="FE92" s="65">
        <f t="shared" si="11"/>
        <v>44915</v>
      </c>
      <c r="FF92" s="42" t="str">
        <f t="shared" ca="1" si="12"/>
        <v xml:space="preserve"> TERMINADO</v>
      </c>
      <c r="FJ92" s="42" t="s">
        <v>2906</v>
      </c>
    </row>
    <row r="93" spans="1:167" s="42" customFormat="1" ht="13.5" customHeight="1" x14ac:dyDescent="0.25">
      <c r="A93" s="42">
        <v>69081</v>
      </c>
      <c r="B93" s="42" t="s">
        <v>3108</v>
      </c>
      <c r="C93" s="42" t="s">
        <v>2289</v>
      </c>
      <c r="D93" s="42" t="s">
        <v>2136</v>
      </c>
      <c r="E93" s="42">
        <v>91</v>
      </c>
      <c r="F93" s="42" t="s">
        <v>520</v>
      </c>
      <c r="G93" s="42">
        <v>152</v>
      </c>
      <c r="H93" s="42" t="s">
        <v>528</v>
      </c>
      <c r="I93" s="42" t="s">
        <v>328</v>
      </c>
      <c r="J93" s="42" t="s">
        <v>1886</v>
      </c>
      <c r="K93" s="42" t="s">
        <v>443</v>
      </c>
      <c r="L93" s="42" t="s">
        <v>1439</v>
      </c>
      <c r="M93" s="42" t="s">
        <v>199</v>
      </c>
      <c r="N93" s="42">
        <v>385</v>
      </c>
      <c r="O93" s="42">
        <v>44578</v>
      </c>
      <c r="P93" s="42">
        <v>55200000</v>
      </c>
      <c r="Q93" s="42" t="s">
        <v>538</v>
      </c>
      <c r="R93" s="42" t="s">
        <v>520</v>
      </c>
      <c r="S93" s="42" t="s">
        <v>117</v>
      </c>
      <c r="AB93" s="42" t="s">
        <v>117</v>
      </c>
      <c r="AG93" s="42">
        <f t="shared" si="8"/>
        <v>55200000</v>
      </c>
      <c r="AH93" s="42" t="s">
        <v>502</v>
      </c>
      <c r="AI93" s="42" t="s">
        <v>1720</v>
      </c>
      <c r="AJ93" s="42" t="s">
        <v>623</v>
      </c>
      <c r="AK93" s="42" t="s">
        <v>1428</v>
      </c>
      <c r="AL93" s="42">
        <v>80231076</v>
      </c>
      <c r="AM93" s="42">
        <v>1</v>
      </c>
      <c r="AN93" s="42" t="s">
        <v>1631</v>
      </c>
      <c r="AO93" s="42">
        <v>29374</v>
      </c>
      <c r="AP93" s="42">
        <f t="shared" si="13"/>
        <v>41.608219178082194</v>
      </c>
      <c r="AS93" s="189"/>
      <c r="AT93" s="42" t="s">
        <v>1280</v>
      </c>
      <c r="AU93" s="42" t="s">
        <v>862</v>
      </c>
      <c r="AV93" s="42">
        <v>3138781011</v>
      </c>
      <c r="AW93" s="42" t="s">
        <v>1113</v>
      </c>
      <c r="AX93" s="42">
        <v>44588</v>
      </c>
      <c r="AY93" s="42">
        <v>18400000</v>
      </c>
      <c r="AZ93" s="42">
        <v>2300000</v>
      </c>
      <c r="BA93" s="42" t="s">
        <v>1376</v>
      </c>
      <c r="BB93" s="42">
        <v>8</v>
      </c>
      <c r="BD93" s="42">
        <f t="shared" si="9"/>
        <v>240</v>
      </c>
      <c r="BE93" s="42" t="s">
        <v>754</v>
      </c>
      <c r="BF93" s="42">
        <v>20226620001313</v>
      </c>
      <c r="BG93" s="42">
        <v>5</v>
      </c>
      <c r="BH93" s="42">
        <v>487</v>
      </c>
      <c r="BI93" s="42">
        <v>44588</v>
      </c>
      <c r="BJ93" s="42">
        <v>18400000</v>
      </c>
      <c r="BQ93" s="42" t="s">
        <v>2024</v>
      </c>
      <c r="BR93" s="42" t="s">
        <v>2365</v>
      </c>
      <c r="BS93" s="42">
        <v>44589</v>
      </c>
      <c r="BT93" s="42">
        <v>44593</v>
      </c>
      <c r="BU93" s="42">
        <v>44834</v>
      </c>
      <c r="BV93" s="42">
        <v>44833</v>
      </c>
      <c r="BW93" s="42">
        <v>6900000</v>
      </c>
      <c r="BX93" s="42">
        <v>776</v>
      </c>
      <c r="BY93" s="42">
        <v>44818</v>
      </c>
      <c r="BZ93" s="42" t="s">
        <v>2990</v>
      </c>
      <c r="CA93" s="42">
        <v>44832</v>
      </c>
      <c r="CB93" s="42">
        <v>6900000</v>
      </c>
      <c r="CX93" s="42">
        <v>90</v>
      </c>
      <c r="CY93" s="42">
        <v>44926</v>
      </c>
      <c r="FD93" s="64">
        <f t="shared" si="10"/>
        <v>25300000</v>
      </c>
      <c r="FE93" s="65">
        <f t="shared" si="11"/>
        <v>44926</v>
      </c>
      <c r="FF93" s="42" t="str">
        <f t="shared" ca="1" si="12"/>
        <v xml:space="preserve"> TERMINADO</v>
      </c>
      <c r="FJ93" s="42" t="s">
        <v>1546</v>
      </c>
      <c r="FK93" s="42" t="s">
        <v>1546</v>
      </c>
    </row>
    <row r="94" spans="1:167" s="42" customFormat="1" ht="13.5" customHeight="1" x14ac:dyDescent="0.25">
      <c r="A94" s="42">
        <v>69015</v>
      </c>
      <c r="B94" s="42" t="s">
        <v>3108</v>
      </c>
      <c r="C94" s="42" t="s">
        <v>2289</v>
      </c>
      <c r="D94" s="42" t="s">
        <v>2137</v>
      </c>
      <c r="E94" s="42">
        <v>92</v>
      </c>
      <c r="F94" s="42" t="s">
        <v>516</v>
      </c>
      <c r="G94" s="42">
        <v>25</v>
      </c>
      <c r="H94" s="42" t="s">
        <v>528</v>
      </c>
      <c r="I94" s="42" t="s">
        <v>329</v>
      </c>
      <c r="J94" s="42" t="s">
        <v>1922</v>
      </c>
      <c r="K94" s="42" t="s">
        <v>444</v>
      </c>
      <c r="L94" s="42" t="s">
        <v>1439</v>
      </c>
      <c r="M94" s="42" t="s">
        <v>197</v>
      </c>
      <c r="N94" s="42">
        <v>380</v>
      </c>
      <c r="O94" s="42">
        <v>44578</v>
      </c>
      <c r="P94" s="42">
        <v>80000000</v>
      </c>
      <c r="Q94" s="42" t="s">
        <v>533</v>
      </c>
      <c r="R94" s="42" t="s">
        <v>516</v>
      </c>
      <c r="S94" s="42" t="s">
        <v>117</v>
      </c>
      <c r="AB94" s="42" t="s">
        <v>117</v>
      </c>
      <c r="AG94" s="42">
        <f t="shared" si="8"/>
        <v>80000000</v>
      </c>
      <c r="AH94" s="42" t="s">
        <v>503</v>
      </c>
      <c r="AI94" s="42" t="s">
        <v>1721</v>
      </c>
      <c r="AJ94" s="42" t="s">
        <v>624</v>
      </c>
      <c r="AK94" s="42" t="s">
        <v>1428</v>
      </c>
      <c r="AL94" s="42">
        <v>1079262381</v>
      </c>
      <c r="AM94" s="42">
        <v>3</v>
      </c>
      <c r="AN94" s="42" t="s">
        <v>1631</v>
      </c>
      <c r="AO94" s="42">
        <v>32533</v>
      </c>
      <c r="AP94" s="42">
        <f t="shared" si="13"/>
        <v>32.953424657534249</v>
      </c>
      <c r="AS94" s="189"/>
      <c r="AT94" s="42" t="s">
        <v>1315</v>
      </c>
      <c r="AU94" s="42" t="s">
        <v>863</v>
      </c>
      <c r="AV94" s="42">
        <v>3112881731</v>
      </c>
      <c r="AW94" s="42" t="s">
        <v>1114</v>
      </c>
      <c r="AX94" s="42">
        <v>44581</v>
      </c>
      <c r="AY94" s="42">
        <v>40000000</v>
      </c>
      <c r="AZ94" s="42">
        <v>5000000</v>
      </c>
      <c r="BA94" s="42" t="s">
        <v>1376</v>
      </c>
      <c r="BB94" s="42">
        <v>8</v>
      </c>
      <c r="BD94" s="42">
        <f t="shared" si="9"/>
        <v>240</v>
      </c>
      <c r="BE94" s="42" t="s">
        <v>1380</v>
      </c>
      <c r="BF94" s="42">
        <v>20226620001363</v>
      </c>
      <c r="BG94" s="42">
        <v>1</v>
      </c>
      <c r="BH94" s="42">
        <v>388</v>
      </c>
      <c r="BI94" s="42">
        <v>44582</v>
      </c>
      <c r="BJ94" s="42">
        <v>40000000</v>
      </c>
      <c r="BQ94" s="42" t="s">
        <v>2025</v>
      </c>
      <c r="BR94" s="42" t="s">
        <v>2353</v>
      </c>
      <c r="BS94" s="42">
        <v>44582</v>
      </c>
      <c r="BT94" s="42">
        <v>44585</v>
      </c>
      <c r="BU94" s="42">
        <v>44827</v>
      </c>
      <c r="BV94" s="42">
        <v>44826</v>
      </c>
      <c r="BW94" s="42">
        <v>15000000</v>
      </c>
      <c r="BX94" s="42">
        <v>637</v>
      </c>
      <c r="BY94" s="42">
        <v>44813</v>
      </c>
      <c r="BZ94" s="42" t="s">
        <v>2991</v>
      </c>
      <c r="CA94" s="42">
        <v>44827</v>
      </c>
      <c r="CB94" s="42">
        <v>15000000</v>
      </c>
      <c r="CX94" s="42">
        <v>90</v>
      </c>
      <c r="CY94" s="42">
        <v>44918</v>
      </c>
      <c r="FD94" s="64">
        <f t="shared" si="10"/>
        <v>55000000</v>
      </c>
      <c r="FE94" s="65">
        <f t="shared" si="11"/>
        <v>44918</v>
      </c>
      <c r="FF94" s="42" t="str">
        <f t="shared" ca="1" si="12"/>
        <v xml:space="preserve"> TERMINADO</v>
      </c>
      <c r="FJ94" s="42" t="s">
        <v>1547</v>
      </c>
      <c r="FK94" s="42" t="s">
        <v>1547</v>
      </c>
    </row>
    <row r="95" spans="1:167" s="42" customFormat="1" ht="13.5" customHeight="1" x14ac:dyDescent="0.25">
      <c r="A95" s="42">
        <v>68722</v>
      </c>
      <c r="B95" s="42" t="s">
        <v>3108</v>
      </c>
      <c r="C95" s="42" t="s">
        <v>2289</v>
      </c>
      <c r="D95" s="42" t="s">
        <v>2138</v>
      </c>
      <c r="E95" s="42">
        <v>93</v>
      </c>
      <c r="F95" s="42" t="s">
        <v>510</v>
      </c>
      <c r="G95" s="42">
        <v>246</v>
      </c>
      <c r="H95" s="42" t="s">
        <v>528</v>
      </c>
      <c r="I95" s="42" t="s">
        <v>330</v>
      </c>
      <c r="J95" s="42" t="s">
        <v>1905</v>
      </c>
      <c r="K95" s="42" t="s">
        <v>445</v>
      </c>
      <c r="L95" s="42" t="s">
        <v>1439</v>
      </c>
      <c r="M95" s="42" t="s">
        <v>199</v>
      </c>
      <c r="N95" s="42">
        <v>369</v>
      </c>
      <c r="O95" s="42">
        <v>44578</v>
      </c>
      <c r="P95" s="42">
        <v>24400000</v>
      </c>
      <c r="Q95" s="42" t="s">
        <v>541</v>
      </c>
      <c r="R95" s="42" t="s">
        <v>510</v>
      </c>
      <c r="S95" s="42" t="s">
        <v>117</v>
      </c>
      <c r="AB95" s="42" t="s">
        <v>117</v>
      </c>
      <c r="AG95" s="42">
        <f t="shared" si="8"/>
        <v>24400000</v>
      </c>
      <c r="AH95" s="42" t="s">
        <v>505</v>
      </c>
      <c r="AI95" s="42" t="s">
        <v>1722</v>
      </c>
      <c r="AJ95" s="42" t="s">
        <v>1458</v>
      </c>
      <c r="AK95" s="42" t="s">
        <v>1428</v>
      </c>
      <c r="AL95" s="42">
        <v>1014211226</v>
      </c>
      <c r="AM95" s="42">
        <v>5</v>
      </c>
      <c r="AN95" s="42" t="s">
        <v>1631</v>
      </c>
      <c r="AO95" s="42">
        <v>33022</v>
      </c>
      <c r="AP95" s="42">
        <f t="shared" si="13"/>
        <v>31.613698630136987</v>
      </c>
      <c r="AS95" s="189"/>
      <c r="AT95" s="42" t="s">
        <v>1316</v>
      </c>
      <c r="AU95" s="42" t="s">
        <v>864</v>
      </c>
      <c r="AV95" s="42">
        <v>3003850528</v>
      </c>
      <c r="AW95" s="42" t="s">
        <v>1115</v>
      </c>
      <c r="AX95" s="42">
        <v>44580</v>
      </c>
      <c r="AY95" s="42">
        <v>24400000</v>
      </c>
      <c r="AZ95" s="42">
        <v>3050000</v>
      </c>
      <c r="BA95" s="42" t="s">
        <v>1376</v>
      </c>
      <c r="BB95" s="42">
        <v>8</v>
      </c>
      <c r="BD95" s="42">
        <f t="shared" si="9"/>
        <v>240</v>
      </c>
      <c r="BE95" s="42" t="s">
        <v>1399</v>
      </c>
      <c r="BF95" s="42">
        <v>20226620001273</v>
      </c>
      <c r="BG95" s="42">
        <v>1</v>
      </c>
      <c r="BH95" s="42">
        <v>375</v>
      </c>
      <c r="BI95" s="42">
        <v>44581</v>
      </c>
      <c r="BJ95" s="42">
        <v>24400000</v>
      </c>
      <c r="BQ95" s="42" t="s">
        <v>2026</v>
      </c>
      <c r="BR95" s="42" t="s">
        <v>2353</v>
      </c>
      <c r="BS95" s="42">
        <v>44581</v>
      </c>
      <c r="BT95" s="42">
        <v>44582</v>
      </c>
      <c r="BU95" s="42">
        <v>44824</v>
      </c>
      <c r="FD95" s="64">
        <f t="shared" si="10"/>
        <v>24400000</v>
      </c>
      <c r="FE95" s="65">
        <f t="shared" si="11"/>
        <v>44824</v>
      </c>
      <c r="FF95" s="42" t="str">
        <f t="shared" ca="1" si="12"/>
        <v xml:space="preserve"> TERMINADO</v>
      </c>
      <c r="FJ95" s="42" t="s">
        <v>1548</v>
      </c>
      <c r="FK95" s="42" t="s">
        <v>1548</v>
      </c>
    </row>
    <row r="96" spans="1:167" s="42" customFormat="1" ht="13.5" customHeight="1" x14ac:dyDescent="0.25">
      <c r="A96" s="42">
        <v>68743</v>
      </c>
      <c r="B96" s="42" t="s">
        <v>3108</v>
      </c>
      <c r="C96" s="42" t="s">
        <v>2289</v>
      </c>
      <c r="D96" s="42" t="s">
        <v>2139</v>
      </c>
      <c r="E96" s="42">
        <v>94</v>
      </c>
      <c r="F96" s="42" t="s">
        <v>510</v>
      </c>
      <c r="G96" s="42">
        <v>170</v>
      </c>
      <c r="H96" s="42" t="s">
        <v>528</v>
      </c>
      <c r="I96" s="42" t="s">
        <v>331</v>
      </c>
      <c r="J96" s="42" t="s">
        <v>1928</v>
      </c>
      <c r="K96" s="42" t="s">
        <v>446</v>
      </c>
      <c r="L96" s="42" t="s">
        <v>1439</v>
      </c>
      <c r="M96" s="42" t="s">
        <v>197</v>
      </c>
      <c r="N96" s="42">
        <v>370</v>
      </c>
      <c r="O96" s="42">
        <v>44578</v>
      </c>
      <c r="P96" s="42">
        <v>40000000</v>
      </c>
      <c r="Q96" s="42" t="s">
        <v>541</v>
      </c>
      <c r="R96" s="42" t="s">
        <v>510</v>
      </c>
      <c r="S96" s="42" t="s">
        <v>117</v>
      </c>
      <c r="AB96" s="42" t="s">
        <v>117</v>
      </c>
      <c r="AG96" s="42">
        <f t="shared" si="8"/>
        <v>40000000</v>
      </c>
      <c r="AH96" s="42" t="s">
        <v>505</v>
      </c>
      <c r="AI96" s="42" t="s">
        <v>1723</v>
      </c>
      <c r="AJ96" s="42" t="s">
        <v>625</v>
      </c>
      <c r="AK96" s="42" t="s">
        <v>1428</v>
      </c>
      <c r="AL96" s="42">
        <v>73164323</v>
      </c>
      <c r="AM96" s="42">
        <v>3</v>
      </c>
      <c r="AN96" s="42" t="s">
        <v>1631</v>
      </c>
      <c r="AO96" s="42">
        <v>27076</v>
      </c>
      <c r="AP96" s="42">
        <f t="shared" si="13"/>
        <v>47.904109589041099</v>
      </c>
      <c r="AS96" s="189"/>
      <c r="AT96" s="42" t="s">
        <v>1308</v>
      </c>
      <c r="AU96" s="42" t="s">
        <v>865</v>
      </c>
      <c r="AV96" s="42">
        <v>3222065224</v>
      </c>
      <c r="AW96" s="42" t="s">
        <v>1116</v>
      </c>
      <c r="AX96" s="42">
        <v>44586</v>
      </c>
      <c r="AY96" s="42">
        <v>40000000</v>
      </c>
      <c r="AZ96" s="42">
        <v>5000000</v>
      </c>
      <c r="BA96" s="42" t="s">
        <v>1376</v>
      </c>
      <c r="BB96" s="42">
        <v>8</v>
      </c>
      <c r="BD96" s="42">
        <f t="shared" si="9"/>
        <v>240</v>
      </c>
      <c r="BE96" s="42" t="s">
        <v>1396</v>
      </c>
      <c r="BF96" s="42" t="s">
        <v>1397</v>
      </c>
      <c r="BG96" s="42">
        <v>1</v>
      </c>
      <c r="BH96" s="42">
        <v>440</v>
      </c>
      <c r="BI96" s="42">
        <v>44587</v>
      </c>
      <c r="BJ96" s="42">
        <v>40000000</v>
      </c>
      <c r="BQ96" s="42" t="s">
        <v>2027</v>
      </c>
      <c r="BR96" s="42" t="s">
        <v>2366</v>
      </c>
      <c r="BS96" s="42">
        <v>44587</v>
      </c>
      <c r="BT96" s="42">
        <v>44588</v>
      </c>
      <c r="BU96" s="42">
        <v>44830</v>
      </c>
      <c r="BV96" s="42">
        <v>44819</v>
      </c>
      <c r="BW96" s="42">
        <v>15000000</v>
      </c>
      <c r="BX96" s="42">
        <v>744</v>
      </c>
      <c r="BY96" s="42">
        <v>44817</v>
      </c>
      <c r="BZ96" s="42" t="s">
        <v>2992</v>
      </c>
      <c r="CA96" s="42">
        <v>44823</v>
      </c>
      <c r="CB96" s="42">
        <v>15000000</v>
      </c>
      <c r="CX96" s="42">
        <v>90</v>
      </c>
      <c r="CY96" s="42">
        <v>44921</v>
      </c>
      <c r="FD96" s="64">
        <f t="shared" si="10"/>
        <v>55000000</v>
      </c>
      <c r="FE96" s="65">
        <f t="shared" si="11"/>
        <v>44921</v>
      </c>
      <c r="FF96" s="42" t="str">
        <f t="shared" ca="1" si="12"/>
        <v xml:space="preserve"> TERMINADO</v>
      </c>
      <c r="FJ96" s="42" t="s">
        <v>1549</v>
      </c>
      <c r="FK96" s="42" t="s">
        <v>1549</v>
      </c>
    </row>
    <row r="97" spans="1:167" s="42" customFormat="1" ht="13.5" customHeight="1" x14ac:dyDescent="0.25">
      <c r="A97" s="42">
        <v>67294</v>
      </c>
      <c r="B97" s="42" t="s">
        <v>3108</v>
      </c>
      <c r="C97" s="42" t="s">
        <v>2289</v>
      </c>
      <c r="D97" s="42" t="s">
        <v>2140</v>
      </c>
      <c r="E97" s="42">
        <v>95</v>
      </c>
      <c r="F97" s="42" t="s">
        <v>510</v>
      </c>
      <c r="G97" s="42">
        <v>229</v>
      </c>
      <c r="H97" s="42" t="s">
        <v>528</v>
      </c>
      <c r="I97" s="42" t="s">
        <v>332</v>
      </c>
      <c r="J97" s="42" t="s">
        <v>1930</v>
      </c>
      <c r="K97" s="42" t="s">
        <v>447</v>
      </c>
      <c r="L97" s="42" t="s">
        <v>1439</v>
      </c>
      <c r="M97" s="42" t="s">
        <v>197</v>
      </c>
      <c r="N97" s="42">
        <v>293</v>
      </c>
      <c r="O97" s="42">
        <v>44574</v>
      </c>
      <c r="P97" s="42">
        <v>37600000</v>
      </c>
      <c r="Q97" s="42" t="s">
        <v>541</v>
      </c>
      <c r="R97" s="42" t="s">
        <v>510</v>
      </c>
      <c r="S97" s="42" t="s">
        <v>117</v>
      </c>
      <c r="AB97" s="42" t="s">
        <v>117</v>
      </c>
      <c r="AG97" s="42">
        <f t="shared" si="8"/>
        <v>37600000</v>
      </c>
      <c r="AH97" s="42" t="s">
        <v>507</v>
      </c>
      <c r="AI97" s="42" t="s">
        <v>1883</v>
      </c>
      <c r="AJ97" s="42" t="s">
        <v>626</v>
      </c>
      <c r="AK97" s="42" t="s">
        <v>1428</v>
      </c>
      <c r="AL97" s="42">
        <v>79664457</v>
      </c>
      <c r="AM97" s="42">
        <v>9</v>
      </c>
      <c r="AN97" s="42" t="s">
        <v>1631</v>
      </c>
      <c r="AO97" s="42">
        <v>28034</v>
      </c>
      <c r="AP97" s="42">
        <f t="shared" si="13"/>
        <v>45.279452054794518</v>
      </c>
      <c r="AS97" s="189"/>
      <c r="AT97" s="42" t="s">
        <v>1317</v>
      </c>
      <c r="AU97" s="42" t="s">
        <v>866</v>
      </c>
      <c r="AV97" s="42">
        <v>3229073785</v>
      </c>
      <c r="AW97" s="42" t="s">
        <v>1117</v>
      </c>
      <c r="AX97" s="42">
        <v>44581</v>
      </c>
      <c r="AY97" s="42">
        <v>37600000</v>
      </c>
      <c r="AZ97" s="42">
        <v>4700000</v>
      </c>
      <c r="BA97" s="42" t="s">
        <v>1376</v>
      </c>
      <c r="BB97" s="42">
        <v>8</v>
      </c>
      <c r="BD97" s="42">
        <f t="shared" si="9"/>
        <v>240</v>
      </c>
      <c r="BE97" s="42" t="s">
        <v>581</v>
      </c>
      <c r="BF97" s="42">
        <v>20226620070311</v>
      </c>
      <c r="BG97" s="42">
        <v>1</v>
      </c>
      <c r="BH97" s="42">
        <v>383</v>
      </c>
      <c r="BI97" s="42">
        <v>44581</v>
      </c>
      <c r="BJ97" s="42">
        <v>37600000</v>
      </c>
      <c r="BQ97" s="42" t="s">
        <v>2028</v>
      </c>
      <c r="BR97" s="42" t="s">
        <v>2367</v>
      </c>
      <c r="BS97" s="42">
        <v>44582</v>
      </c>
      <c r="BT97" s="42">
        <v>44582</v>
      </c>
      <c r="BU97" s="42">
        <v>44824</v>
      </c>
      <c r="BV97" s="42">
        <v>44819</v>
      </c>
      <c r="BW97" s="42">
        <v>14100000</v>
      </c>
      <c r="BX97" s="42">
        <v>717</v>
      </c>
      <c r="BY97" s="42">
        <v>44817</v>
      </c>
      <c r="BZ97" s="42" t="s">
        <v>2993</v>
      </c>
      <c r="CA97" s="42">
        <v>44820</v>
      </c>
      <c r="CB97" s="42">
        <v>14100000</v>
      </c>
      <c r="CX97" s="42">
        <v>90</v>
      </c>
      <c r="CY97" s="42">
        <v>44915</v>
      </c>
      <c r="FD97" s="64">
        <f t="shared" si="10"/>
        <v>51700000</v>
      </c>
      <c r="FE97" s="65">
        <f t="shared" si="11"/>
        <v>44915</v>
      </c>
      <c r="FF97" s="42" t="str">
        <f t="shared" ca="1" si="12"/>
        <v xml:space="preserve"> TERMINADO</v>
      </c>
      <c r="FJ97" s="42" t="s">
        <v>1550</v>
      </c>
    </row>
    <row r="98" spans="1:167" s="42" customFormat="1" ht="13.5" customHeight="1" x14ac:dyDescent="0.25">
      <c r="A98" s="42">
        <v>69081</v>
      </c>
      <c r="B98" s="42" t="s">
        <v>3108</v>
      </c>
      <c r="C98" s="42" t="s">
        <v>2289</v>
      </c>
      <c r="D98" s="42" t="s">
        <v>2136</v>
      </c>
      <c r="E98" s="42">
        <v>96</v>
      </c>
      <c r="F98" s="42" t="s">
        <v>520</v>
      </c>
      <c r="G98" s="42">
        <v>151</v>
      </c>
      <c r="H98" s="42" t="s">
        <v>528</v>
      </c>
      <c r="I98" s="42" t="s">
        <v>328</v>
      </c>
      <c r="J98" s="42" t="s">
        <v>1886</v>
      </c>
      <c r="K98" s="42" t="s">
        <v>443</v>
      </c>
      <c r="L98" s="42" t="s">
        <v>1439</v>
      </c>
      <c r="M98" s="42" t="s">
        <v>199</v>
      </c>
      <c r="N98" s="42">
        <v>385</v>
      </c>
      <c r="O98" s="42">
        <v>44578</v>
      </c>
      <c r="P98" s="42">
        <v>55200000</v>
      </c>
      <c r="Q98" s="42" t="s">
        <v>538</v>
      </c>
      <c r="R98" s="42" t="s">
        <v>520</v>
      </c>
      <c r="S98" s="42" t="s">
        <v>117</v>
      </c>
      <c r="AB98" s="42" t="s">
        <v>117</v>
      </c>
      <c r="AG98" s="42">
        <f t="shared" si="8"/>
        <v>55200000</v>
      </c>
      <c r="AH98" s="42" t="s">
        <v>502</v>
      </c>
      <c r="AI98" s="42" t="s">
        <v>1724</v>
      </c>
      <c r="AJ98" s="42" t="s">
        <v>627</v>
      </c>
      <c r="AK98" s="42" t="s">
        <v>1428</v>
      </c>
      <c r="AL98" s="42">
        <v>1000614716</v>
      </c>
      <c r="AM98" s="42">
        <v>1</v>
      </c>
      <c r="AN98" s="42" t="s">
        <v>1631</v>
      </c>
      <c r="AO98" s="42">
        <v>36789</v>
      </c>
      <c r="AP98" s="42">
        <f t="shared" si="13"/>
        <v>21.293150684931508</v>
      </c>
      <c r="AS98" s="189"/>
      <c r="AT98" s="42" t="s">
        <v>1280</v>
      </c>
      <c r="AU98" s="42" t="s">
        <v>867</v>
      </c>
      <c r="AV98" s="42">
        <v>3227468333</v>
      </c>
      <c r="AW98" s="42" t="s">
        <v>1118</v>
      </c>
      <c r="AX98" s="42">
        <v>44587</v>
      </c>
      <c r="AY98" s="42">
        <v>18400000</v>
      </c>
      <c r="AZ98" s="42">
        <v>2300000</v>
      </c>
      <c r="BA98" s="42" t="s">
        <v>1376</v>
      </c>
      <c r="BB98" s="42">
        <v>8</v>
      </c>
      <c r="BD98" s="42">
        <f t="shared" si="9"/>
        <v>240</v>
      </c>
      <c r="BE98" s="42" t="s">
        <v>754</v>
      </c>
      <c r="BF98" s="42">
        <v>20226620001313</v>
      </c>
      <c r="BG98" s="42">
        <v>5</v>
      </c>
      <c r="BH98" s="42">
        <v>489</v>
      </c>
      <c r="BI98" s="42">
        <v>44588</v>
      </c>
      <c r="BJ98" s="42">
        <v>18400000</v>
      </c>
      <c r="BQ98" s="42" t="s">
        <v>2029</v>
      </c>
      <c r="BR98" s="42" t="s">
        <v>2368</v>
      </c>
      <c r="BS98" s="42">
        <v>44592</v>
      </c>
      <c r="BT98" s="42">
        <v>44593</v>
      </c>
      <c r="BU98" s="42">
        <v>44834</v>
      </c>
      <c r="BV98" s="42">
        <v>44830</v>
      </c>
      <c r="BW98" s="42">
        <v>6900000</v>
      </c>
      <c r="BX98" s="42">
        <v>777</v>
      </c>
      <c r="BY98" s="42">
        <v>44818</v>
      </c>
      <c r="BZ98" s="42" t="s">
        <v>2994</v>
      </c>
      <c r="CA98" s="42">
        <v>44832</v>
      </c>
      <c r="CB98" s="42">
        <v>6900000</v>
      </c>
      <c r="CX98" s="42">
        <v>90</v>
      </c>
      <c r="CY98" s="42">
        <v>44926</v>
      </c>
      <c r="FD98" s="64">
        <f t="shared" si="10"/>
        <v>25300000</v>
      </c>
      <c r="FE98" s="65">
        <f t="shared" si="11"/>
        <v>44926</v>
      </c>
      <c r="FF98" s="42" t="str">
        <f t="shared" ca="1" si="12"/>
        <v xml:space="preserve"> TERMINADO</v>
      </c>
      <c r="FJ98" s="42" t="s">
        <v>1546</v>
      </c>
      <c r="FK98" s="42" t="s">
        <v>1546</v>
      </c>
    </row>
    <row r="99" spans="1:167" s="42" customFormat="1" ht="13.5" customHeight="1" x14ac:dyDescent="0.25">
      <c r="A99" s="42">
        <v>69081</v>
      </c>
      <c r="B99" s="42" t="s">
        <v>3108</v>
      </c>
      <c r="C99" s="42" t="s">
        <v>2289</v>
      </c>
      <c r="D99" s="42" t="s">
        <v>2136</v>
      </c>
      <c r="E99" s="42">
        <v>97</v>
      </c>
      <c r="F99" s="42" t="s">
        <v>520</v>
      </c>
      <c r="G99" s="42">
        <v>153</v>
      </c>
      <c r="H99" s="42" t="s">
        <v>528</v>
      </c>
      <c r="I99" s="42" t="s">
        <v>328</v>
      </c>
      <c r="J99" s="42" t="s">
        <v>1886</v>
      </c>
      <c r="K99" s="42" t="s">
        <v>443</v>
      </c>
      <c r="L99" s="42" t="s">
        <v>1439</v>
      </c>
      <c r="M99" s="42" t="s">
        <v>199</v>
      </c>
      <c r="N99" s="42">
        <v>385</v>
      </c>
      <c r="O99" s="42">
        <v>44578</v>
      </c>
      <c r="P99" s="42">
        <v>55200000</v>
      </c>
      <c r="Q99" s="42" t="s">
        <v>538</v>
      </c>
      <c r="R99" s="42" t="s">
        <v>520</v>
      </c>
      <c r="S99" s="42" t="s">
        <v>117</v>
      </c>
      <c r="AB99" s="42" t="s">
        <v>117</v>
      </c>
      <c r="AG99" s="42">
        <f t="shared" si="8"/>
        <v>55200000</v>
      </c>
      <c r="AH99" s="42" t="s">
        <v>502</v>
      </c>
      <c r="AI99" s="42" t="s">
        <v>1725</v>
      </c>
      <c r="AJ99" s="42" t="s">
        <v>628</v>
      </c>
      <c r="AK99" s="42" t="s">
        <v>1428</v>
      </c>
      <c r="AL99" s="42">
        <v>19479243</v>
      </c>
      <c r="AM99" s="42">
        <v>9</v>
      </c>
      <c r="AN99" s="42" t="s">
        <v>1631</v>
      </c>
      <c r="AO99" s="42">
        <v>22723</v>
      </c>
      <c r="AP99" s="42">
        <f t="shared" si="13"/>
        <v>59.830136986301369</v>
      </c>
      <c r="AS99" s="189"/>
      <c r="AT99" s="42" t="s">
        <v>1280</v>
      </c>
      <c r="AU99" s="42" t="s">
        <v>868</v>
      </c>
      <c r="AV99" s="42">
        <v>3125121696</v>
      </c>
      <c r="AW99" s="42" t="s">
        <v>1119</v>
      </c>
      <c r="AX99" s="42">
        <v>44587</v>
      </c>
      <c r="AY99" s="42">
        <v>18400000</v>
      </c>
      <c r="AZ99" s="42">
        <v>2300000</v>
      </c>
      <c r="BA99" s="42" t="s">
        <v>1376</v>
      </c>
      <c r="BB99" s="42">
        <v>8</v>
      </c>
      <c r="BD99" s="42">
        <f t="shared" si="9"/>
        <v>240</v>
      </c>
      <c r="BE99" s="42" t="s">
        <v>754</v>
      </c>
      <c r="BF99" s="42">
        <v>20226620001313</v>
      </c>
      <c r="BG99" s="42">
        <v>5</v>
      </c>
      <c r="BH99" s="42">
        <v>490</v>
      </c>
      <c r="BI99" s="42">
        <v>44588</v>
      </c>
      <c r="BJ99" s="42">
        <v>18400000</v>
      </c>
      <c r="BQ99" s="42" t="s">
        <v>2030</v>
      </c>
      <c r="BR99" s="42" t="s">
        <v>2369</v>
      </c>
      <c r="BS99" s="42">
        <v>44589</v>
      </c>
      <c r="BT99" s="42">
        <v>44593</v>
      </c>
      <c r="BU99" s="42">
        <v>44834</v>
      </c>
      <c r="BV99" s="42">
        <v>44830</v>
      </c>
      <c r="BW99" s="42">
        <v>6900000</v>
      </c>
      <c r="BX99" s="42">
        <v>778</v>
      </c>
      <c r="BY99" s="42">
        <v>44818</v>
      </c>
      <c r="BZ99" s="42" t="s">
        <v>2995</v>
      </c>
      <c r="CA99" s="42">
        <v>44832</v>
      </c>
      <c r="CB99" s="42">
        <v>6900000</v>
      </c>
      <c r="CX99" s="42">
        <v>90</v>
      </c>
      <c r="CY99" s="42">
        <v>44926</v>
      </c>
      <c r="FD99" s="64">
        <f t="shared" si="10"/>
        <v>25300000</v>
      </c>
      <c r="FE99" s="65">
        <f t="shared" si="11"/>
        <v>44926</v>
      </c>
      <c r="FF99" s="42" t="str">
        <f t="shared" ca="1" si="12"/>
        <v xml:space="preserve"> TERMINADO</v>
      </c>
      <c r="FJ99" s="42" t="s">
        <v>1546</v>
      </c>
      <c r="FK99" s="42" t="s">
        <v>1546</v>
      </c>
    </row>
    <row r="100" spans="1:167" s="42" customFormat="1" ht="13.5" customHeight="1" x14ac:dyDescent="0.25">
      <c r="A100" s="42">
        <v>69068</v>
      </c>
      <c r="B100" s="42" t="s">
        <v>3108</v>
      </c>
      <c r="C100" s="42" t="s">
        <v>2289</v>
      </c>
      <c r="D100" s="42" t="s">
        <v>2141</v>
      </c>
      <c r="E100" s="42">
        <v>98</v>
      </c>
      <c r="F100" s="42" t="s">
        <v>522</v>
      </c>
      <c r="G100" s="42">
        <v>113</v>
      </c>
      <c r="H100" s="42" t="s">
        <v>528</v>
      </c>
      <c r="I100" s="42" t="s">
        <v>333</v>
      </c>
      <c r="J100" s="42" t="s">
        <v>1902</v>
      </c>
      <c r="K100" s="42" t="s">
        <v>448</v>
      </c>
      <c r="L100" s="42" t="s">
        <v>1439</v>
      </c>
      <c r="M100" s="42" t="s">
        <v>197</v>
      </c>
      <c r="N100" s="42">
        <v>375</v>
      </c>
      <c r="O100" s="42">
        <v>44578</v>
      </c>
      <c r="P100" s="42">
        <v>40000000</v>
      </c>
      <c r="Q100" s="42" t="s">
        <v>544</v>
      </c>
      <c r="R100" s="42" t="s">
        <v>522</v>
      </c>
      <c r="S100" s="42" t="s">
        <v>117</v>
      </c>
      <c r="AB100" s="42" t="s">
        <v>117</v>
      </c>
      <c r="AG100" s="42">
        <f t="shared" si="8"/>
        <v>40000000</v>
      </c>
      <c r="AH100" s="42" t="s">
        <v>504</v>
      </c>
      <c r="AI100" s="42" t="s">
        <v>1726</v>
      </c>
      <c r="AJ100" s="42" t="s">
        <v>629</v>
      </c>
      <c r="AK100" s="42" t="s">
        <v>1428</v>
      </c>
      <c r="AL100" s="42">
        <v>74376193</v>
      </c>
      <c r="AM100" s="42">
        <v>6</v>
      </c>
      <c r="AN100" s="42" t="s">
        <v>1631</v>
      </c>
      <c r="AO100" s="42">
        <v>29561</v>
      </c>
      <c r="AP100" s="42">
        <f t="shared" si="13"/>
        <v>41.095890410958901</v>
      </c>
      <c r="AS100" s="189"/>
      <c r="AT100" s="42" t="s">
        <v>1298</v>
      </c>
      <c r="AU100" s="42" t="s">
        <v>869</v>
      </c>
      <c r="AV100" s="42">
        <v>3007719793</v>
      </c>
      <c r="AW100" s="42" t="s">
        <v>1120</v>
      </c>
      <c r="AX100" s="42">
        <v>44580</v>
      </c>
      <c r="AY100" s="42">
        <v>40000000</v>
      </c>
      <c r="AZ100" s="42">
        <v>5000000</v>
      </c>
      <c r="BA100" s="42" t="s">
        <v>1376</v>
      </c>
      <c r="BB100" s="42">
        <v>8</v>
      </c>
      <c r="BD100" s="42">
        <f t="shared" si="9"/>
        <v>240</v>
      </c>
      <c r="BE100" s="42" t="s">
        <v>753</v>
      </c>
      <c r="BF100" s="42">
        <v>20226620065751</v>
      </c>
      <c r="BG100" s="42">
        <v>5</v>
      </c>
      <c r="BH100" s="42">
        <v>373</v>
      </c>
      <c r="BI100" s="42">
        <v>44581</v>
      </c>
      <c r="BJ100" s="42">
        <v>40000000</v>
      </c>
      <c r="BQ100" s="42" t="s">
        <v>2031</v>
      </c>
      <c r="BR100" s="42" t="s">
        <v>2370</v>
      </c>
      <c r="BS100" s="42">
        <v>44581</v>
      </c>
      <c r="BT100" s="42">
        <v>44581</v>
      </c>
      <c r="BU100" s="42">
        <v>44823</v>
      </c>
      <c r="BV100" s="42">
        <v>44817</v>
      </c>
      <c r="BW100" s="42">
        <v>15000000</v>
      </c>
      <c r="BX100" s="42">
        <v>631</v>
      </c>
      <c r="BY100" s="42">
        <v>44813</v>
      </c>
      <c r="BZ100" s="42">
        <v>773</v>
      </c>
      <c r="CA100" s="42">
        <v>44819</v>
      </c>
      <c r="CB100" s="42">
        <v>15000000</v>
      </c>
      <c r="CC100" s="42">
        <v>1110</v>
      </c>
      <c r="CD100" s="42">
        <v>833333</v>
      </c>
      <c r="CE100" s="42">
        <v>44908</v>
      </c>
      <c r="CF100" s="42">
        <v>44907</v>
      </c>
      <c r="CG100" s="42">
        <v>833333</v>
      </c>
      <c r="CX100" s="42">
        <v>90</v>
      </c>
      <c r="CY100" s="42">
        <v>44914</v>
      </c>
      <c r="CZ100" s="42">
        <v>44907</v>
      </c>
      <c r="DA100" s="42" t="s">
        <v>3900</v>
      </c>
      <c r="DC100" s="42">
        <v>5</v>
      </c>
      <c r="DD100" s="42">
        <v>44919</v>
      </c>
      <c r="FD100" s="64">
        <f t="shared" si="10"/>
        <v>55833333</v>
      </c>
      <c r="FE100" s="65">
        <f t="shared" si="11"/>
        <v>44919</v>
      </c>
      <c r="FF100" s="42" t="str">
        <f t="shared" ca="1" si="12"/>
        <v xml:space="preserve"> TERMINADO</v>
      </c>
      <c r="FJ100" s="42" t="s">
        <v>1551</v>
      </c>
      <c r="FK100" s="42" t="s">
        <v>1551</v>
      </c>
    </row>
    <row r="101" spans="1:167" s="42" customFormat="1" ht="13.5" customHeight="1" x14ac:dyDescent="0.25">
      <c r="A101" s="42">
        <v>66894</v>
      </c>
      <c r="B101" s="42" t="s">
        <v>3108</v>
      </c>
      <c r="C101" s="42" t="s">
        <v>2289</v>
      </c>
      <c r="D101" s="42" t="s">
        <v>2142</v>
      </c>
      <c r="E101" s="42">
        <v>99</v>
      </c>
      <c r="F101" s="42" t="s">
        <v>510</v>
      </c>
      <c r="G101" s="42">
        <v>192</v>
      </c>
      <c r="H101" s="42" t="s">
        <v>528</v>
      </c>
      <c r="I101" s="42" t="s">
        <v>334</v>
      </c>
      <c r="J101" s="42" t="s">
        <v>1897</v>
      </c>
      <c r="K101" s="42" t="s">
        <v>449</v>
      </c>
      <c r="L101" s="42" t="s">
        <v>1439</v>
      </c>
      <c r="M101" s="42" t="s">
        <v>199</v>
      </c>
      <c r="N101" s="42">
        <v>334</v>
      </c>
      <c r="O101" s="42">
        <v>44574</v>
      </c>
      <c r="P101" s="42">
        <v>33550000</v>
      </c>
      <c r="Q101" s="42" t="s">
        <v>541</v>
      </c>
      <c r="R101" s="42" t="s">
        <v>510</v>
      </c>
      <c r="S101" s="42" t="s">
        <v>117</v>
      </c>
      <c r="AB101" s="42" t="s">
        <v>117</v>
      </c>
      <c r="AG101" s="42">
        <f t="shared" si="8"/>
        <v>33550000</v>
      </c>
      <c r="AH101" s="42" t="s">
        <v>507</v>
      </c>
      <c r="AI101" s="42" t="s">
        <v>1727</v>
      </c>
      <c r="AJ101" s="42" t="s">
        <v>630</v>
      </c>
      <c r="AK101" s="42" t="s">
        <v>1428</v>
      </c>
      <c r="AL101" s="42">
        <v>80038153</v>
      </c>
      <c r="AM101" s="42">
        <v>4</v>
      </c>
      <c r="AN101" s="42" t="s">
        <v>1631</v>
      </c>
      <c r="AO101" s="42">
        <v>29547</v>
      </c>
      <c r="AP101" s="42">
        <f t="shared" si="13"/>
        <v>41.134246575342466</v>
      </c>
      <c r="AS101" s="189"/>
      <c r="AT101" s="42" t="s">
        <v>1318</v>
      </c>
      <c r="AU101" s="42" t="s">
        <v>802</v>
      </c>
      <c r="AV101" s="42">
        <v>3142318732</v>
      </c>
      <c r="AW101" s="42" t="s">
        <v>1121</v>
      </c>
      <c r="AX101" s="42">
        <v>44581</v>
      </c>
      <c r="AY101" s="42">
        <v>33550000</v>
      </c>
      <c r="AZ101" s="42">
        <v>3050000</v>
      </c>
      <c r="BA101" s="42" t="s">
        <v>1374</v>
      </c>
      <c r="BB101" s="42">
        <v>11</v>
      </c>
      <c r="BD101" s="42">
        <f t="shared" si="9"/>
        <v>330</v>
      </c>
      <c r="BE101" s="42" t="s">
        <v>1426</v>
      </c>
      <c r="BF101" s="42" t="s">
        <v>117</v>
      </c>
      <c r="BG101" s="42">
        <v>4</v>
      </c>
      <c r="BH101" s="42">
        <v>381</v>
      </c>
      <c r="BI101" s="42">
        <v>44581</v>
      </c>
      <c r="BJ101" s="42">
        <v>33550000</v>
      </c>
      <c r="BQ101" s="42" t="s">
        <v>2371</v>
      </c>
      <c r="BR101" s="42" t="s">
        <v>2372</v>
      </c>
      <c r="BS101" s="42">
        <v>44582</v>
      </c>
      <c r="BT101" s="42">
        <v>44582</v>
      </c>
      <c r="BU101" s="42">
        <v>44915</v>
      </c>
      <c r="BV101" s="42">
        <v>44827</v>
      </c>
      <c r="BW101" s="42">
        <v>3050000</v>
      </c>
      <c r="BX101" s="42">
        <v>696</v>
      </c>
      <c r="BY101" s="42">
        <v>44816</v>
      </c>
      <c r="BZ101" s="42" t="s">
        <v>2996</v>
      </c>
      <c r="CA101" s="42">
        <v>44833</v>
      </c>
      <c r="CB101" s="42">
        <v>3050000</v>
      </c>
      <c r="CX101" s="42">
        <v>30</v>
      </c>
      <c r="CY101" s="42">
        <v>44946</v>
      </c>
      <c r="FD101" s="64">
        <f t="shared" si="10"/>
        <v>36600000</v>
      </c>
      <c r="FE101" s="65">
        <f t="shared" si="11"/>
        <v>44946</v>
      </c>
      <c r="FF101" s="42" t="str">
        <f t="shared" ca="1" si="12"/>
        <v xml:space="preserve"> TERMINADO</v>
      </c>
      <c r="FJ101" s="42" t="s">
        <v>1552</v>
      </c>
      <c r="FK101" s="42" t="s">
        <v>1552</v>
      </c>
    </row>
    <row r="102" spans="1:167" s="42" customFormat="1" ht="13.5" customHeight="1" x14ac:dyDescent="0.25">
      <c r="A102" s="42">
        <v>69081</v>
      </c>
      <c r="B102" s="42" t="s">
        <v>3108</v>
      </c>
      <c r="C102" s="42" t="s">
        <v>2289</v>
      </c>
      <c r="D102" s="42" t="s">
        <v>2143</v>
      </c>
      <c r="E102" s="42">
        <v>100</v>
      </c>
      <c r="F102" s="42" t="s">
        <v>520</v>
      </c>
      <c r="G102" s="42">
        <v>150</v>
      </c>
      <c r="H102" s="42" t="s">
        <v>528</v>
      </c>
      <c r="I102" s="42" t="s">
        <v>328</v>
      </c>
      <c r="J102" s="42" t="s">
        <v>1886</v>
      </c>
      <c r="K102" s="42" t="s">
        <v>443</v>
      </c>
      <c r="L102" s="42" t="s">
        <v>1439</v>
      </c>
      <c r="M102" s="42" t="s">
        <v>199</v>
      </c>
      <c r="N102" s="42">
        <v>374</v>
      </c>
      <c r="O102" s="42">
        <v>44578</v>
      </c>
      <c r="P102" s="42">
        <v>20800000</v>
      </c>
      <c r="Q102" s="42" t="s">
        <v>538</v>
      </c>
      <c r="R102" s="42" t="s">
        <v>520</v>
      </c>
      <c r="S102" s="42" t="s">
        <v>117</v>
      </c>
      <c r="AB102" s="42" t="s">
        <v>117</v>
      </c>
      <c r="AG102" s="42">
        <f t="shared" si="8"/>
        <v>20800000</v>
      </c>
      <c r="AH102" s="42" t="s">
        <v>502</v>
      </c>
      <c r="AI102" s="42" t="s">
        <v>1728</v>
      </c>
      <c r="AJ102" s="42" t="s">
        <v>631</v>
      </c>
      <c r="AK102" s="42" t="s">
        <v>1428</v>
      </c>
      <c r="AL102" s="42">
        <v>1070924255</v>
      </c>
      <c r="AM102" s="42">
        <v>2</v>
      </c>
      <c r="AN102" s="42" t="s">
        <v>1632</v>
      </c>
      <c r="AO102" s="42">
        <v>35209</v>
      </c>
      <c r="AP102" s="42">
        <f t="shared" si="13"/>
        <v>25.621917808219177</v>
      </c>
      <c r="AS102" s="189"/>
      <c r="AT102" s="42" t="s">
        <v>1280</v>
      </c>
      <c r="AU102" s="42" t="s">
        <v>870</v>
      </c>
      <c r="AV102" s="42">
        <v>3138711046</v>
      </c>
      <c r="AW102" s="42" t="s">
        <v>1122</v>
      </c>
      <c r="AX102" s="42">
        <v>44587</v>
      </c>
      <c r="AY102" s="42">
        <v>20800000</v>
      </c>
      <c r="AZ102" s="42">
        <v>2600000</v>
      </c>
      <c r="BA102" s="42" t="s">
        <v>1376</v>
      </c>
      <c r="BB102" s="42">
        <v>8</v>
      </c>
      <c r="BD102" s="42">
        <f t="shared" si="9"/>
        <v>240</v>
      </c>
      <c r="BE102" s="42" t="s">
        <v>754</v>
      </c>
      <c r="BF102" s="42">
        <v>20226620001313</v>
      </c>
      <c r="BG102" s="42">
        <v>5</v>
      </c>
      <c r="BH102" s="42">
        <v>488</v>
      </c>
      <c r="BI102" s="42">
        <v>44588</v>
      </c>
      <c r="BJ102" s="42">
        <v>20800000</v>
      </c>
      <c r="BQ102" s="42" t="s">
        <v>2373</v>
      </c>
      <c r="BR102" s="42" t="s">
        <v>2374</v>
      </c>
      <c r="BS102" s="42">
        <v>44593</v>
      </c>
      <c r="BT102" s="42">
        <v>44593</v>
      </c>
      <c r="BU102" s="42">
        <v>44834</v>
      </c>
      <c r="FD102" s="64">
        <f t="shared" si="10"/>
        <v>20800000</v>
      </c>
      <c r="FE102" s="65">
        <f t="shared" si="11"/>
        <v>44834</v>
      </c>
      <c r="FF102" s="42" t="str">
        <f t="shared" ca="1" si="12"/>
        <v xml:space="preserve"> TERMINADO</v>
      </c>
      <c r="FJ102" s="42" t="s">
        <v>1553</v>
      </c>
      <c r="FK102" s="42" t="s">
        <v>1553</v>
      </c>
    </row>
    <row r="103" spans="1:167" s="42" customFormat="1" ht="13.5" customHeight="1" x14ac:dyDescent="0.25">
      <c r="A103" s="42">
        <v>68714</v>
      </c>
      <c r="B103" s="42" t="s">
        <v>3108</v>
      </c>
      <c r="C103" s="42" t="s">
        <v>2289</v>
      </c>
      <c r="D103" s="42" t="s">
        <v>2144</v>
      </c>
      <c r="E103" s="42">
        <v>101</v>
      </c>
      <c r="F103" s="42" t="s">
        <v>510</v>
      </c>
      <c r="G103" s="42">
        <v>285</v>
      </c>
      <c r="H103" s="42" t="s">
        <v>528</v>
      </c>
      <c r="I103" s="42" t="s">
        <v>297</v>
      </c>
      <c r="J103" s="42" t="s">
        <v>1895</v>
      </c>
      <c r="K103" s="42" t="s">
        <v>385</v>
      </c>
      <c r="L103" s="42" t="s">
        <v>1439</v>
      </c>
      <c r="M103" s="42" t="s">
        <v>197</v>
      </c>
      <c r="N103" s="42">
        <v>367</v>
      </c>
      <c r="O103" s="42">
        <v>44578</v>
      </c>
      <c r="P103" s="42">
        <v>40000000</v>
      </c>
      <c r="Q103" s="42" t="s">
        <v>541</v>
      </c>
      <c r="R103" s="42" t="s">
        <v>510</v>
      </c>
      <c r="S103" s="42" t="s">
        <v>117</v>
      </c>
      <c r="AB103" s="42" t="s">
        <v>117</v>
      </c>
      <c r="AG103" s="42">
        <f t="shared" si="8"/>
        <v>40000000</v>
      </c>
      <c r="AH103" s="42" t="s">
        <v>503</v>
      </c>
      <c r="AI103" s="42" t="s">
        <v>1729</v>
      </c>
      <c r="AJ103" s="42" t="s">
        <v>632</v>
      </c>
      <c r="AK103" s="42" t="s">
        <v>1428</v>
      </c>
      <c r="AL103" s="42">
        <v>1024563513</v>
      </c>
      <c r="AM103" s="42">
        <v>0</v>
      </c>
      <c r="AN103" s="42" t="s">
        <v>1632</v>
      </c>
      <c r="AO103" s="42">
        <v>34846</v>
      </c>
      <c r="AP103" s="42">
        <f t="shared" si="13"/>
        <v>26.616438356164384</v>
      </c>
      <c r="AS103" s="189"/>
      <c r="AT103" s="42" t="s">
        <v>1319</v>
      </c>
      <c r="AU103" s="42" t="s">
        <v>871</v>
      </c>
      <c r="AV103" s="42">
        <v>3024312720</v>
      </c>
      <c r="AW103" s="42" t="s">
        <v>1123</v>
      </c>
      <c r="AX103" s="42">
        <v>44580</v>
      </c>
      <c r="AY103" s="42">
        <v>40000000</v>
      </c>
      <c r="AZ103" s="42">
        <v>5000000</v>
      </c>
      <c r="BA103" s="42" t="s">
        <v>1376</v>
      </c>
      <c r="BB103" s="42">
        <v>8</v>
      </c>
      <c r="BD103" s="42">
        <f t="shared" si="9"/>
        <v>240</v>
      </c>
      <c r="BE103" s="42" t="s">
        <v>1380</v>
      </c>
      <c r="BF103" s="42">
        <v>20226620001363</v>
      </c>
      <c r="BG103" s="42">
        <v>1</v>
      </c>
      <c r="BH103" s="42">
        <v>379</v>
      </c>
      <c r="BI103" s="42">
        <v>44581</v>
      </c>
      <c r="BJ103" s="42">
        <v>40000000</v>
      </c>
      <c r="BQ103" s="42" t="s">
        <v>2375</v>
      </c>
      <c r="BR103" s="42" t="s">
        <v>2376</v>
      </c>
      <c r="BS103" s="42">
        <v>44581</v>
      </c>
      <c r="BT103" s="42">
        <v>44581</v>
      </c>
      <c r="BU103" s="42">
        <v>44823</v>
      </c>
      <c r="FD103" s="64">
        <f t="shared" si="10"/>
        <v>40000000</v>
      </c>
      <c r="FE103" s="65">
        <f t="shared" si="11"/>
        <v>44823</v>
      </c>
      <c r="FF103" s="42" t="str">
        <f t="shared" ca="1" si="12"/>
        <v xml:space="preserve"> TERMINADO</v>
      </c>
      <c r="FJ103" s="42" t="s">
        <v>1554</v>
      </c>
      <c r="FK103" s="42" t="s">
        <v>1554</v>
      </c>
    </row>
    <row r="104" spans="1:167" s="42" customFormat="1" ht="13.5" customHeight="1" x14ac:dyDescent="0.25">
      <c r="A104" s="42">
        <v>69065</v>
      </c>
      <c r="B104" s="42" t="s">
        <v>3108</v>
      </c>
      <c r="C104" s="42" t="s">
        <v>2289</v>
      </c>
      <c r="D104" s="42" t="s">
        <v>2145</v>
      </c>
      <c r="E104" s="42">
        <v>102</v>
      </c>
      <c r="F104" s="42" t="s">
        <v>521</v>
      </c>
      <c r="G104" s="42">
        <v>121</v>
      </c>
      <c r="H104" s="42" t="s">
        <v>528</v>
      </c>
      <c r="I104" s="42" t="s">
        <v>335</v>
      </c>
      <c r="J104" s="42" t="s">
        <v>1925</v>
      </c>
      <c r="K104" s="42" t="s">
        <v>450</v>
      </c>
      <c r="L104" s="42" t="s">
        <v>1439</v>
      </c>
      <c r="M104" s="42" t="s">
        <v>199</v>
      </c>
      <c r="N104" s="42">
        <v>390</v>
      </c>
      <c r="O104" s="42">
        <v>44578</v>
      </c>
      <c r="P104" s="42">
        <v>36800000</v>
      </c>
      <c r="Q104" s="42" t="s">
        <v>546</v>
      </c>
      <c r="R104" s="42" t="s">
        <v>521</v>
      </c>
      <c r="S104" s="42" t="s">
        <v>117</v>
      </c>
      <c r="AB104" s="42" t="s">
        <v>117</v>
      </c>
      <c r="AG104" s="42">
        <f t="shared" si="8"/>
        <v>36800000</v>
      </c>
      <c r="AH104" s="42" t="s">
        <v>506</v>
      </c>
      <c r="AI104" s="42" t="s">
        <v>1730</v>
      </c>
      <c r="AJ104" s="42" t="s">
        <v>633</v>
      </c>
      <c r="AK104" s="42" t="s">
        <v>1428</v>
      </c>
      <c r="AL104" s="42">
        <v>79059282</v>
      </c>
      <c r="AM104" s="42">
        <v>2</v>
      </c>
      <c r="AN104" s="42" t="s">
        <v>1631</v>
      </c>
      <c r="AO104" s="42">
        <v>25805</v>
      </c>
      <c r="AP104" s="42">
        <f t="shared" si="13"/>
        <v>51.386301369863013</v>
      </c>
      <c r="AS104" s="189"/>
      <c r="AT104" s="42" t="s">
        <v>1320</v>
      </c>
      <c r="AU104" s="42" t="s">
        <v>872</v>
      </c>
      <c r="AV104" s="42">
        <v>3103315817</v>
      </c>
      <c r="AW104" s="42" t="s">
        <v>1124</v>
      </c>
      <c r="AX104" s="42">
        <v>44581</v>
      </c>
      <c r="AY104" s="42">
        <v>18400000</v>
      </c>
      <c r="AZ104" s="42">
        <v>2300000</v>
      </c>
      <c r="BA104" s="42" t="s">
        <v>1376</v>
      </c>
      <c r="BB104" s="42">
        <v>8</v>
      </c>
      <c r="BD104" s="42">
        <f t="shared" si="9"/>
        <v>240</v>
      </c>
      <c r="BE104" s="42" t="s">
        <v>1413</v>
      </c>
      <c r="BF104" s="42" t="s">
        <v>1414</v>
      </c>
      <c r="BG104" s="42">
        <v>1</v>
      </c>
      <c r="BH104" s="42">
        <v>394</v>
      </c>
      <c r="BI104" s="42">
        <v>44582</v>
      </c>
      <c r="BJ104" s="42">
        <v>18400000</v>
      </c>
      <c r="BQ104" s="42" t="s">
        <v>2377</v>
      </c>
      <c r="BR104" s="42" t="s">
        <v>2378</v>
      </c>
      <c r="BS104" s="42">
        <v>44585</v>
      </c>
      <c r="BT104" s="42">
        <v>44585</v>
      </c>
      <c r="BU104" s="42">
        <v>44827</v>
      </c>
      <c r="BV104" s="42">
        <v>44823</v>
      </c>
      <c r="BW104" s="42">
        <v>6900000</v>
      </c>
      <c r="BX104" s="42">
        <v>639</v>
      </c>
      <c r="BY104" s="42">
        <v>44813</v>
      </c>
      <c r="BZ104" s="42" t="s">
        <v>2997</v>
      </c>
      <c r="CA104" s="42">
        <v>44825</v>
      </c>
      <c r="CB104" s="42">
        <v>6900000</v>
      </c>
      <c r="CX104" s="42">
        <v>90</v>
      </c>
      <c r="CY104" s="42">
        <v>44918</v>
      </c>
      <c r="FD104" s="64">
        <f t="shared" si="10"/>
        <v>25300000</v>
      </c>
      <c r="FE104" s="65">
        <f t="shared" si="11"/>
        <v>44918</v>
      </c>
      <c r="FF104" s="42" t="str">
        <f t="shared" ca="1" si="12"/>
        <v xml:space="preserve"> TERMINADO</v>
      </c>
      <c r="FJ104" s="42" t="s">
        <v>1555</v>
      </c>
      <c r="FK104" s="42" t="s">
        <v>1555</v>
      </c>
    </row>
    <row r="105" spans="1:167" s="42" customFormat="1" ht="13.5" customHeight="1" x14ac:dyDescent="0.25">
      <c r="A105" s="42">
        <v>69065</v>
      </c>
      <c r="B105" s="42" t="s">
        <v>3108</v>
      </c>
      <c r="C105" s="42" t="s">
        <v>2289</v>
      </c>
      <c r="D105" s="42" t="s">
        <v>2145</v>
      </c>
      <c r="E105" s="42">
        <v>103</v>
      </c>
      <c r="F105" s="42" t="s">
        <v>521</v>
      </c>
      <c r="G105" s="42">
        <v>122</v>
      </c>
      <c r="H105" s="42" t="s">
        <v>528</v>
      </c>
      <c r="I105" s="42" t="s">
        <v>335</v>
      </c>
      <c r="J105" s="42" t="s">
        <v>1925</v>
      </c>
      <c r="K105" s="42" t="s">
        <v>450</v>
      </c>
      <c r="L105" s="42" t="s">
        <v>1439</v>
      </c>
      <c r="M105" s="42" t="s">
        <v>199</v>
      </c>
      <c r="N105" s="42">
        <v>390</v>
      </c>
      <c r="O105" s="42">
        <v>44578</v>
      </c>
      <c r="P105" s="42">
        <v>36800000</v>
      </c>
      <c r="Q105" s="42" t="s">
        <v>546</v>
      </c>
      <c r="R105" s="42" t="s">
        <v>521</v>
      </c>
      <c r="S105" s="42" t="s">
        <v>117</v>
      </c>
      <c r="AB105" s="42" t="s">
        <v>117</v>
      </c>
      <c r="AG105" s="42">
        <f t="shared" si="8"/>
        <v>36800000</v>
      </c>
      <c r="AH105" s="42" t="s">
        <v>506</v>
      </c>
      <c r="AI105" s="42" t="s">
        <v>1731</v>
      </c>
      <c r="AJ105" s="42" t="s">
        <v>634</v>
      </c>
      <c r="AK105" s="42" t="s">
        <v>1428</v>
      </c>
      <c r="AL105" s="42">
        <v>52375781</v>
      </c>
      <c r="AM105" s="42">
        <v>2</v>
      </c>
      <c r="AN105" s="42" t="s">
        <v>1632</v>
      </c>
      <c r="AO105" s="42">
        <v>28031</v>
      </c>
      <c r="AP105" s="42">
        <f t="shared" si="13"/>
        <v>45.287671232876711</v>
      </c>
      <c r="AS105" s="189"/>
      <c r="AT105" s="42" t="s">
        <v>1321</v>
      </c>
      <c r="AU105" s="42" t="s">
        <v>873</v>
      </c>
      <c r="AV105" s="42">
        <v>3115414400</v>
      </c>
      <c r="AW105" s="42" t="s">
        <v>1125</v>
      </c>
      <c r="AX105" s="42">
        <v>44587</v>
      </c>
      <c r="AY105" s="42">
        <v>18400000</v>
      </c>
      <c r="AZ105" s="42">
        <v>2300000</v>
      </c>
      <c r="BA105" s="42" t="s">
        <v>1376</v>
      </c>
      <c r="BB105" s="42">
        <v>8</v>
      </c>
      <c r="BD105" s="42">
        <f t="shared" si="9"/>
        <v>240</v>
      </c>
      <c r="BE105" s="42" t="s">
        <v>1413</v>
      </c>
      <c r="BF105" s="42" t="s">
        <v>1414</v>
      </c>
      <c r="BG105" s="42">
        <v>1</v>
      </c>
      <c r="BH105" s="42">
        <v>500</v>
      </c>
      <c r="BI105" s="42">
        <v>44588</v>
      </c>
      <c r="BJ105" s="42">
        <v>18400000</v>
      </c>
      <c r="BQ105" s="42" t="s">
        <v>2379</v>
      </c>
      <c r="BR105" s="42" t="s">
        <v>2380</v>
      </c>
      <c r="BS105" s="42">
        <v>44588</v>
      </c>
      <c r="BT105" s="42">
        <v>44588</v>
      </c>
      <c r="BU105" s="42">
        <v>44830</v>
      </c>
      <c r="BV105" s="42">
        <v>44823</v>
      </c>
      <c r="BW105" s="42">
        <v>6900000</v>
      </c>
      <c r="BX105" s="42">
        <v>640</v>
      </c>
      <c r="BY105" s="42">
        <v>44813</v>
      </c>
      <c r="BZ105" s="42" t="s">
        <v>2998</v>
      </c>
      <c r="CA105" s="42">
        <v>44825</v>
      </c>
      <c r="CB105" s="42">
        <v>6900000</v>
      </c>
      <c r="CX105" s="42">
        <v>90</v>
      </c>
      <c r="CY105" s="42">
        <v>44921</v>
      </c>
      <c r="FD105" s="64">
        <f t="shared" si="10"/>
        <v>25300000</v>
      </c>
      <c r="FE105" s="65">
        <f t="shared" si="11"/>
        <v>44921</v>
      </c>
      <c r="FF105" s="42" t="str">
        <f t="shared" ca="1" si="12"/>
        <v xml:space="preserve"> TERMINADO</v>
      </c>
      <c r="FJ105" s="42" t="s">
        <v>1555</v>
      </c>
      <c r="FK105" s="42" t="s">
        <v>1555</v>
      </c>
    </row>
    <row r="106" spans="1:167" s="42" customFormat="1" ht="13.5" customHeight="1" x14ac:dyDescent="0.25">
      <c r="A106" s="42">
        <v>68974</v>
      </c>
      <c r="B106" s="42" t="s">
        <v>3108</v>
      </c>
      <c r="C106" s="42" t="s">
        <v>2289</v>
      </c>
      <c r="D106" s="42" t="s">
        <v>2146</v>
      </c>
      <c r="E106" s="42">
        <v>104</v>
      </c>
      <c r="F106" s="42" t="s">
        <v>513</v>
      </c>
      <c r="G106" s="42">
        <v>239</v>
      </c>
      <c r="H106" s="42" t="s">
        <v>528</v>
      </c>
      <c r="I106" s="42" t="s">
        <v>336</v>
      </c>
      <c r="J106" s="42" t="s">
        <v>1892</v>
      </c>
      <c r="K106" s="42" t="s">
        <v>402</v>
      </c>
      <c r="L106" s="42" t="s">
        <v>1439</v>
      </c>
      <c r="M106" s="42" t="s">
        <v>197</v>
      </c>
      <c r="N106" s="42">
        <v>391</v>
      </c>
      <c r="O106" s="42">
        <v>44578</v>
      </c>
      <c r="P106" s="42">
        <v>45600000</v>
      </c>
      <c r="Q106" s="42" t="s">
        <v>539</v>
      </c>
      <c r="R106" s="42" t="s">
        <v>513</v>
      </c>
      <c r="S106" s="42" t="s">
        <v>117</v>
      </c>
      <c r="AB106" s="42" t="s">
        <v>117</v>
      </c>
      <c r="AG106" s="42">
        <f t="shared" si="8"/>
        <v>45600000</v>
      </c>
      <c r="AH106" s="42" t="s">
        <v>506</v>
      </c>
      <c r="AI106" s="42" t="s">
        <v>1732</v>
      </c>
      <c r="AJ106" s="42" t="s">
        <v>1459</v>
      </c>
      <c r="AK106" s="42" t="s">
        <v>1428</v>
      </c>
      <c r="AL106" s="42">
        <v>52433127</v>
      </c>
      <c r="AM106" s="42">
        <v>4</v>
      </c>
      <c r="AN106" s="42" t="s">
        <v>1632</v>
      </c>
      <c r="AO106" s="42">
        <v>28077</v>
      </c>
      <c r="AP106" s="42">
        <f t="shared" si="13"/>
        <v>45.161643835616438</v>
      </c>
      <c r="AS106" s="189"/>
      <c r="AT106" s="42" t="s">
        <v>1322</v>
      </c>
      <c r="AU106" s="42" t="s">
        <v>874</v>
      </c>
      <c r="AV106" s="42">
        <v>3103418453</v>
      </c>
      <c r="AW106" s="42" t="s">
        <v>1126</v>
      </c>
      <c r="AX106" s="42">
        <v>44589</v>
      </c>
      <c r="AY106" s="42">
        <v>45600000</v>
      </c>
      <c r="AZ106" s="42">
        <v>5700000</v>
      </c>
      <c r="BA106" s="42" t="s">
        <v>1376</v>
      </c>
      <c r="BB106" s="42">
        <v>8</v>
      </c>
      <c r="BD106" s="42">
        <f t="shared" si="9"/>
        <v>240</v>
      </c>
      <c r="BE106" s="42" t="s">
        <v>648</v>
      </c>
      <c r="BF106" s="42">
        <v>20226620068431</v>
      </c>
      <c r="BG106" s="42">
        <v>1</v>
      </c>
      <c r="BH106" s="42">
        <v>546</v>
      </c>
      <c r="BI106" s="42">
        <v>44589</v>
      </c>
      <c r="BJ106" s="42">
        <v>45600000</v>
      </c>
      <c r="BQ106" s="42" t="s">
        <v>2381</v>
      </c>
      <c r="BR106" s="42" t="s">
        <v>2382</v>
      </c>
      <c r="BS106" s="42">
        <v>44590</v>
      </c>
      <c r="BT106" s="42">
        <v>44593</v>
      </c>
      <c r="BU106" s="42">
        <v>44834</v>
      </c>
      <c r="BV106" s="42">
        <v>44819</v>
      </c>
      <c r="BW106" s="42">
        <v>17100000</v>
      </c>
      <c r="BX106" s="42">
        <v>754</v>
      </c>
      <c r="BY106" s="42">
        <v>44818</v>
      </c>
      <c r="BZ106" s="42" t="s">
        <v>2999</v>
      </c>
      <c r="CA106" s="42">
        <v>44823</v>
      </c>
      <c r="CB106" s="42">
        <v>17100000</v>
      </c>
      <c r="CX106" s="42">
        <v>90</v>
      </c>
      <c r="CY106" s="42">
        <v>44926</v>
      </c>
      <c r="FD106" s="64">
        <f t="shared" si="10"/>
        <v>62700000</v>
      </c>
      <c r="FE106" s="65">
        <f t="shared" si="11"/>
        <v>44926</v>
      </c>
      <c r="FF106" s="42" t="str">
        <f t="shared" ca="1" si="12"/>
        <v xml:space="preserve"> TERMINADO</v>
      </c>
      <c r="FJ106" s="42" t="s">
        <v>1556</v>
      </c>
      <c r="FK106" s="42" t="s">
        <v>1556</v>
      </c>
    </row>
    <row r="107" spans="1:167" s="42" customFormat="1" ht="13.5" customHeight="1" x14ac:dyDescent="0.25">
      <c r="A107" s="42">
        <v>68534</v>
      </c>
      <c r="B107" s="42" t="s">
        <v>3108</v>
      </c>
      <c r="C107" s="42" t="s">
        <v>2289</v>
      </c>
      <c r="D107" s="42" t="s">
        <v>2119</v>
      </c>
      <c r="E107" s="42">
        <v>105</v>
      </c>
      <c r="F107" s="42" t="s">
        <v>510</v>
      </c>
      <c r="G107" s="42">
        <v>253</v>
      </c>
      <c r="H107" s="42" t="s">
        <v>528</v>
      </c>
      <c r="I107" s="42" t="s">
        <v>312</v>
      </c>
      <c r="J107" s="42" t="s">
        <v>1901</v>
      </c>
      <c r="K107" s="42" t="s">
        <v>427</v>
      </c>
      <c r="L107" s="42" t="s">
        <v>1439</v>
      </c>
      <c r="M107" s="42" t="s">
        <v>199</v>
      </c>
      <c r="N107" s="42">
        <v>357</v>
      </c>
      <c r="O107" s="42">
        <v>44575</v>
      </c>
      <c r="P107" s="42">
        <v>48800000</v>
      </c>
      <c r="Q107" s="42" t="s">
        <v>541</v>
      </c>
      <c r="R107" s="42" t="s">
        <v>510</v>
      </c>
      <c r="S107" s="42" t="s">
        <v>117</v>
      </c>
      <c r="AB107" s="42" t="s">
        <v>117</v>
      </c>
      <c r="AG107" s="42">
        <f t="shared" si="8"/>
        <v>48800000</v>
      </c>
      <c r="AH107" s="42" t="s">
        <v>503</v>
      </c>
      <c r="AI107" s="42" t="s">
        <v>1733</v>
      </c>
      <c r="AJ107" s="42" t="s">
        <v>1460</v>
      </c>
      <c r="AK107" s="42" t="s">
        <v>1428</v>
      </c>
      <c r="AL107" s="42">
        <v>11052482</v>
      </c>
      <c r="AM107" s="42">
        <v>1</v>
      </c>
      <c r="AN107" s="42" t="s">
        <v>1631</v>
      </c>
      <c r="AO107" s="42">
        <v>30255</v>
      </c>
      <c r="AP107" s="42">
        <f t="shared" si="13"/>
        <v>39.194520547945203</v>
      </c>
      <c r="AS107" s="189"/>
      <c r="AT107" s="42" t="s">
        <v>1320</v>
      </c>
      <c r="AU107" s="42" t="s">
        <v>875</v>
      </c>
      <c r="AV107" s="42">
        <v>3214615960</v>
      </c>
      <c r="AW107" s="42" t="s">
        <v>1127</v>
      </c>
      <c r="AX107" s="42">
        <v>44585</v>
      </c>
      <c r="AY107" s="42">
        <v>24400000</v>
      </c>
      <c r="AZ107" s="42">
        <v>3050000</v>
      </c>
      <c r="BA107" s="42" t="s">
        <v>1376</v>
      </c>
      <c r="BB107" s="42">
        <v>8</v>
      </c>
      <c r="BD107" s="42">
        <f t="shared" si="9"/>
        <v>240</v>
      </c>
      <c r="BE107" s="42" t="s">
        <v>1409</v>
      </c>
      <c r="BF107" s="42" t="s">
        <v>1410</v>
      </c>
      <c r="BG107" s="42">
        <v>1</v>
      </c>
      <c r="BH107" s="42">
        <v>408</v>
      </c>
      <c r="BI107" s="42">
        <v>44585</v>
      </c>
      <c r="BJ107" s="42">
        <v>24400000</v>
      </c>
      <c r="BQ107" s="42" t="s">
        <v>2383</v>
      </c>
      <c r="BR107" s="42" t="s">
        <v>2384</v>
      </c>
      <c r="BS107" s="42">
        <v>44586</v>
      </c>
      <c r="BT107" s="42">
        <v>44586</v>
      </c>
      <c r="BU107" s="42">
        <v>44828</v>
      </c>
      <c r="BV107" s="42">
        <v>44823</v>
      </c>
      <c r="BW107" s="42">
        <v>9150000</v>
      </c>
      <c r="BX107" s="42">
        <v>733</v>
      </c>
      <c r="BY107" s="42">
        <v>44817</v>
      </c>
      <c r="BZ107" s="42" t="s">
        <v>3000</v>
      </c>
      <c r="CA107" s="42">
        <v>44827</v>
      </c>
      <c r="CB107" s="42">
        <v>9150000</v>
      </c>
      <c r="CX107" s="42">
        <v>90</v>
      </c>
      <c r="CY107" s="42">
        <v>44919</v>
      </c>
      <c r="FD107" s="64">
        <f t="shared" si="10"/>
        <v>33550000</v>
      </c>
      <c r="FE107" s="65">
        <f t="shared" si="11"/>
        <v>44919</v>
      </c>
      <c r="FF107" s="42" t="str">
        <f t="shared" ca="1" si="12"/>
        <v xml:space="preserve"> TERMINADO</v>
      </c>
      <c r="FJ107" s="42" t="s">
        <v>1532</v>
      </c>
      <c r="FK107" s="42" t="s">
        <v>1532</v>
      </c>
    </row>
    <row r="108" spans="1:167" s="42" customFormat="1" ht="13.5" customHeight="1" x14ac:dyDescent="0.25">
      <c r="A108" s="42">
        <v>67467</v>
      </c>
      <c r="B108" s="42" t="s">
        <v>3108</v>
      </c>
      <c r="C108" s="42" t="s">
        <v>2289</v>
      </c>
      <c r="D108" s="42" t="s">
        <v>2147</v>
      </c>
      <c r="E108" s="42">
        <v>106</v>
      </c>
      <c r="F108" s="42" t="s">
        <v>511</v>
      </c>
      <c r="G108" s="42">
        <v>133</v>
      </c>
      <c r="H108" s="42" t="s">
        <v>528</v>
      </c>
      <c r="I108" s="42" t="s">
        <v>276</v>
      </c>
      <c r="J108" s="42" t="s">
        <v>1888</v>
      </c>
      <c r="K108" s="42" t="s">
        <v>389</v>
      </c>
      <c r="L108" s="42" t="s">
        <v>1439</v>
      </c>
      <c r="M108" s="42" t="s">
        <v>199</v>
      </c>
      <c r="N108" s="42">
        <v>199</v>
      </c>
      <c r="O108" s="42">
        <v>44568</v>
      </c>
      <c r="P108" s="42">
        <v>110400000</v>
      </c>
      <c r="Q108" s="42" t="s">
        <v>537</v>
      </c>
      <c r="R108" s="42" t="s">
        <v>511</v>
      </c>
      <c r="S108" s="42" t="s">
        <v>117</v>
      </c>
      <c r="AB108" s="42" t="s">
        <v>117</v>
      </c>
      <c r="AG108" s="42">
        <f t="shared" si="8"/>
        <v>110400000</v>
      </c>
      <c r="AH108" s="42" t="s">
        <v>505</v>
      </c>
      <c r="AI108" s="42" t="s">
        <v>1734</v>
      </c>
      <c r="AJ108" s="42" t="s">
        <v>1461</v>
      </c>
      <c r="AK108" s="42" t="s">
        <v>1428</v>
      </c>
      <c r="AL108" s="42">
        <v>79747056</v>
      </c>
      <c r="AM108" s="42">
        <v>6</v>
      </c>
      <c r="AN108" s="42" t="s">
        <v>1631</v>
      </c>
      <c r="AO108" s="42">
        <v>27970</v>
      </c>
      <c r="AP108" s="42">
        <f t="shared" si="13"/>
        <v>45.454794520547942</v>
      </c>
      <c r="AS108" s="189"/>
      <c r="AT108" s="42" t="s">
        <v>1280</v>
      </c>
      <c r="AU108" s="42" t="s">
        <v>876</v>
      </c>
      <c r="AV108" s="42">
        <v>3007805072</v>
      </c>
      <c r="AW108" s="42" t="s">
        <v>1128</v>
      </c>
      <c r="AX108" s="42">
        <v>44581</v>
      </c>
      <c r="AY108" s="42">
        <v>18400000</v>
      </c>
      <c r="AZ108" s="42">
        <v>2300000</v>
      </c>
      <c r="BA108" s="42" t="s">
        <v>1376</v>
      </c>
      <c r="BB108" s="42">
        <v>8</v>
      </c>
      <c r="BD108" s="42">
        <f t="shared" si="9"/>
        <v>240</v>
      </c>
      <c r="BE108" s="42" t="s">
        <v>1381</v>
      </c>
      <c r="BF108" s="42" t="s">
        <v>1382</v>
      </c>
      <c r="BG108" s="42">
        <v>5</v>
      </c>
      <c r="BH108" s="42">
        <v>398</v>
      </c>
      <c r="BI108" s="42">
        <v>44582</v>
      </c>
      <c r="BJ108" s="42">
        <v>18400000</v>
      </c>
      <c r="BQ108" s="42" t="s">
        <v>2385</v>
      </c>
      <c r="BR108" s="42" t="s">
        <v>2353</v>
      </c>
      <c r="BS108" s="42">
        <v>44582</v>
      </c>
      <c r="BT108" s="42">
        <v>44582</v>
      </c>
      <c r="BU108" s="42">
        <v>44824</v>
      </c>
      <c r="BV108" s="42">
        <v>44819</v>
      </c>
      <c r="BW108" s="42">
        <v>8050000</v>
      </c>
      <c r="BX108" s="42">
        <v>759</v>
      </c>
      <c r="BY108" s="42">
        <v>44818</v>
      </c>
      <c r="BZ108" s="42" t="s">
        <v>3001</v>
      </c>
      <c r="CA108" s="42">
        <v>44823</v>
      </c>
      <c r="CB108" s="42">
        <v>8050000</v>
      </c>
      <c r="CX108" s="42">
        <v>105</v>
      </c>
      <c r="CY108" s="42">
        <v>44931</v>
      </c>
      <c r="FD108" s="64">
        <f t="shared" si="10"/>
        <v>26450000</v>
      </c>
      <c r="FE108" s="65">
        <f t="shared" si="11"/>
        <v>44931</v>
      </c>
      <c r="FF108" s="42" t="str">
        <f t="shared" ca="1" si="12"/>
        <v xml:space="preserve"> TERMINADO</v>
      </c>
      <c r="FJ108" s="42" t="s">
        <v>1557</v>
      </c>
      <c r="FK108" s="42" t="s">
        <v>1557</v>
      </c>
    </row>
    <row r="109" spans="1:167" s="42" customFormat="1" ht="13.5" customHeight="1" x14ac:dyDescent="0.25">
      <c r="A109" s="42">
        <v>67299</v>
      </c>
      <c r="B109" s="42" t="s">
        <v>3108</v>
      </c>
      <c r="C109" s="42" t="s">
        <v>2289</v>
      </c>
      <c r="D109" s="42" t="s">
        <v>2148</v>
      </c>
      <c r="E109" s="42">
        <v>107</v>
      </c>
      <c r="F109" s="42" t="s">
        <v>510</v>
      </c>
      <c r="G109" s="42">
        <v>232</v>
      </c>
      <c r="H109" s="42" t="s">
        <v>528</v>
      </c>
      <c r="I109" s="42" t="s">
        <v>337</v>
      </c>
      <c r="J109" s="42" t="s">
        <v>1889</v>
      </c>
      <c r="K109" s="42" t="s">
        <v>451</v>
      </c>
      <c r="L109" s="42" t="s">
        <v>1439</v>
      </c>
      <c r="M109" s="42" t="s">
        <v>199</v>
      </c>
      <c r="N109" s="42">
        <v>295</v>
      </c>
      <c r="O109" s="42">
        <v>44574</v>
      </c>
      <c r="P109" s="42">
        <v>18400000</v>
      </c>
      <c r="Q109" s="42" t="s">
        <v>541</v>
      </c>
      <c r="R109" s="42" t="s">
        <v>510</v>
      </c>
      <c r="S109" s="42" t="s">
        <v>117</v>
      </c>
      <c r="AB109" s="42" t="s">
        <v>117</v>
      </c>
      <c r="AG109" s="42">
        <f t="shared" si="8"/>
        <v>18400000</v>
      </c>
      <c r="AH109" s="42" t="s">
        <v>507</v>
      </c>
      <c r="AI109" s="42" t="s">
        <v>1735</v>
      </c>
      <c r="AJ109" s="42" t="s">
        <v>635</v>
      </c>
      <c r="AK109" s="42" t="s">
        <v>1428</v>
      </c>
      <c r="AL109" s="42">
        <v>1098606319</v>
      </c>
      <c r="AM109" s="42">
        <v>3</v>
      </c>
      <c r="AN109" s="42" t="s">
        <v>1632</v>
      </c>
      <c r="AO109" s="42">
        <v>31388</v>
      </c>
      <c r="AP109" s="42">
        <f t="shared" si="13"/>
        <v>36.090410958904108</v>
      </c>
      <c r="AS109" s="189"/>
      <c r="AT109" s="42" t="s">
        <v>1278</v>
      </c>
      <c r="AU109" s="42" t="s">
        <v>877</v>
      </c>
      <c r="AV109" s="42">
        <v>3143312111</v>
      </c>
      <c r="AW109" s="42" t="s">
        <v>1129</v>
      </c>
      <c r="AX109" s="42">
        <v>44582</v>
      </c>
      <c r="AY109" s="42">
        <v>18400000</v>
      </c>
      <c r="AZ109" s="42">
        <v>2300000</v>
      </c>
      <c r="BA109" s="42" t="s">
        <v>1376</v>
      </c>
      <c r="BB109" s="42">
        <v>8</v>
      </c>
      <c r="BD109" s="42">
        <f t="shared" si="9"/>
        <v>240</v>
      </c>
      <c r="BE109" s="42" t="s">
        <v>550</v>
      </c>
      <c r="BF109" s="42" t="s">
        <v>1400</v>
      </c>
      <c r="BG109" s="42">
        <v>1</v>
      </c>
      <c r="BH109" s="42">
        <v>413</v>
      </c>
      <c r="BI109" s="42">
        <v>44585</v>
      </c>
      <c r="BJ109" s="42">
        <v>18400000</v>
      </c>
      <c r="BQ109" s="42" t="s">
        <v>2386</v>
      </c>
      <c r="BR109" s="42" t="s">
        <v>2387</v>
      </c>
      <c r="BS109" s="42">
        <v>44583</v>
      </c>
      <c r="BT109" s="42">
        <v>44585</v>
      </c>
      <c r="BU109" s="42">
        <v>44827</v>
      </c>
      <c r="BV109" s="42">
        <v>44824</v>
      </c>
      <c r="BW109" s="42">
        <v>6900000</v>
      </c>
      <c r="BX109" s="42">
        <v>719</v>
      </c>
      <c r="BY109" s="42">
        <v>44817</v>
      </c>
      <c r="BZ109" s="42" t="s">
        <v>3002</v>
      </c>
      <c r="CA109" s="42">
        <v>44827</v>
      </c>
      <c r="CB109" s="42">
        <v>6900000</v>
      </c>
      <c r="CX109" s="42">
        <v>90</v>
      </c>
      <c r="CY109" s="42">
        <v>44918</v>
      </c>
      <c r="FD109" s="64">
        <f t="shared" si="10"/>
        <v>25300000</v>
      </c>
      <c r="FE109" s="65">
        <f t="shared" si="11"/>
        <v>44918</v>
      </c>
      <c r="FF109" s="42" t="str">
        <f t="shared" ca="1" si="12"/>
        <v xml:space="preserve"> TERMINADO</v>
      </c>
      <c r="FJ109" s="42" t="s">
        <v>1558</v>
      </c>
      <c r="FK109" s="42" t="s">
        <v>1558</v>
      </c>
    </row>
    <row r="110" spans="1:167" s="42" customFormat="1" ht="13.5" customHeight="1" x14ac:dyDescent="0.25">
      <c r="A110" s="42">
        <v>69002</v>
      </c>
      <c r="B110" s="42" t="s">
        <v>3108</v>
      </c>
      <c r="C110" s="42" t="s">
        <v>2289</v>
      </c>
      <c r="D110" s="42" t="s">
        <v>2149</v>
      </c>
      <c r="E110" s="42">
        <v>108</v>
      </c>
      <c r="F110" s="42" t="s">
        <v>517</v>
      </c>
      <c r="G110" s="42">
        <v>245</v>
      </c>
      <c r="H110" s="42" t="s">
        <v>528</v>
      </c>
      <c r="I110" s="42" t="s">
        <v>311</v>
      </c>
      <c r="J110" s="42" t="s">
        <v>1903</v>
      </c>
      <c r="K110" s="42" t="s">
        <v>426</v>
      </c>
      <c r="L110" s="42" t="s">
        <v>1439</v>
      </c>
      <c r="M110" s="42" t="s">
        <v>199</v>
      </c>
      <c r="N110" s="42">
        <v>394</v>
      </c>
      <c r="O110" s="42">
        <v>44578</v>
      </c>
      <c r="P110" s="42">
        <v>18400000</v>
      </c>
      <c r="Q110" s="42" t="s">
        <v>542</v>
      </c>
      <c r="R110" s="42" t="s">
        <v>517</v>
      </c>
      <c r="S110" s="42" t="s">
        <v>117</v>
      </c>
      <c r="AB110" s="42" t="s">
        <v>117</v>
      </c>
      <c r="AG110" s="42">
        <f t="shared" si="8"/>
        <v>18400000</v>
      </c>
      <c r="AH110" s="42" t="s">
        <v>504</v>
      </c>
      <c r="AI110" s="42" t="s">
        <v>1736</v>
      </c>
      <c r="AJ110" s="42" t="s">
        <v>1462</v>
      </c>
      <c r="AK110" s="42" t="s">
        <v>1428</v>
      </c>
      <c r="AL110" s="42">
        <v>52425499</v>
      </c>
      <c r="AM110" s="42">
        <v>5</v>
      </c>
      <c r="AN110" s="42" t="s">
        <v>1632</v>
      </c>
      <c r="AO110" s="42">
        <v>28556</v>
      </c>
      <c r="AP110" s="42">
        <f t="shared" si="13"/>
        <v>43.849315068493148</v>
      </c>
      <c r="AS110" s="189"/>
      <c r="AT110" s="42" t="s">
        <v>1323</v>
      </c>
      <c r="AU110" s="42" t="s">
        <v>878</v>
      </c>
      <c r="AV110" s="42">
        <v>3193489927</v>
      </c>
      <c r="AW110" s="42" t="s">
        <v>1130</v>
      </c>
      <c r="AX110" s="42">
        <v>44581</v>
      </c>
      <c r="AY110" s="42">
        <v>18400000</v>
      </c>
      <c r="AZ110" s="42">
        <v>2300000</v>
      </c>
      <c r="BA110" s="42" t="s">
        <v>1376</v>
      </c>
      <c r="BB110" s="42">
        <v>8</v>
      </c>
      <c r="BD110" s="42">
        <f t="shared" si="9"/>
        <v>240</v>
      </c>
      <c r="BE110" s="42" t="s">
        <v>1408</v>
      </c>
      <c r="BF110" s="42">
        <v>20226620001293</v>
      </c>
      <c r="BG110" s="42">
        <v>1</v>
      </c>
      <c r="BH110" s="42">
        <v>387</v>
      </c>
      <c r="BI110" s="42">
        <v>44582</v>
      </c>
      <c r="BJ110" s="42">
        <v>18400000</v>
      </c>
      <c r="BQ110" s="42" t="s">
        <v>2388</v>
      </c>
      <c r="BR110" s="42" t="s">
        <v>2353</v>
      </c>
      <c r="BS110" s="42">
        <v>44582</v>
      </c>
      <c r="BT110" s="42">
        <v>44582</v>
      </c>
      <c r="BU110" s="42">
        <v>44824</v>
      </c>
      <c r="FD110" s="64">
        <f t="shared" si="10"/>
        <v>18400000</v>
      </c>
      <c r="FE110" s="65">
        <f t="shared" si="11"/>
        <v>44824</v>
      </c>
      <c r="FF110" s="42" t="str">
        <f t="shared" ca="1" si="12"/>
        <v xml:space="preserve"> TERMINADO</v>
      </c>
      <c r="FJ110" s="42" t="s">
        <v>1559</v>
      </c>
      <c r="FK110" s="42" t="s">
        <v>1559</v>
      </c>
    </row>
    <row r="111" spans="1:167" s="42" customFormat="1" ht="13.5" customHeight="1" x14ac:dyDescent="0.25">
      <c r="A111" s="42">
        <v>69013</v>
      </c>
      <c r="B111" s="42" t="s">
        <v>3108</v>
      </c>
      <c r="C111" s="42" t="s">
        <v>2289</v>
      </c>
      <c r="D111" s="42" t="s">
        <v>2150</v>
      </c>
      <c r="E111" s="42">
        <v>109</v>
      </c>
      <c r="F111" s="42" t="s">
        <v>517</v>
      </c>
      <c r="G111" s="42">
        <v>296</v>
      </c>
      <c r="H111" s="42" t="s">
        <v>528</v>
      </c>
      <c r="I111" s="42" t="s">
        <v>338</v>
      </c>
      <c r="J111" s="42" t="s">
        <v>1909</v>
      </c>
      <c r="K111" s="42" t="s">
        <v>452</v>
      </c>
      <c r="L111" s="42" t="s">
        <v>1439</v>
      </c>
      <c r="M111" s="42" t="s">
        <v>197</v>
      </c>
      <c r="N111" s="42">
        <v>395</v>
      </c>
      <c r="O111" s="42">
        <v>44578</v>
      </c>
      <c r="P111" s="42">
        <v>36400000</v>
      </c>
      <c r="Q111" s="42" t="s">
        <v>542</v>
      </c>
      <c r="R111" s="42" t="s">
        <v>517</v>
      </c>
      <c r="S111" s="42" t="s">
        <v>117</v>
      </c>
      <c r="AB111" s="42" t="s">
        <v>117</v>
      </c>
      <c r="AG111" s="42">
        <f t="shared" si="8"/>
        <v>36400000</v>
      </c>
      <c r="AH111" s="42" t="s">
        <v>505</v>
      </c>
      <c r="AI111" s="42" t="s">
        <v>1737</v>
      </c>
      <c r="AJ111" s="42" t="s">
        <v>636</v>
      </c>
      <c r="AK111" s="42" t="s">
        <v>1428</v>
      </c>
      <c r="AL111" s="42">
        <v>1033803220</v>
      </c>
      <c r="AM111" s="42">
        <v>1</v>
      </c>
      <c r="AN111" s="42" t="s">
        <v>1631</v>
      </c>
      <c r="AO111" s="42">
        <v>35797</v>
      </c>
      <c r="AP111" s="42">
        <f t="shared" si="13"/>
        <v>24.010958904109589</v>
      </c>
      <c r="AS111" s="189"/>
      <c r="AT111" s="42" t="s">
        <v>1298</v>
      </c>
      <c r="AU111" s="42" t="s">
        <v>879</v>
      </c>
      <c r="AV111" s="42">
        <v>3192317684</v>
      </c>
      <c r="AW111" s="42" t="s">
        <v>1131</v>
      </c>
      <c r="AX111" s="42">
        <v>44580</v>
      </c>
      <c r="AY111" s="42">
        <v>36400000</v>
      </c>
      <c r="AZ111" s="42">
        <v>4550000</v>
      </c>
      <c r="BA111" s="42" t="s">
        <v>1376</v>
      </c>
      <c r="BB111" s="42">
        <v>8</v>
      </c>
      <c r="BD111" s="42">
        <f t="shared" si="9"/>
        <v>240</v>
      </c>
      <c r="BE111" s="42" t="s">
        <v>1405</v>
      </c>
      <c r="BF111" s="42" t="s">
        <v>1406</v>
      </c>
      <c r="BG111" s="42">
        <v>5</v>
      </c>
      <c r="BH111" s="42">
        <v>377</v>
      </c>
      <c r="BI111" s="42">
        <v>44581</v>
      </c>
      <c r="BJ111" s="42">
        <v>36400000</v>
      </c>
      <c r="BQ111" s="42" t="s">
        <v>2389</v>
      </c>
      <c r="BR111" s="42" t="s">
        <v>2390</v>
      </c>
      <c r="BS111" s="42">
        <v>44581</v>
      </c>
      <c r="BT111" s="42">
        <v>44582</v>
      </c>
      <c r="BU111" s="42">
        <v>44824</v>
      </c>
      <c r="BV111" s="42">
        <v>44819</v>
      </c>
      <c r="BW111" s="42">
        <v>13801667</v>
      </c>
      <c r="BX111" s="42">
        <v>633</v>
      </c>
      <c r="BY111" s="42">
        <v>44813</v>
      </c>
      <c r="BZ111" s="42">
        <v>830</v>
      </c>
      <c r="CA111" s="42">
        <v>44823</v>
      </c>
      <c r="CB111" s="42">
        <v>13801667</v>
      </c>
      <c r="CX111" s="42">
        <v>91</v>
      </c>
      <c r="CY111" s="42">
        <v>44916</v>
      </c>
      <c r="FD111" s="64">
        <f t="shared" si="10"/>
        <v>50201667</v>
      </c>
      <c r="FE111" s="65">
        <f t="shared" si="11"/>
        <v>44916</v>
      </c>
      <c r="FF111" s="42" t="str">
        <f t="shared" ca="1" si="12"/>
        <v xml:space="preserve"> TERMINADO</v>
      </c>
      <c r="FJ111" s="42" t="s">
        <v>1560</v>
      </c>
      <c r="FK111" s="42" t="s">
        <v>1560</v>
      </c>
    </row>
    <row r="112" spans="1:167" s="42" customFormat="1" ht="13.5" customHeight="1" x14ac:dyDescent="0.25">
      <c r="A112" s="42">
        <v>66906</v>
      </c>
      <c r="B112" s="42" t="s">
        <v>3108</v>
      </c>
      <c r="C112" s="42" t="s">
        <v>2289</v>
      </c>
      <c r="D112" s="42" t="s">
        <v>2151</v>
      </c>
      <c r="E112" s="42">
        <v>110</v>
      </c>
      <c r="F112" s="42" t="s">
        <v>510</v>
      </c>
      <c r="G112" s="42">
        <v>178</v>
      </c>
      <c r="H112" s="42" t="s">
        <v>528</v>
      </c>
      <c r="I112" s="42" t="s">
        <v>339</v>
      </c>
      <c r="J112" s="42" t="s">
        <v>1885</v>
      </c>
      <c r="K112" s="42" t="s">
        <v>388</v>
      </c>
      <c r="L112" s="42" t="s">
        <v>1439</v>
      </c>
      <c r="M112" s="42" t="s">
        <v>197</v>
      </c>
      <c r="N112" s="42">
        <v>241</v>
      </c>
      <c r="O112" s="42">
        <v>44573</v>
      </c>
      <c r="P112" s="42">
        <v>104500000</v>
      </c>
      <c r="Q112" s="42" t="s">
        <v>541</v>
      </c>
      <c r="R112" s="42" t="s">
        <v>510</v>
      </c>
      <c r="S112" s="42" t="s">
        <v>117</v>
      </c>
      <c r="AB112" s="42" t="s">
        <v>117</v>
      </c>
      <c r="AG112" s="42">
        <f t="shared" si="8"/>
        <v>104500000</v>
      </c>
      <c r="AH112" s="42" t="s">
        <v>508</v>
      </c>
      <c r="AI112" s="42" t="s">
        <v>1738</v>
      </c>
      <c r="AJ112" s="42" t="s">
        <v>637</v>
      </c>
      <c r="AK112" s="42" t="s">
        <v>1428</v>
      </c>
      <c r="AL112" s="42">
        <v>79696907</v>
      </c>
      <c r="AM112" s="42">
        <v>9</v>
      </c>
      <c r="AN112" s="42" t="s">
        <v>1631</v>
      </c>
      <c r="AO112" s="42">
        <v>27709</v>
      </c>
      <c r="AP112" s="42">
        <f t="shared" si="13"/>
        <v>46.169863013698631</v>
      </c>
      <c r="AS112" s="189"/>
      <c r="AT112" s="42" t="s">
        <v>1278</v>
      </c>
      <c r="AU112" s="42" t="s">
        <v>880</v>
      </c>
      <c r="AV112" s="42">
        <v>3002646145</v>
      </c>
      <c r="AW112" s="42" t="s">
        <v>1132</v>
      </c>
      <c r="AX112" s="42">
        <v>44581</v>
      </c>
      <c r="AY112" s="42">
        <v>104500000</v>
      </c>
      <c r="AZ112" s="42">
        <v>9500000</v>
      </c>
      <c r="BA112" s="42" t="s">
        <v>1374</v>
      </c>
      <c r="BB112" s="42">
        <v>11</v>
      </c>
      <c r="BD112" s="42">
        <f t="shared" si="9"/>
        <v>330</v>
      </c>
      <c r="BE112" s="42" t="s">
        <v>1426</v>
      </c>
      <c r="BF112" s="42" t="s">
        <v>117</v>
      </c>
      <c r="BG112" s="42">
        <v>1</v>
      </c>
      <c r="BH112" s="42">
        <v>385</v>
      </c>
      <c r="BI112" s="42">
        <v>44581</v>
      </c>
      <c r="BJ112" s="42">
        <v>104500000</v>
      </c>
      <c r="BQ112" s="42" t="s">
        <v>2391</v>
      </c>
      <c r="BR112" s="42" t="s">
        <v>2392</v>
      </c>
      <c r="BS112" s="42">
        <v>44581</v>
      </c>
      <c r="BT112" s="42">
        <v>44582</v>
      </c>
      <c r="BU112" s="42">
        <v>44915</v>
      </c>
      <c r="BV112" s="42">
        <v>44830</v>
      </c>
      <c r="BW112" s="42">
        <v>3800000</v>
      </c>
      <c r="BX112" s="42">
        <v>683</v>
      </c>
      <c r="BY112" s="42">
        <v>44816</v>
      </c>
      <c r="BZ112" s="42" t="s">
        <v>3003</v>
      </c>
      <c r="CA112" s="42">
        <v>44832</v>
      </c>
      <c r="CB112" s="42">
        <v>3800000</v>
      </c>
      <c r="CX112" s="42">
        <v>12</v>
      </c>
      <c r="CY112" s="42">
        <v>44928</v>
      </c>
      <c r="FD112" s="64">
        <f t="shared" si="10"/>
        <v>108300000</v>
      </c>
      <c r="FE112" s="65">
        <f t="shared" si="11"/>
        <v>44928</v>
      </c>
      <c r="FF112" s="42" t="str">
        <f t="shared" ca="1" si="12"/>
        <v xml:space="preserve"> TERMINADO</v>
      </c>
      <c r="FJ112" s="42" t="s">
        <v>1561</v>
      </c>
      <c r="FK112" s="42" t="s">
        <v>1561</v>
      </c>
    </row>
    <row r="113" spans="1:167" s="42" customFormat="1" ht="13.5" customHeight="1" x14ac:dyDescent="0.25">
      <c r="A113" s="42">
        <v>69413</v>
      </c>
      <c r="B113" s="42" t="s">
        <v>3108</v>
      </c>
      <c r="C113" s="42" t="s">
        <v>2289</v>
      </c>
      <c r="D113" s="42" t="s">
        <v>2152</v>
      </c>
      <c r="E113" s="42">
        <v>111</v>
      </c>
      <c r="F113" s="42" t="s">
        <v>518</v>
      </c>
      <c r="G113" s="42">
        <v>81</v>
      </c>
      <c r="H113" s="42" t="s">
        <v>528</v>
      </c>
      <c r="I113" s="42" t="s">
        <v>340</v>
      </c>
      <c r="J113" s="42" t="s">
        <v>1907</v>
      </c>
      <c r="K113" s="42" t="s">
        <v>453</v>
      </c>
      <c r="L113" s="42" t="s">
        <v>1439</v>
      </c>
      <c r="M113" s="42" t="s">
        <v>199</v>
      </c>
      <c r="N113" s="42">
        <v>436</v>
      </c>
      <c r="O113" s="42">
        <v>44580</v>
      </c>
      <c r="P113" s="42">
        <v>231000000</v>
      </c>
      <c r="Q113" s="42" t="s">
        <v>530</v>
      </c>
      <c r="R113" s="42" t="s">
        <v>518</v>
      </c>
      <c r="S113" s="42" t="s">
        <v>117</v>
      </c>
      <c r="AB113" s="42" t="s">
        <v>117</v>
      </c>
      <c r="AG113" s="42">
        <f t="shared" si="8"/>
        <v>231000000</v>
      </c>
      <c r="AH113" s="42" t="s">
        <v>506</v>
      </c>
      <c r="AI113" s="42" t="s">
        <v>1739</v>
      </c>
      <c r="AJ113" s="42" t="s">
        <v>638</v>
      </c>
      <c r="AK113" s="42" t="s">
        <v>1428</v>
      </c>
      <c r="AL113" s="42">
        <v>1024499968</v>
      </c>
      <c r="AM113" s="42">
        <v>4</v>
      </c>
      <c r="AN113" s="42" t="s">
        <v>1631</v>
      </c>
      <c r="AO113" s="42">
        <v>32201</v>
      </c>
      <c r="AP113" s="42">
        <f t="shared" si="13"/>
        <v>33.863013698630134</v>
      </c>
      <c r="AS113" s="189"/>
      <c r="AT113" s="42" t="s">
        <v>1324</v>
      </c>
      <c r="AU113" s="42" t="s">
        <v>881</v>
      </c>
      <c r="AV113" s="42">
        <v>3112320888</v>
      </c>
      <c r="AW113" s="42" t="s">
        <v>1133</v>
      </c>
      <c r="AX113" s="42">
        <v>44586</v>
      </c>
      <c r="AY113" s="42">
        <v>19250000</v>
      </c>
      <c r="AZ113" s="42">
        <v>2750000</v>
      </c>
      <c r="BA113" s="42" t="s">
        <v>1375</v>
      </c>
      <c r="BB113" s="42">
        <v>7</v>
      </c>
      <c r="BD113" s="42">
        <f t="shared" si="9"/>
        <v>210</v>
      </c>
      <c r="BE113" s="42" t="s">
        <v>1416</v>
      </c>
      <c r="BF113" s="42" t="s">
        <v>1417</v>
      </c>
      <c r="BG113" s="42">
        <v>3</v>
      </c>
      <c r="BH113" s="42">
        <v>451</v>
      </c>
      <c r="BI113" s="42">
        <v>44587</v>
      </c>
      <c r="BJ113" s="42">
        <v>19250000</v>
      </c>
      <c r="BQ113" s="42" t="s">
        <v>2393</v>
      </c>
      <c r="BR113" s="42" t="s">
        <v>2394</v>
      </c>
      <c r="BS113" s="42">
        <v>44589</v>
      </c>
      <c r="BT113" s="42">
        <v>44621</v>
      </c>
      <c r="BU113" s="42">
        <v>44834</v>
      </c>
      <c r="BV113" s="42">
        <v>44826</v>
      </c>
      <c r="BW113" s="42">
        <v>5500000</v>
      </c>
      <c r="BX113" s="42">
        <v>813</v>
      </c>
      <c r="BY113" s="42">
        <v>44819</v>
      </c>
      <c r="BZ113" s="42" t="s">
        <v>3004</v>
      </c>
      <c r="CA113" s="42">
        <v>44830</v>
      </c>
      <c r="CB113" s="42">
        <v>5500000</v>
      </c>
      <c r="CX113" s="42">
        <v>60</v>
      </c>
      <c r="CY113" s="42">
        <v>44895</v>
      </c>
      <c r="FD113" s="64">
        <f t="shared" si="10"/>
        <v>24750000</v>
      </c>
      <c r="FE113" s="65">
        <f t="shared" si="11"/>
        <v>44895</v>
      </c>
      <c r="FF113" s="42" t="str">
        <f t="shared" ca="1" si="12"/>
        <v xml:space="preserve"> TERMINADO</v>
      </c>
      <c r="FJ113" s="42" t="s">
        <v>1562</v>
      </c>
      <c r="FK113" s="42" t="s">
        <v>1562</v>
      </c>
    </row>
    <row r="114" spans="1:167" s="42" customFormat="1" ht="13.5" customHeight="1" x14ac:dyDescent="0.25">
      <c r="A114" s="42">
        <v>69413</v>
      </c>
      <c r="B114" s="42" t="s">
        <v>3108</v>
      </c>
      <c r="C114" s="42" t="s">
        <v>2289</v>
      </c>
      <c r="D114" s="42" t="s">
        <v>2152</v>
      </c>
      <c r="E114" s="42">
        <v>112</v>
      </c>
      <c r="F114" s="42" t="s">
        <v>518</v>
      </c>
      <c r="G114" s="42">
        <v>88</v>
      </c>
      <c r="H114" s="42" t="s">
        <v>528</v>
      </c>
      <c r="I114" s="42" t="s">
        <v>340</v>
      </c>
      <c r="J114" s="42" t="s">
        <v>1907</v>
      </c>
      <c r="K114" s="42" t="s">
        <v>453</v>
      </c>
      <c r="L114" s="42" t="s">
        <v>1439</v>
      </c>
      <c r="M114" s="42" t="s">
        <v>199</v>
      </c>
      <c r="N114" s="42">
        <v>436</v>
      </c>
      <c r="O114" s="42">
        <v>44580</v>
      </c>
      <c r="P114" s="42">
        <v>231000000</v>
      </c>
      <c r="Q114" s="42" t="s">
        <v>530</v>
      </c>
      <c r="R114" s="42" t="s">
        <v>518</v>
      </c>
      <c r="S114" s="42" t="s">
        <v>117</v>
      </c>
      <c r="AB114" s="42" t="s">
        <v>117</v>
      </c>
      <c r="AG114" s="42">
        <f t="shared" si="8"/>
        <v>231000000</v>
      </c>
      <c r="AH114" s="42" t="s">
        <v>506</v>
      </c>
      <c r="AI114" s="42" t="s">
        <v>1740</v>
      </c>
      <c r="AJ114" s="42" t="s">
        <v>639</v>
      </c>
      <c r="AK114" s="42" t="s">
        <v>1428</v>
      </c>
      <c r="AL114" s="42">
        <v>80126536</v>
      </c>
      <c r="AM114" s="42">
        <v>9</v>
      </c>
      <c r="AN114" s="42" t="s">
        <v>1631</v>
      </c>
      <c r="AO114" s="42">
        <v>30067</v>
      </c>
      <c r="AP114" s="42">
        <f t="shared" si="13"/>
        <v>39.709589041095889</v>
      </c>
      <c r="AS114" s="189"/>
      <c r="AT114" s="42" t="s">
        <v>1325</v>
      </c>
      <c r="AU114" s="42" t="s">
        <v>882</v>
      </c>
      <c r="AV114" s="42">
        <v>3115255653</v>
      </c>
      <c r="AW114" s="42" t="s">
        <v>1134</v>
      </c>
      <c r="AX114" s="42">
        <v>44587</v>
      </c>
      <c r="AY114" s="42">
        <v>19250000</v>
      </c>
      <c r="AZ114" s="42">
        <v>2750000</v>
      </c>
      <c r="BA114" s="42" t="s">
        <v>1375</v>
      </c>
      <c r="BB114" s="42">
        <v>7</v>
      </c>
      <c r="BD114" s="42">
        <f t="shared" si="9"/>
        <v>210</v>
      </c>
      <c r="BE114" s="42" t="s">
        <v>1416</v>
      </c>
      <c r="BF114" s="42" t="s">
        <v>1417</v>
      </c>
      <c r="BG114" s="42">
        <v>3</v>
      </c>
      <c r="BH114" s="42">
        <v>496</v>
      </c>
      <c r="BI114" s="42">
        <v>44588</v>
      </c>
      <c r="BJ114" s="42">
        <v>19250000</v>
      </c>
      <c r="BQ114" s="42" t="s">
        <v>2395</v>
      </c>
      <c r="BR114" s="42" t="s">
        <v>2396</v>
      </c>
      <c r="BS114" s="42">
        <v>44627</v>
      </c>
      <c r="BT114" s="42">
        <v>44621</v>
      </c>
      <c r="BU114" s="42">
        <v>44834</v>
      </c>
      <c r="BV114" s="42">
        <v>44826</v>
      </c>
      <c r="BW114" s="42">
        <v>5500000</v>
      </c>
      <c r="BX114" s="42">
        <v>828</v>
      </c>
      <c r="BY114" s="42">
        <v>44819</v>
      </c>
      <c r="BZ114" s="42" t="s">
        <v>3005</v>
      </c>
      <c r="CA114" s="42">
        <v>44830</v>
      </c>
      <c r="CB114" s="42">
        <v>5500000</v>
      </c>
      <c r="CX114" s="42">
        <v>60</v>
      </c>
      <c r="CY114" s="42">
        <v>44895</v>
      </c>
      <c r="FD114" s="64">
        <f t="shared" si="10"/>
        <v>24750000</v>
      </c>
      <c r="FE114" s="65">
        <f t="shared" si="11"/>
        <v>44895</v>
      </c>
      <c r="FF114" s="42" t="str">
        <f t="shared" ca="1" si="12"/>
        <v xml:space="preserve"> TERMINADO</v>
      </c>
      <c r="FJ114" s="42" t="s">
        <v>1562</v>
      </c>
      <c r="FK114" s="42" t="s">
        <v>1562</v>
      </c>
    </row>
    <row r="115" spans="1:167" s="42" customFormat="1" ht="13.5" customHeight="1" x14ac:dyDescent="0.25">
      <c r="A115" s="42">
        <v>69413</v>
      </c>
      <c r="B115" s="42" t="s">
        <v>3108</v>
      </c>
      <c r="C115" s="42" t="s">
        <v>2289</v>
      </c>
      <c r="D115" s="42" t="s">
        <v>2152</v>
      </c>
      <c r="E115" s="42">
        <v>113</v>
      </c>
      <c r="F115" s="42" t="s">
        <v>518</v>
      </c>
      <c r="G115" s="42">
        <v>82</v>
      </c>
      <c r="H115" s="42" t="s">
        <v>528</v>
      </c>
      <c r="I115" s="42" t="s">
        <v>340</v>
      </c>
      <c r="J115" s="42" t="s">
        <v>1907</v>
      </c>
      <c r="K115" s="42" t="s">
        <v>453</v>
      </c>
      <c r="L115" s="42" t="s">
        <v>1439</v>
      </c>
      <c r="M115" s="42" t="s">
        <v>199</v>
      </c>
      <c r="N115" s="42">
        <v>436</v>
      </c>
      <c r="O115" s="42">
        <v>44580</v>
      </c>
      <c r="P115" s="42">
        <v>231000000</v>
      </c>
      <c r="Q115" s="42" t="s">
        <v>530</v>
      </c>
      <c r="R115" s="42" t="s">
        <v>518</v>
      </c>
      <c r="S115" s="42" t="s">
        <v>117</v>
      </c>
      <c r="AB115" s="42" t="s">
        <v>117</v>
      </c>
      <c r="AG115" s="42">
        <f t="shared" si="8"/>
        <v>231000000</v>
      </c>
      <c r="AH115" s="42" t="s">
        <v>506</v>
      </c>
      <c r="AI115" s="42" t="s">
        <v>1741</v>
      </c>
      <c r="AJ115" s="42" t="s">
        <v>640</v>
      </c>
      <c r="AK115" s="42" t="s">
        <v>1428</v>
      </c>
      <c r="AL115" s="42">
        <v>80197122</v>
      </c>
      <c r="AM115" s="42">
        <v>7</v>
      </c>
      <c r="AN115" s="42" t="s">
        <v>1631</v>
      </c>
      <c r="AO115" s="42">
        <v>30511</v>
      </c>
      <c r="AP115" s="42">
        <f t="shared" si="13"/>
        <v>38.493150684931507</v>
      </c>
      <c r="AS115" s="189"/>
      <c r="AT115" s="42" t="s">
        <v>1326</v>
      </c>
      <c r="AU115" s="42" t="s">
        <v>883</v>
      </c>
      <c r="AV115" s="42">
        <v>3197054984</v>
      </c>
      <c r="AW115" s="42" t="s">
        <v>1135</v>
      </c>
      <c r="AX115" s="42">
        <v>44586</v>
      </c>
      <c r="AY115" s="42">
        <v>19250000</v>
      </c>
      <c r="AZ115" s="42">
        <v>2750000</v>
      </c>
      <c r="BA115" s="42" t="s">
        <v>1375</v>
      </c>
      <c r="BB115" s="42">
        <v>7</v>
      </c>
      <c r="BD115" s="42">
        <f t="shared" si="9"/>
        <v>210</v>
      </c>
      <c r="BE115" s="42" t="s">
        <v>1416</v>
      </c>
      <c r="BF115" s="42" t="s">
        <v>1417</v>
      </c>
      <c r="BG115" s="42">
        <v>3</v>
      </c>
      <c r="BH115" s="42">
        <v>449</v>
      </c>
      <c r="BI115" s="42">
        <v>44587</v>
      </c>
      <c r="BJ115" s="42">
        <v>19250000</v>
      </c>
      <c r="BQ115" s="42" t="s">
        <v>2397</v>
      </c>
      <c r="BR115" s="42" t="s">
        <v>2398</v>
      </c>
      <c r="BS115" s="42">
        <v>44588</v>
      </c>
      <c r="BT115" s="42">
        <v>44621</v>
      </c>
      <c r="BU115" s="42">
        <v>44834</v>
      </c>
      <c r="BV115" s="42">
        <v>44824</v>
      </c>
      <c r="BW115" s="42">
        <v>5500000</v>
      </c>
      <c r="BX115" s="42">
        <v>814</v>
      </c>
      <c r="BY115" s="42">
        <v>44819</v>
      </c>
      <c r="BZ115" s="42" t="s">
        <v>3006</v>
      </c>
      <c r="CA115" s="42">
        <v>44830</v>
      </c>
      <c r="CB115" s="42">
        <v>5500000</v>
      </c>
      <c r="CX115" s="42">
        <v>60</v>
      </c>
      <c r="CY115" s="42">
        <v>44895</v>
      </c>
      <c r="FD115" s="64">
        <f t="shared" si="10"/>
        <v>24750000</v>
      </c>
      <c r="FE115" s="65">
        <f t="shared" si="11"/>
        <v>44895</v>
      </c>
      <c r="FF115" s="42" t="str">
        <f t="shared" ca="1" si="12"/>
        <v xml:space="preserve"> TERMINADO</v>
      </c>
      <c r="FJ115" s="42" t="s">
        <v>1562</v>
      </c>
      <c r="FK115" s="42" t="s">
        <v>1562</v>
      </c>
    </row>
    <row r="116" spans="1:167" s="42" customFormat="1" ht="13.5" customHeight="1" x14ac:dyDescent="0.25">
      <c r="A116" s="42">
        <v>69413</v>
      </c>
      <c r="B116" s="42" t="s">
        <v>3108</v>
      </c>
      <c r="C116" s="42" t="s">
        <v>2289</v>
      </c>
      <c r="D116" s="42" t="s">
        <v>2152</v>
      </c>
      <c r="E116" s="42">
        <v>114</v>
      </c>
      <c r="F116" s="42" t="s">
        <v>518</v>
      </c>
      <c r="G116" s="42">
        <v>89</v>
      </c>
      <c r="H116" s="42" t="s">
        <v>528</v>
      </c>
      <c r="I116" s="42" t="s">
        <v>340</v>
      </c>
      <c r="J116" s="42" t="s">
        <v>1907</v>
      </c>
      <c r="K116" s="42" t="s">
        <v>453</v>
      </c>
      <c r="L116" s="42" t="s">
        <v>1439</v>
      </c>
      <c r="M116" s="42" t="s">
        <v>199</v>
      </c>
      <c r="N116" s="42">
        <v>436</v>
      </c>
      <c r="O116" s="42">
        <v>44580</v>
      </c>
      <c r="P116" s="42">
        <v>231000000</v>
      </c>
      <c r="Q116" s="42" t="s">
        <v>530</v>
      </c>
      <c r="R116" s="42" t="s">
        <v>518</v>
      </c>
      <c r="S116" s="42" t="s">
        <v>117</v>
      </c>
      <c r="AB116" s="42" t="s">
        <v>117</v>
      </c>
      <c r="AG116" s="42">
        <f t="shared" si="8"/>
        <v>231000000</v>
      </c>
      <c r="AH116" s="42" t="s">
        <v>506</v>
      </c>
      <c r="AI116" s="42" t="s">
        <v>1742</v>
      </c>
      <c r="AJ116" s="42" t="s">
        <v>641</v>
      </c>
      <c r="AK116" s="42" t="s">
        <v>1428</v>
      </c>
      <c r="AL116" s="42">
        <v>1118554262</v>
      </c>
      <c r="AM116" s="42">
        <v>1</v>
      </c>
      <c r="AN116" s="42" t="s">
        <v>1631</v>
      </c>
      <c r="AO116" s="42">
        <v>34099</v>
      </c>
      <c r="AP116" s="42">
        <f t="shared" si="13"/>
        <v>28.663013698630138</v>
      </c>
      <c r="AS116" s="189"/>
      <c r="AT116" s="42" t="s">
        <v>1327</v>
      </c>
      <c r="AU116" s="42" t="s">
        <v>884</v>
      </c>
      <c r="AV116" s="42">
        <v>3126795322</v>
      </c>
      <c r="AW116" s="42" t="s">
        <v>1136</v>
      </c>
      <c r="AX116" s="42">
        <v>44587</v>
      </c>
      <c r="AY116" s="42">
        <v>19250000</v>
      </c>
      <c r="AZ116" s="42">
        <v>2750000</v>
      </c>
      <c r="BA116" s="42" t="s">
        <v>1375</v>
      </c>
      <c r="BB116" s="42">
        <v>7</v>
      </c>
      <c r="BD116" s="42">
        <f t="shared" si="9"/>
        <v>210</v>
      </c>
      <c r="BE116" s="42" t="s">
        <v>1416</v>
      </c>
      <c r="BF116" s="42" t="s">
        <v>1417</v>
      </c>
      <c r="BG116" s="42">
        <v>3</v>
      </c>
      <c r="BH116" s="42">
        <v>497</v>
      </c>
      <c r="BI116" s="42">
        <v>44588</v>
      </c>
      <c r="BJ116" s="42">
        <v>19250000</v>
      </c>
      <c r="BQ116" s="42" t="s">
        <v>2399</v>
      </c>
      <c r="BR116" s="42" t="s">
        <v>2400</v>
      </c>
      <c r="BS116" s="42">
        <v>44623</v>
      </c>
      <c r="BT116" s="42">
        <v>44621</v>
      </c>
      <c r="BU116" s="42">
        <v>44834</v>
      </c>
      <c r="BV116" s="42">
        <v>44824</v>
      </c>
      <c r="BW116" s="42">
        <v>5500000</v>
      </c>
      <c r="BX116" s="42">
        <v>820</v>
      </c>
      <c r="BY116" s="42">
        <v>44819</v>
      </c>
      <c r="BZ116" s="42" t="s">
        <v>3007</v>
      </c>
      <c r="CA116" s="42">
        <v>44830</v>
      </c>
      <c r="CB116" s="42">
        <v>5500000</v>
      </c>
      <c r="CX116" s="42">
        <v>60</v>
      </c>
      <c r="CY116" s="42">
        <v>44895</v>
      </c>
      <c r="FD116" s="64">
        <f t="shared" si="10"/>
        <v>24750000</v>
      </c>
      <c r="FE116" s="65">
        <f t="shared" si="11"/>
        <v>44895</v>
      </c>
      <c r="FF116" s="42" t="str">
        <f t="shared" ca="1" si="12"/>
        <v xml:space="preserve"> TERMINADO</v>
      </c>
      <c r="FJ116" s="42" t="s">
        <v>1562</v>
      </c>
      <c r="FK116" s="42" t="s">
        <v>1562</v>
      </c>
    </row>
    <row r="117" spans="1:167" s="42" customFormat="1" ht="13.5" customHeight="1" x14ac:dyDescent="0.25">
      <c r="A117" s="42">
        <v>69379</v>
      </c>
      <c r="B117" s="42" t="s">
        <v>3108</v>
      </c>
      <c r="C117" s="42" t="s">
        <v>2289</v>
      </c>
      <c r="D117" s="42" t="s">
        <v>2153</v>
      </c>
      <c r="E117" s="42">
        <v>115</v>
      </c>
      <c r="F117" s="42" t="s">
        <v>510</v>
      </c>
      <c r="G117" s="42">
        <v>116</v>
      </c>
      <c r="H117" s="42" t="s">
        <v>528</v>
      </c>
      <c r="I117" s="42" t="s">
        <v>341</v>
      </c>
      <c r="J117" s="42" t="s">
        <v>1902</v>
      </c>
      <c r="K117" s="42" t="s">
        <v>454</v>
      </c>
      <c r="L117" s="42" t="s">
        <v>1439</v>
      </c>
      <c r="M117" s="42" t="s">
        <v>197</v>
      </c>
      <c r="N117" s="42">
        <v>405</v>
      </c>
      <c r="O117" s="42">
        <v>44579</v>
      </c>
      <c r="P117" s="42">
        <v>36400000</v>
      </c>
      <c r="Q117" s="42" t="s">
        <v>541</v>
      </c>
      <c r="R117" s="42" t="s">
        <v>510</v>
      </c>
      <c r="S117" s="42" t="s">
        <v>117</v>
      </c>
      <c r="AB117" s="42" t="s">
        <v>117</v>
      </c>
      <c r="AG117" s="42">
        <f t="shared" si="8"/>
        <v>36400000</v>
      </c>
      <c r="AH117" s="42" t="s">
        <v>506</v>
      </c>
      <c r="AI117" s="42" t="s">
        <v>1743</v>
      </c>
      <c r="AJ117" s="42" t="s">
        <v>642</v>
      </c>
      <c r="AK117" s="42" t="s">
        <v>1428</v>
      </c>
      <c r="AL117" s="42">
        <v>1020807487</v>
      </c>
      <c r="AM117" s="42">
        <v>5</v>
      </c>
      <c r="AN117" s="42" t="s">
        <v>1631</v>
      </c>
      <c r="AO117" s="42">
        <v>34929</v>
      </c>
      <c r="AP117" s="42">
        <f t="shared" si="13"/>
        <v>26.389041095890413</v>
      </c>
      <c r="AS117" s="189"/>
      <c r="AT117" s="42" t="s">
        <v>1313</v>
      </c>
      <c r="AU117" s="42" t="s">
        <v>885</v>
      </c>
      <c r="AV117" s="42">
        <v>3104120559</v>
      </c>
      <c r="AW117" s="42" t="s">
        <v>1137</v>
      </c>
      <c r="AX117" s="42">
        <v>44586</v>
      </c>
      <c r="AY117" s="42">
        <v>36400000</v>
      </c>
      <c r="AZ117" s="42">
        <v>4550000</v>
      </c>
      <c r="BA117" s="42" t="s">
        <v>1376</v>
      </c>
      <c r="BB117" s="42">
        <v>8</v>
      </c>
      <c r="BD117" s="42">
        <f t="shared" si="9"/>
        <v>240</v>
      </c>
      <c r="BE117" s="42" t="s">
        <v>753</v>
      </c>
      <c r="BF117" s="42">
        <v>20226620065751</v>
      </c>
      <c r="BG117" s="42">
        <v>5</v>
      </c>
      <c r="BH117" s="42">
        <v>448</v>
      </c>
      <c r="BI117" s="42">
        <v>44587</v>
      </c>
      <c r="BJ117" s="42">
        <v>36400000</v>
      </c>
      <c r="BQ117" s="42" t="s">
        <v>2401</v>
      </c>
      <c r="BR117" s="42" t="s">
        <v>2402</v>
      </c>
      <c r="BS117" s="42">
        <v>44589</v>
      </c>
      <c r="BT117" s="42">
        <v>44589</v>
      </c>
      <c r="BU117" s="42">
        <v>44831</v>
      </c>
      <c r="BV117" s="42">
        <v>44824</v>
      </c>
      <c r="BW117" s="42">
        <v>13650000</v>
      </c>
      <c r="BX117" s="42">
        <v>751</v>
      </c>
      <c r="BY117" s="42">
        <v>44817</v>
      </c>
      <c r="BZ117" s="42" t="s">
        <v>3008</v>
      </c>
      <c r="CA117" s="42">
        <v>44830</v>
      </c>
      <c r="CB117" s="42">
        <v>13650000</v>
      </c>
      <c r="CX117" s="42">
        <v>90</v>
      </c>
      <c r="CY117" s="42">
        <v>44922</v>
      </c>
      <c r="FD117" s="64">
        <f t="shared" si="10"/>
        <v>50050000</v>
      </c>
      <c r="FE117" s="65">
        <f t="shared" si="11"/>
        <v>44922</v>
      </c>
      <c r="FF117" s="42" t="str">
        <f t="shared" ca="1" si="12"/>
        <v xml:space="preserve"> TERMINADO</v>
      </c>
      <c r="FJ117" s="42" t="s">
        <v>1563</v>
      </c>
      <c r="FK117" s="42" t="s">
        <v>1563</v>
      </c>
    </row>
    <row r="118" spans="1:167" s="42" customFormat="1" ht="13.5" customHeight="1" x14ac:dyDescent="0.25">
      <c r="A118" s="42">
        <v>69757</v>
      </c>
      <c r="B118" s="42" t="s">
        <v>3108</v>
      </c>
      <c r="C118" s="42" t="s">
        <v>2289</v>
      </c>
      <c r="D118" s="42" t="s">
        <v>2154</v>
      </c>
      <c r="E118" s="42">
        <v>116</v>
      </c>
      <c r="F118" s="42" t="s">
        <v>510</v>
      </c>
      <c r="G118" s="42">
        <v>271</v>
      </c>
      <c r="H118" s="42" t="s">
        <v>528</v>
      </c>
      <c r="I118" s="42" t="s">
        <v>342</v>
      </c>
      <c r="J118" s="42" t="s">
        <v>1931</v>
      </c>
      <c r="K118" s="42" t="s">
        <v>455</v>
      </c>
      <c r="L118" s="42" t="s">
        <v>1439</v>
      </c>
      <c r="M118" s="42" t="s">
        <v>197</v>
      </c>
      <c r="N118" s="42">
        <v>410</v>
      </c>
      <c r="O118" s="42">
        <v>44579</v>
      </c>
      <c r="P118" s="42">
        <v>40000000</v>
      </c>
      <c r="Q118" s="42" t="s">
        <v>541</v>
      </c>
      <c r="R118" s="42" t="s">
        <v>510</v>
      </c>
      <c r="S118" s="42" t="s">
        <v>117</v>
      </c>
      <c r="AB118" s="42" t="s">
        <v>117</v>
      </c>
      <c r="AG118" s="42">
        <f t="shared" si="8"/>
        <v>40000000</v>
      </c>
      <c r="AH118" s="42" t="s">
        <v>506</v>
      </c>
      <c r="AI118" s="42" t="s">
        <v>1744</v>
      </c>
      <c r="AJ118" s="42" t="s">
        <v>643</v>
      </c>
      <c r="AK118" s="42" t="s">
        <v>1428</v>
      </c>
      <c r="AL118" s="42">
        <v>52056553</v>
      </c>
      <c r="AM118" s="42">
        <v>1</v>
      </c>
      <c r="AN118" s="42" t="s">
        <v>1632</v>
      </c>
      <c r="AO118" s="42">
        <v>26660</v>
      </c>
      <c r="AP118" s="42">
        <f t="shared" si="13"/>
        <v>49.043835616438358</v>
      </c>
      <c r="AS118" s="189"/>
      <c r="AT118" s="42" t="s">
        <v>1282</v>
      </c>
      <c r="AU118" s="42" t="s">
        <v>886</v>
      </c>
      <c r="AV118" s="42">
        <v>3108676198</v>
      </c>
      <c r="AW118" s="42" t="s">
        <v>1138</v>
      </c>
      <c r="AX118" s="42">
        <v>44586</v>
      </c>
      <c r="AY118" s="42">
        <v>40000000</v>
      </c>
      <c r="AZ118" s="42">
        <v>5000000</v>
      </c>
      <c r="BA118" s="42" t="s">
        <v>1376</v>
      </c>
      <c r="BB118" s="42">
        <v>8</v>
      </c>
      <c r="BD118" s="42">
        <f t="shared" si="9"/>
        <v>240</v>
      </c>
      <c r="BE118" s="42" t="s">
        <v>720</v>
      </c>
      <c r="BF118" s="42">
        <v>20226620065361</v>
      </c>
      <c r="BG118" s="42">
        <v>1</v>
      </c>
      <c r="BH118" s="42">
        <v>447</v>
      </c>
      <c r="BI118" s="42">
        <v>44587</v>
      </c>
      <c r="BJ118" s="42">
        <v>40000000</v>
      </c>
      <c r="BQ118" s="42" t="s">
        <v>2403</v>
      </c>
      <c r="BR118" s="42" t="s">
        <v>2404</v>
      </c>
      <c r="BS118" s="42">
        <v>44588</v>
      </c>
      <c r="BT118" s="42">
        <v>44588</v>
      </c>
      <c r="BU118" s="42">
        <v>44830</v>
      </c>
      <c r="BV118" s="42">
        <v>44824</v>
      </c>
      <c r="BW118" s="42">
        <v>15000000</v>
      </c>
      <c r="BX118" s="42">
        <v>780</v>
      </c>
      <c r="BY118" s="42">
        <v>44818</v>
      </c>
      <c r="BZ118" s="42" t="s">
        <v>3009</v>
      </c>
      <c r="CA118" s="42">
        <v>44830</v>
      </c>
      <c r="CB118" s="42">
        <v>15000000</v>
      </c>
      <c r="CX118" s="42">
        <v>90</v>
      </c>
      <c r="CY118" s="42">
        <v>44921</v>
      </c>
      <c r="FD118" s="64">
        <f t="shared" si="10"/>
        <v>55000000</v>
      </c>
      <c r="FE118" s="65">
        <f t="shared" si="11"/>
        <v>44921</v>
      </c>
      <c r="FF118" s="42" t="str">
        <f t="shared" ca="1" si="12"/>
        <v xml:space="preserve"> TERMINADO</v>
      </c>
      <c r="FJ118" s="42" t="s">
        <v>1564</v>
      </c>
      <c r="FK118" s="42" t="s">
        <v>1564</v>
      </c>
    </row>
    <row r="119" spans="1:167" s="42" customFormat="1" ht="13.5" customHeight="1" x14ac:dyDescent="0.25">
      <c r="A119" s="42">
        <v>66845</v>
      </c>
      <c r="B119" s="42" t="s">
        <v>3108</v>
      </c>
      <c r="C119" s="42" t="s">
        <v>2289</v>
      </c>
      <c r="D119" s="42" t="s">
        <v>2089</v>
      </c>
      <c r="E119" s="42">
        <v>117</v>
      </c>
      <c r="F119" s="42" t="s">
        <v>510</v>
      </c>
      <c r="G119" s="42">
        <v>208</v>
      </c>
      <c r="H119" s="42" t="s">
        <v>528</v>
      </c>
      <c r="I119" s="42" t="s">
        <v>287</v>
      </c>
      <c r="J119" s="42" t="s">
        <v>1913</v>
      </c>
      <c r="K119" s="42" t="s">
        <v>401</v>
      </c>
      <c r="L119" s="42" t="s">
        <v>1439</v>
      </c>
      <c r="M119" s="42" t="s">
        <v>199</v>
      </c>
      <c r="N119" s="42">
        <v>373</v>
      </c>
      <c r="O119" s="42">
        <v>44578</v>
      </c>
      <c r="P119" s="42">
        <v>124800000</v>
      </c>
      <c r="Q119" s="42" t="s">
        <v>541</v>
      </c>
      <c r="R119" s="42" t="s">
        <v>510</v>
      </c>
      <c r="S119" s="42" t="s">
        <v>117</v>
      </c>
      <c r="AB119" s="42" t="s">
        <v>117</v>
      </c>
      <c r="AG119" s="42">
        <f t="shared" si="8"/>
        <v>124800000</v>
      </c>
      <c r="AH119" s="42" t="s">
        <v>503</v>
      </c>
      <c r="AI119" s="42" t="s">
        <v>1745</v>
      </c>
      <c r="AJ119" s="42" t="s">
        <v>1463</v>
      </c>
      <c r="AK119" s="42" t="s">
        <v>1428</v>
      </c>
      <c r="AL119" s="42">
        <v>1233497844</v>
      </c>
      <c r="AM119" s="42">
        <v>9</v>
      </c>
      <c r="AN119" s="42" t="s">
        <v>1631</v>
      </c>
      <c r="AO119" s="42">
        <v>35796</v>
      </c>
      <c r="AP119" s="42">
        <f t="shared" si="13"/>
        <v>24.013698630136986</v>
      </c>
      <c r="AS119" s="189"/>
      <c r="AT119" s="42" t="s">
        <v>1278</v>
      </c>
      <c r="AU119" s="42" t="s">
        <v>887</v>
      </c>
      <c r="AV119" s="42">
        <v>3222521721</v>
      </c>
      <c r="AW119" s="42" t="s">
        <v>1139</v>
      </c>
      <c r="AX119" s="42">
        <v>44581</v>
      </c>
      <c r="AY119" s="42">
        <v>20800000</v>
      </c>
      <c r="AZ119" s="42">
        <v>2600000</v>
      </c>
      <c r="BA119" s="42" t="s">
        <v>1376</v>
      </c>
      <c r="BB119" s="42">
        <v>8</v>
      </c>
      <c r="BD119" s="42">
        <f t="shared" si="9"/>
        <v>240</v>
      </c>
      <c r="BE119" s="42" t="s">
        <v>1386</v>
      </c>
      <c r="BF119" s="42" t="s">
        <v>1418</v>
      </c>
      <c r="BG119" s="42">
        <v>1</v>
      </c>
      <c r="BH119" s="42">
        <v>396</v>
      </c>
      <c r="BI119" s="42">
        <v>44582</v>
      </c>
      <c r="BJ119" s="42">
        <v>20800000</v>
      </c>
      <c r="BQ119" s="42" t="s">
        <v>2405</v>
      </c>
      <c r="BR119" s="42" t="s">
        <v>2406</v>
      </c>
      <c r="BS119" s="42">
        <v>44586</v>
      </c>
      <c r="BT119" s="42">
        <v>44586</v>
      </c>
      <c r="BU119" s="42">
        <v>44828</v>
      </c>
      <c r="BV119" s="42">
        <v>44826</v>
      </c>
      <c r="BW119" s="42">
        <v>6846667</v>
      </c>
      <c r="BX119" s="42">
        <v>792</v>
      </c>
      <c r="BY119" s="42">
        <v>44818</v>
      </c>
      <c r="BZ119" s="42" t="s">
        <v>3010</v>
      </c>
      <c r="CA119" s="42">
        <v>44827</v>
      </c>
      <c r="CB119" s="42">
        <v>6846667</v>
      </c>
      <c r="CC119" s="42">
        <v>1117</v>
      </c>
      <c r="CD119" s="42">
        <v>780000</v>
      </c>
      <c r="CE119" s="42">
        <v>44909</v>
      </c>
      <c r="CF119" s="42">
        <v>44908</v>
      </c>
      <c r="CG119" s="42">
        <v>780000</v>
      </c>
      <c r="CX119" s="42">
        <v>79</v>
      </c>
      <c r="CY119" s="42">
        <v>44908</v>
      </c>
      <c r="CZ119" s="42">
        <v>44908</v>
      </c>
      <c r="DA119" s="42" t="s">
        <v>3893</v>
      </c>
      <c r="DC119" s="42">
        <v>9</v>
      </c>
      <c r="DD119" s="42">
        <v>44917</v>
      </c>
      <c r="FD119" s="64">
        <f t="shared" si="10"/>
        <v>28426667</v>
      </c>
      <c r="FE119" s="65">
        <f t="shared" si="11"/>
        <v>44917</v>
      </c>
      <c r="FF119" s="42" t="str">
        <f t="shared" ca="1" si="12"/>
        <v xml:space="preserve"> TERMINADO</v>
      </c>
      <c r="FJ119" s="42" t="s">
        <v>1502</v>
      </c>
      <c r="FK119" s="42" t="s">
        <v>1502</v>
      </c>
    </row>
    <row r="120" spans="1:167" s="42" customFormat="1" ht="13.5" customHeight="1" x14ac:dyDescent="0.25">
      <c r="A120" s="42">
        <v>66845</v>
      </c>
      <c r="B120" s="42" t="s">
        <v>3108</v>
      </c>
      <c r="C120" s="42" t="s">
        <v>2289</v>
      </c>
      <c r="D120" s="42" t="s">
        <v>2089</v>
      </c>
      <c r="E120" s="42">
        <v>118</v>
      </c>
      <c r="F120" s="42" t="s">
        <v>510</v>
      </c>
      <c r="G120" s="42">
        <v>218</v>
      </c>
      <c r="H120" s="42" t="s">
        <v>528</v>
      </c>
      <c r="I120" s="42" t="s">
        <v>287</v>
      </c>
      <c r="J120" s="42" t="s">
        <v>1916</v>
      </c>
      <c r="K120" s="42" t="s">
        <v>401</v>
      </c>
      <c r="L120" s="42" t="s">
        <v>1439</v>
      </c>
      <c r="M120" s="42" t="s">
        <v>199</v>
      </c>
      <c r="N120" s="42">
        <v>373</v>
      </c>
      <c r="O120" s="42">
        <v>44578</v>
      </c>
      <c r="P120" s="42">
        <v>124800000</v>
      </c>
      <c r="Q120" s="42" t="s">
        <v>541</v>
      </c>
      <c r="R120" s="42" t="s">
        <v>510</v>
      </c>
      <c r="S120" s="42" t="s">
        <v>117</v>
      </c>
      <c r="AB120" s="42" t="s">
        <v>117</v>
      </c>
      <c r="AG120" s="42">
        <f t="shared" si="8"/>
        <v>124800000</v>
      </c>
      <c r="AH120" s="42" t="s">
        <v>503</v>
      </c>
      <c r="AI120" s="42" t="s">
        <v>1746</v>
      </c>
      <c r="AJ120" s="42" t="s">
        <v>644</v>
      </c>
      <c r="AK120" s="42" t="s">
        <v>1428</v>
      </c>
      <c r="AL120" s="42">
        <v>1070926595</v>
      </c>
      <c r="AM120" s="42">
        <v>0</v>
      </c>
      <c r="AN120" s="42" t="s">
        <v>1631</v>
      </c>
      <c r="AO120" s="42">
        <v>36025</v>
      </c>
      <c r="AP120" s="42">
        <f t="shared" si="13"/>
        <v>23.386301369863013</v>
      </c>
      <c r="AS120" s="189"/>
      <c r="AT120" s="42" t="s">
        <v>1280</v>
      </c>
      <c r="AU120" s="42" t="s">
        <v>888</v>
      </c>
      <c r="AV120" s="42" t="s">
        <v>1140</v>
      </c>
      <c r="AW120" s="42" t="s">
        <v>1141</v>
      </c>
      <c r="AX120" s="42">
        <v>44581</v>
      </c>
      <c r="AY120" s="42">
        <v>20800000</v>
      </c>
      <c r="AZ120" s="42">
        <v>2600000</v>
      </c>
      <c r="BA120" s="42" t="s">
        <v>1376</v>
      </c>
      <c r="BB120" s="42">
        <v>8</v>
      </c>
      <c r="BD120" s="42">
        <f t="shared" si="9"/>
        <v>240</v>
      </c>
      <c r="BE120" s="42" t="s">
        <v>1391</v>
      </c>
      <c r="BF120" s="42">
        <v>20226620001723</v>
      </c>
      <c r="BG120" s="42">
        <v>1</v>
      </c>
      <c r="BH120" s="42">
        <v>397</v>
      </c>
      <c r="BI120" s="42">
        <v>44582</v>
      </c>
      <c r="BJ120" s="42">
        <v>20800000</v>
      </c>
      <c r="BQ120" s="42" t="s">
        <v>2407</v>
      </c>
      <c r="BR120" s="42" t="s">
        <v>2408</v>
      </c>
      <c r="BS120" s="42">
        <v>44585</v>
      </c>
      <c r="BT120" s="42">
        <v>44585</v>
      </c>
      <c r="BU120" s="42">
        <v>44827</v>
      </c>
      <c r="BV120" s="42">
        <v>44826</v>
      </c>
      <c r="BW120" s="42">
        <v>6846667</v>
      </c>
      <c r="BX120" s="42">
        <v>796</v>
      </c>
      <c r="BY120" s="42">
        <v>44818</v>
      </c>
      <c r="BZ120" s="42" t="s">
        <v>3011</v>
      </c>
      <c r="CA120" s="42">
        <v>44827</v>
      </c>
      <c r="CB120" s="42">
        <v>6846667</v>
      </c>
      <c r="CC120" s="42">
        <v>1143</v>
      </c>
      <c r="CD120" s="42">
        <v>866667</v>
      </c>
      <c r="CE120" s="42">
        <v>44917</v>
      </c>
      <c r="CF120" s="42">
        <v>44907</v>
      </c>
      <c r="CG120" s="42">
        <v>866667</v>
      </c>
      <c r="CX120" s="42">
        <v>79</v>
      </c>
      <c r="CY120" s="42">
        <v>44907</v>
      </c>
      <c r="CZ120" s="42">
        <v>44907</v>
      </c>
      <c r="DA120" s="42" t="s">
        <v>3673</v>
      </c>
      <c r="DC120" s="42">
        <v>10</v>
      </c>
      <c r="DD120" s="42">
        <v>44917</v>
      </c>
      <c r="FD120" s="64">
        <f t="shared" si="10"/>
        <v>28513334</v>
      </c>
      <c r="FE120" s="65">
        <f t="shared" si="11"/>
        <v>44917</v>
      </c>
      <c r="FF120" s="42" t="str">
        <f t="shared" ca="1" si="12"/>
        <v xml:space="preserve"> TERMINADO</v>
      </c>
      <c r="FJ120" s="42" t="s">
        <v>1502</v>
      </c>
      <c r="FK120" s="42" t="s">
        <v>1502</v>
      </c>
    </row>
    <row r="121" spans="1:167" s="42" customFormat="1" ht="13.5" customHeight="1" x14ac:dyDescent="0.25">
      <c r="A121" s="42">
        <v>66911</v>
      </c>
      <c r="B121" s="42" t="s">
        <v>3108</v>
      </c>
      <c r="C121" s="42" t="s">
        <v>2289</v>
      </c>
      <c r="D121" s="42" t="s">
        <v>2155</v>
      </c>
      <c r="E121" s="42">
        <v>119</v>
      </c>
      <c r="F121" s="42" t="s">
        <v>510</v>
      </c>
      <c r="G121" s="42">
        <v>180</v>
      </c>
      <c r="H121" s="42" t="s">
        <v>528</v>
      </c>
      <c r="I121" s="42" t="s">
        <v>343</v>
      </c>
      <c r="J121" s="42" t="s">
        <v>1885</v>
      </c>
      <c r="K121" s="42" t="s">
        <v>456</v>
      </c>
      <c r="L121" s="42" t="s">
        <v>1439</v>
      </c>
      <c r="M121" s="42" t="s">
        <v>199</v>
      </c>
      <c r="N121" s="42">
        <v>448</v>
      </c>
      <c r="O121" s="42">
        <v>44581</v>
      </c>
      <c r="P121" s="42">
        <v>24400000</v>
      </c>
      <c r="Q121" s="42" t="s">
        <v>541</v>
      </c>
      <c r="R121" s="42" t="s">
        <v>510</v>
      </c>
      <c r="S121" s="42" t="s">
        <v>117</v>
      </c>
      <c r="AB121" s="42" t="s">
        <v>117</v>
      </c>
      <c r="AG121" s="42">
        <f t="shared" si="8"/>
        <v>24400000</v>
      </c>
      <c r="AH121" s="42" t="s">
        <v>502</v>
      </c>
      <c r="AI121" s="42" t="s">
        <v>1747</v>
      </c>
      <c r="AJ121" s="42" t="s">
        <v>1464</v>
      </c>
      <c r="AK121" s="42" t="s">
        <v>1428</v>
      </c>
      <c r="AL121" s="42">
        <v>1024563783</v>
      </c>
      <c r="AM121" s="42">
        <v>2</v>
      </c>
      <c r="AN121" s="42" t="s">
        <v>1632</v>
      </c>
      <c r="AO121" s="42">
        <v>34856</v>
      </c>
      <c r="AP121" s="42">
        <f t="shared" si="13"/>
        <v>26.589041095890412</v>
      </c>
      <c r="AS121" s="189"/>
      <c r="AT121" s="42" t="s">
        <v>1280</v>
      </c>
      <c r="AU121" s="42" t="s">
        <v>889</v>
      </c>
      <c r="AV121" s="42">
        <v>3204812375</v>
      </c>
      <c r="AW121" s="42" t="s">
        <v>1142</v>
      </c>
      <c r="AX121" s="42">
        <v>44581</v>
      </c>
      <c r="AY121" s="42">
        <v>24400000</v>
      </c>
      <c r="AZ121" s="42">
        <v>3050000</v>
      </c>
      <c r="BA121" s="42" t="s">
        <v>1376</v>
      </c>
      <c r="BB121" s="42">
        <v>8</v>
      </c>
      <c r="BD121" s="42">
        <f t="shared" si="9"/>
        <v>240</v>
      </c>
      <c r="BE121" s="42" t="s">
        <v>1426</v>
      </c>
      <c r="BF121" s="42" t="s">
        <v>117</v>
      </c>
      <c r="BG121" s="42">
        <v>1</v>
      </c>
      <c r="BH121" s="42">
        <v>389</v>
      </c>
      <c r="BI121" s="42">
        <v>44582</v>
      </c>
      <c r="BJ121" s="42">
        <v>24400000</v>
      </c>
      <c r="BQ121" s="42" t="s">
        <v>2409</v>
      </c>
      <c r="BR121" s="42" t="s">
        <v>2410</v>
      </c>
      <c r="BS121" s="42">
        <v>44582</v>
      </c>
      <c r="BT121" s="42">
        <v>44582</v>
      </c>
      <c r="BU121" s="42">
        <v>44824</v>
      </c>
      <c r="BV121" s="42">
        <v>44819</v>
      </c>
      <c r="BW121" s="42">
        <v>10675000</v>
      </c>
      <c r="BX121" s="42">
        <v>685</v>
      </c>
      <c r="BY121" s="42">
        <v>44816</v>
      </c>
      <c r="BZ121" s="42" t="s">
        <v>3012</v>
      </c>
      <c r="CA121" s="42">
        <v>44820</v>
      </c>
      <c r="CB121" s="42">
        <v>10675000</v>
      </c>
      <c r="CX121" s="42">
        <v>105</v>
      </c>
      <c r="CY121" s="42">
        <v>44931</v>
      </c>
      <c r="FD121" s="64">
        <f t="shared" si="10"/>
        <v>35075000</v>
      </c>
      <c r="FE121" s="65">
        <f t="shared" si="11"/>
        <v>44931</v>
      </c>
      <c r="FF121" s="42" t="str">
        <f t="shared" ca="1" si="12"/>
        <v xml:space="preserve"> TERMINADO</v>
      </c>
      <c r="FJ121" s="42" t="s">
        <v>1565</v>
      </c>
      <c r="FK121" s="42" t="s">
        <v>1565</v>
      </c>
    </row>
    <row r="122" spans="1:167" s="42" customFormat="1" ht="13.5" customHeight="1" x14ac:dyDescent="0.25">
      <c r="A122" s="42">
        <v>69048</v>
      </c>
      <c r="B122" s="42" t="s">
        <v>3108</v>
      </c>
      <c r="C122" s="42" t="s">
        <v>2289</v>
      </c>
      <c r="D122" s="42" t="s">
        <v>2156</v>
      </c>
      <c r="E122" s="42">
        <v>120</v>
      </c>
      <c r="F122" s="42" t="s">
        <v>521</v>
      </c>
      <c r="G122" s="42">
        <v>118</v>
      </c>
      <c r="H122" s="42" t="s">
        <v>528</v>
      </c>
      <c r="I122" s="42" t="s">
        <v>344</v>
      </c>
      <c r="J122" s="42" t="s">
        <v>1925</v>
      </c>
      <c r="K122" s="42" t="s">
        <v>457</v>
      </c>
      <c r="L122" s="42" t="s">
        <v>1439</v>
      </c>
      <c r="M122" s="42" t="s">
        <v>197</v>
      </c>
      <c r="N122" s="42">
        <v>388</v>
      </c>
      <c r="O122" s="42">
        <v>44578</v>
      </c>
      <c r="P122" s="42">
        <v>36400000</v>
      </c>
      <c r="Q122" s="42" t="s">
        <v>546</v>
      </c>
      <c r="R122" s="42" t="s">
        <v>521</v>
      </c>
      <c r="S122" s="42" t="s">
        <v>117</v>
      </c>
      <c r="AB122" s="42" t="s">
        <v>117</v>
      </c>
      <c r="AG122" s="42">
        <f t="shared" si="8"/>
        <v>36400000</v>
      </c>
      <c r="AH122" s="42" t="s">
        <v>507</v>
      </c>
      <c r="AI122" s="42" t="s">
        <v>1748</v>
      </c>
      <c r="AJ122" s="42" t="s">
        <v>645</v>
      </c>
      <c r="AK122" s="42" t="s">
        <v>1428</v>
      </c>
      <c r="AL122" s="42">
        <v>1032455505</v>
      </c>
      <c r="AM122" s="42">
        <v>8</v>
      </c>
      <c r="AN122" s="42" t="s">
        <v>1631</v>
      </c>
      <c r="AO122" s="42">
        <v>33998</v>
      </c>
      <c r="AP122" s="42">
        <f t="shared" si="13"/>
        <v>28.93972602739726</v>
      </c>
      <c r="AS122" s="189"/>
      <c r="AT122" s="42" t="s">
        <v>1328</v>
      </c>
      <c r="AU122" s="42" t="s">
        <v>890</v>
      </c>
      <c r="AV122" s="42">
        <v>3005264529</v>
      </c>
      <c r="AW122" s="42" t="s">
        <v>1143</v>
      </c>
      <c r="AX122" s="42">
        <v>44586</v>
      </c>
      <c r="AY122" s="42">
        <v>36400000</v>
      </c>
      <c r="AZ122" s="42">
        <v>4550000</v>
      </c>
      <c r="BA122" s="42" t="s">
        <v>1376</v>
      </c>
      <c r="BB122" s="42">
        <v>8</v>
      </c>
      <c r="BD122" s="42">
        <f t="shared" si="9"/>
        <v>240</v>
      </c>
      <c r="BE122" s="42" t="s">
        <v>1380</v>
      </c>
      <c r="BF122" s="42">
        <v>20226620001363</v>
      </c>
      <c r="BG122" s="42">
        <v>5</v>
      </c>
      <c r="BH122" s="42">
        <v>420</v>
      </c>
      <c r="BI122" s="42">
        <v>44586</v>
      </c>
      <c r="BJ122" s="42">
        <v>36400000</v>
      </c>
      <c r="BQ122" s="42" t="s">
        <v>2411</v>
      </c>
      <c r="BR122" s="42" t="s">
        <v>2412</v>
      </c>
      <c r="BS122" s="42">
        <v>44592</v>
      </c>
      <c r="BT122" s="42">
        <v>44593</v>
      </c>
      <c r="BU122" s="42">
        <v>44834</v>
      </c>
      <c r="FD122" s="64">
        <f t="shared" si="10"/>
        <v>36400000</v>
      </c>
      <c r="FE122" s="65">
        <f t="shared" si="11"/>
        <v>44834</v>
      </c>
      <c r="FF122" s="42" t="str">
        <f t="shared" ca="1" si="12"/>
        <v xml:space="preserve"> TERMINADO</v>
      </c>
      <c r="FJ122" s="42" t="s">
        <v>1566</v>
      </c>
      <c r="FK122" s="42" t="s">
        <v>1566</v>
      </c>
    </row>
    <row r="123" spans="1:167" s="83" customFormat="1" ht="13.5" customHeight="1" x14ac:dyDescent="0.2">
      <c r="A123" s="83">
        <v>67458</v>
      </c>
      <c r="B123" s="80" t="s">
        <v>3913</v>
      </c>
      <c r="C123" s="83" t="s">
        <v>2289</v>
      </c>
      <c r="D123" s="83" t="s">
        <v>2110</v>
      </c>
      <c r="E123" s="83">
        <v>121</v>
      </c>
      <c r="F123" s="83" t="s">
        <v>532</v>
      </c>
      <c r="G123" s="83">
        <v>100</v>
      </c>
      <c r="H123" s="83" t="s">
        <v>528</v>
      </c>
      <c r="I123" s="80" t="s">
        <v>306</v>
      </c>
      <c r="J123" s="80" t="s">
        <v>1894</v>
      </c>
      <c r="K123" s="80" t="s">
        <v>420</v>
      </c>
      <c r="L123" s="80" t="s">
        <v>1439</v>
      </c>
      <c r="M123" s="80" t="s">
        <v>197</v>
      </c>
      <c r="N123" s="80">
        <v>298</v>
      </c>
      <c r="O123" s="82">
        <v>44574</v>
      </c>
      <c r="P123" s="81">
        <v>80000000</v>
      </c>
      <c r="Q123" s="80" t="s">
        <v>531</v>
      </c>
      <c r="R123" s="80" t="s">
        <v>532</v>
      </c>
      <c r="S123" s="83" t="s">
        <v>117</v>
      </c>
      <c r="T123" s="85"/>
      <c r="AB123" s="83" t="s">
        <v>117</v>
      </c>
      <c r="AG123" s="81">
        <f t="shared" si="8"/>
        <v>80000000</v>
      </c>
      <c r="AH123" s="80" t="s">
        <v>502</v>
      </c>
      <c r="AI123" s="80" t="s">
        <v>1749</v>
      </c>
      <c r="AJ123" s="134" t="s">
        <v>646</v>
      </c>
      <c r="AK123" s="83" t="s">
        <v>1428</v>
      </c>
      <c r="AL123" s="80">
        <v>17976092</v>
      </c>
      <c r="AM123" s="83">
        <v>8</v>
      </c>
      <c r="AN123" s="135" t="s">
        <v>1631</v>
      </c>
      <c r="AO123" s="82">
        <v>29204</v>
      </c>
      <c r="AP123" s="136">
        <f t="shared" si="13"/>
        <v>42.073972602739723</v>
      </c>
      <c r="AS123" s="189"/>
      <c r="AT123" s="80" t="s">
        <v>1279</v>
      </c>
      <c r="AU123" s="80" t="s">
        <v>891</v>
      </c>
      <c r="AV123" s="80">
        <v>3103041224</v>
      </c>
      <c r="AW123" s="80" t="s">
        <v>1144</v>
      </c>
      <c r="AX123" s="82">
        <v>44581</v>
      </c>
      <c r="AY123" s="81">
        <v>40000000</v>
      </c>
      <c r="AZ123" s="137">
        <v>5000000</v>
      </c>
      <c r="BA123" s="80" t="s">
        <v>1376</v>
      </c>
      <c r="BB123" s="80">
        <v>8</v>
      </c>
      <c r="BD123" s="83">
        <f t="shared" si="9"/>
        <v>240</v>
      </c>
      <c r="BE123" s="83" t="s">
        <v>1380</v>
      </c>
      <c r="BF123" s="94">
        <v>20226620001363</v>
      </c>
      <c r="BG123" s="83">
        <v>2</v>
      </c>
      <c r="BH123" s="83">
        <v>401</v>
      </c>
      <c r="BI123" s="85">
        <v>44582</v>
      </c>
      <c r="BJ123" s="84">
        <v>40000000</v>
      </c>
      <c r="BQ123" s="83" t="s">
        <v>2413</v>
      </c>
      <c r="BR123" s="83" t="s">
        <v>2414</v>
      </c>
      <c r="BS123" s="83">
        <v>44582</v>
      </c>
      <c r="BT123" s="85">
        <v>44582</v>
      </c>
      <c r="BU123" s="85">
        <v>44824</v>
      </c>
      <c r="BV123" s="85">
        <v>44819</v>
      </c>
      <c r="BW123" s="84">
        <v>15000000</v>
      </c>
      <c r="BX123" s="83">
        <v>648</v>
      </c>
      <c r="BY123" s="85">
        <v>44816</v>
      </c>
      <c r="BZ123" s="83" t="s">
        <v>3013</v>
      </c>
      <c r="CA123" s="83">
        <v>44820</v>
      </c>
      <c r="CB123" s="84">
        <v>15000000</v>
      </c>
      <c r="CX123" s="83">
        <v>90</v>
      </c>
      <c r="CY123" s="83">
        <v>44915</v>
      </c>
      <c r="DN123" s="85"/>
      <c r="DT123" s="85">
        <v>44651</v>
      </c>
      <c r="DU123" s="85">
        <v>44652</v>
      </c>
      <c r="DV123" s="134" t="s">
        <v>2223</v>
      </c>
      <c r="DW123" s="85">
        <v>30238</v>
      </c>
      <c r="DX123" s="83" t="s">
        <v>1428</v>
      </c>
      <c r="DY123" s="83">
        <v>80726908</v>
      </c>
      <c r="DZ123" s="83">
        <v>1</v>
      </c>
      <c r="EA123" s="83" t="s">
        <v>2224</v>
      </c>
      <c r="EB123" s="83">
        <v>3042370380</v>
      </c>
      <c r="EC123" s="83" t="s">
        <v>2225</v>
      </c>
      <c r="ED123" s="83">
        <v>44728</v>
      </c>
      <c r="EE123" s="83">
        <v>44728</v>
      </c>
      <c r="EF123" s="83" t="s">
        <v>2303</v>
      </c>
      <c r="EG123" s="85">
        <v>32201</v>
      </c>
      <c r="EH123" s="83" t="s">
        <v>1428</v>
      </c>
      <c r="EI123" s="83">
        <v>101841558</v>
      </c>
      <c r="EJ123" s="83">
        <v>3</v>
      </c>
      <c r="EK123" s="83" t="s">
        <v>2304</v>
      </c>
      <c r="EL123" s="83">
        <v>3103439955</v>
      </c>
      <c r="EM123" s="83" t="s">
        <v>2305</v>
      </c>
      <c r="FD123" s="138">
        <f t="shared" si="10"/>
        <v>55000000</v>
      </c>
      <c r="FE123" s="139">
        <f t="shared" si="11"/>
        <v>44915</v>
      </c>
      <c r="FF123" s="87" t="str">
        <f t="shared" ca="1" si="12"/>
        <v xml:space="preserve"> TERMINADO</v>
      </c>
      <c r="FJ123" s="80" t="s">
        <v>1523</v>
      </c>
      <c r="FK123" s="140" t="s">
        <v>1523</v>
      </c>
    </row>
    <row r="124" spans="1:167" s="42" customFormat="1" ht="13.5" customHeight="1" x14ac:dyDescent="0.25">
      <c r="A124" s="42">
        <v>67573</v>
      </c>
      <c r="B124" s="42" t="s">
        <v>3108</v>
      </c>
      <c r="C124" s="42" t="s">
        <v>2289</v>
      </c>
      <c r="D124" s="42" t="s">
        <v>2157</v>
      </c>
      <c r="E124" s="42">
        <v>122</v>
      </c>
      <c r="F124" s="42" t="s">
        <v>510</v>
      </c>
      <c r="G124" s="42">
        <v>204</v>
      </c>
      <c r="H124" s="42" t="s">
        <v>528</v>
      </c>
      <c r="I124" s="42" t="s">
        <v>345</v>
      </c>
      <c r="J124" s="42" t="s">
        <v>1909</v>
      </c>
      <c r="K124" s="42" t="s">
        <v>458</v>
      </c>
      <c r="L124" s="42" t="s">
        <v>1439</v>
      </c>
      <c r="M124" s="42" t="s">
        <v>197</v>
      </c>
      <c r="N124" s="42">
        <v>430</v>
      </c>
      <c r="O124" s="42">
        <v>44580</v>
      </c>
      <c r="P124" s="42">
        <v>54400000</v>
      </c>
      <c r="Q124" s="42" t="s">
        <v>541</v>
      </c>
      <c r="R124" s="42" t="s">
        <v>510</v>
      </c>
      <c r="S124" s="42" t="s">
        <v>117</v>
      </c>
      <c r="AB124" s="42" t="s">
        <v>117</v>
      </c>
      <c r="AG124" s="42">
        <f t="shared" si="8"/>
        <v>54400000</v>
      </c>
      <c r="AH124" s="42" t="s">
        <v>503</v>
      </c>
      <c r="AI124" s="42" t="s">
        <v>1750</v>
      </c>
      <c r="AJ124" s="42" t="s">
        <v>1465</v>
      </c>
      <c r="AK124" s="42" t="s">
        <v>1428</v>
      </c>
      <c r="AL124" s="42">
        <v>1013612223</v>
      </c>
      <c r="AM124" s="42">
        <v>0</v>
      </c>
      <c r="AN124" s="42" t="s">
        <v>1631</v>
      </c>
      <c r="AO124" s="42">
        <v>33018</v>
      </c>
      <c r="AP124" s="42">
        <f t="shared" si="13"/>
        <v>31.624657534246573</v>
      </c>
      <c r="AS124" s="189"/>
      <c r="AT124" s="42" t="s">
        <v>1278</v>
      </c>
      <c r="AU124" s="42" t="s">
        <v>892</v>
      </c>
      <c r="AV124" s="42">
        <v>3102292110</v>
      </c>
      <c r="AW124" s="42" t="s">
        <v>1145</v>
      </c>
      <c r="AX124" s="42">
        <v>44581</v>
      </c>
      <c r="AY124" s="42">
        <v>54400000</v>
      </c>
      <c r="AZ124" s="42">
        <v>6800000</v>
      </c>
      <c r="BA124" s="42" t="s">
        <v>1376</v>
      </c>
      <c r="BB124" s="42">
        <v>8</v>
      </c>
      <c r="BD124" s="42">
        <f t="shared" si="9"/>
        <v>240</v>
      </c>
      <c r="BE124" s="42" t="s">
        <v>1403</v>
      </c>
      <c r="BF124" s="42" t="s">
        <v>1404</v>
      </c>
      <c r="BG124" s="42">
        <v>5</v>
      </c>
      <c r="BH124" s="42">
        <v>395</v>
      </c>
      <c r="BI124" s="42">
        <v>44582</v>
      </c>
      <c r="BJ124" s="42">
        <v>54400000</v>
      </c>
      <c r="BQ124" s="42" t="s">
        <v>2415</v>
      </c>
      <c r="BR124" s="42" t="s">
        <v>2416</v>
      </c>
      <c r="BS124" s="42">
        <v>44582</v>
      </c>
      <c r="BT124" s="42">
        <v>44582</v>
      </c>
      <c r="BU124" s="42">
        <v>44824</v>
      </c>
      <c r="FD124" s="64">
        <f t="shared" si="10"/>
        <v>54400000</v>
      </c>
      <c r="FE124" s="65">
        <f t="shared" si="11"/>
        <v>44824</v>
      </c>
      <c r="FF124" s="42" t="str">
        <f t="shared" ca="1" si="12"/>
        <v xml:space="preserve"> TERMINADO</v>
      </c>
      <c r="FJ124" s="42" t="s">
        <v>1567</v>
      </c>
      <c r="FK124" s="42" t="s">
        <v>1567</v>
      </c>
    </row>
    <row r="125" spans="1:167" s="42" customFormat="1" ht="13.5" customHeight="1" x14ac:dyDescent="0.25">
      <c r="A125" s="42">
        <v>69069</v>
      </c>
      <c r="B125" s="42" t="s">
        <v>3108</v>
      </c>
      <c r="C125" s="42" t="s">
        <v>2289</v>
      </c>
      <c r="D125" s="42" t="s">
        <v>2158</v>
      </c>
      <c r="E125" s="42">
        <v>123</v>
      </c>
      <c r="F125" s="42" t="s">
        <v>510</v>
      </c>
      <c r="G125" s="42">
        <v>274</v>
      </c>
      <c r="H125" s="42" t="s">
        <v>528</v>
      </c>
      <c r="I125" s="42" t="s">
        <v>346</v>
      </c>
      <c r="J125" s="42" t="s">
        <v>1909</v>
      </c>
      <c r="K125" s="42" t="s">
        <v>2255</v>
      </c>
      <c r="L125" s="42" t="s">
        <v>1439</v>
      </c>
      <c r="M125" s="42" t="s">
        <v>197</v>
      </c>
      <c r="N125" s="42">
        <v>431</v>
      </c>
      <c r="O125" s="42">
        <v>44580</v>
      </c>
      <c r="P125" s="42">
        <v>41600000</v>
      </c>
      <c r="Q125" s="42" t="s">
        <v>541</v>
      </c>
      <c r="R125" s="42" t="s">
        <v>510</v>
      </c>
      <c r="S125" s="42" t="s">
        <v>117</v>
      </c>
      <c r="AB125" s="42" t="s">
        <v>117</v>
      </c>
      <c r="AG125" s="42">
        <f t="shared" si="8"/>
        <v>41600000</v>
      </c>
      <c r="AH125" s="42" t="s">
        <v>504</v>
      </c>
      <c r="AI125" s="42" t="s">
        <v>1751</v>
      </c>
      <c r="AJ125" s="42" t="s">
        <v>1466</v>
      </c>
      <c r="AK125" s="42" t="s">
        <v>1428</v>
      </c>
      <c r="AL125" s="42">
        <v>51901857</v>
      </c>
      <c r="AM125" s="42">
        <v>7</v>
      </c>
      <c r="AN125" s="42" t="s">
        <v>1632</v>
      </c>
      <c r="AO125" s="42">
        <v>24500</v>
      </c>
      <c r="AP125" s="42">
        <f t="shared" si="13"/>
        <v>54.961643835616435</v>
      </c>
      <c r="AS125" s="189"/>
      <c r="AT125" s="42" t="s">
        <v>1329</v>
      </c>
      <c r="AU125" s="42" t="s">
        <v>893</v>
      </c>
      <c r="AV125" s="42">
        <v>3124672999</v>
      </c>
      <c r="AW125" s="42" t="s">
        <v>1146</v>
      </c>
      <c r="AX125" s="42">
        <v>44581</v>
      </c>
      <c r="AY125" s="42">
        <v>41600000</v>
      </c>
      <c r="AZ125" s="42">
        <v>5200000</v>
      </c>
      <c r="BA125" s="42" t="s">
        <v>1376</v>
      </c>
      <c r="BB125" s="42">
        <v>8</v>
      </c>
      <c r="BD125" s="42">
        <f t="shared" si="9"/>
        <v>240</v>
      </c>
      <c r="BE125" s="42" t="s">
        <v>1405</v>
      </c>
      <c r="BF125" s="42" t="s">
        <v>1406</v>
      </c>
      <c r="BG125" s="42">
        <v>4</v>
      </c>
      <c r="BH125" s="42">
        <v>402</v>
      </c>
      <c r="BI125" s="42">
        <v>44582</v>
      </c>
      <c r="BJ125" s="42">
        <v>41600000</v>
      </c>
      <c r="BQ125" s="42" t="s">
        <v>2417</v>
      </c>
      <c r="BR125" s="42" t="s">
        <v>2353</v>
      </c>
      <c r="BS125" s="42">
        <v>44583</v>
      </c>
      <c r="BT125" s="42">
        <v>44585</v>
      </c>
      <c r="BU125" s="42">
        <v>44827</v>
      </c>
      <c r="BV125" s="42">
        <v>44824</v>
      </c>
      <c r="BW125" s="42">
        <v>15600000</v>
      </c>
      <c r="BX125" s="42">
        <v>831</v>
      </c>
      <c r="BY125" s="42">
        <v>44823</v>
      </c>
      <c r="BZ125" s="42" t="s">
        <v>3014</v>
      </c>
      <c r="CA125" s="42">
        <v>44825</v>
      </c>
      <c r="CB125" s="42">
        <v>15600000</v>
      </c>
      <c r="CX125" s="42">
        <v>90</v>
      </c>
      <c r="CY125" s="42">
        <v>44918</v>
      </c>
      <c r="FD125" s="64">
        <f t="shared" si="10"/>
        <v>57200000</v>
      </c>
      <c r="FE125" s="65">
        <f t="shared" si="11"/>
        <v>44918</v>
      </c>
      <c r="FF125" s="42" t="str">
        <f t="shared" ca="1" si="12"/>
        <v xml:space="preserve"> TERMINADO</v>
      </c>
      <c r="FJ125" s="42" t="s">
        <v>1568</v>
      </c>
      <c r="FK125" s="42" t="s">
        <v>1568</v>
      </c>
    </row>
    <row r="126" spans="1:167" s="42" customFormat="1" ht="13.5" customHeight="1" x14ac:dyDescent="0.25">
      <c r="A126" s="42">
        <v>69797</v>
      </c>
      <c r="B126" s="42" t="s">
        <v>3108</v>
      </c>
      <c r="C126" s="42" t="s">
        <v>2289</v>
      </c>
      <c r="D126" s="42" t="s">
        <v>2159</v>
      </c>
      <c r="E126" s="42">
        <v>124</v>
      </c>
      <c r="F126" s="42" t="s">
        <v>523</v>
      </c>
      <c r="G126" s="42">
        <v>284</v>
      </c>
      <c r="H126" s="42" t="s">
        <v>528</v>
      </c>
      <c r="I126" s="42" t="s">
        <v>286</v>
      </c>
      <c r="J126" s="42" t="s">
        <v>1928</v>
      </c>
      <c r="K126" s="42" t="s">
        <v>400</v>
      </c>
      <c r="L126" s="42" t="s">
        <v>1439</v>
      </c>
      <c r="M126" s="42" t="s">
        <v>199</v>
      </c>
      <c r="N126" s="42">
        <v>444</v>
      </c>
      <c r="O126" s="42">
        <v>44580</v>
      </c>
      <c r="P126" s="42">
        <v>24400000</v>
      </c>
      <c r="Q126" s="42" t="s">
        <v>540</v>
      </c>
      <c r="R126" s="42" t="s">
        <v>523</v>
      </c>
      <c r="S126" s="42" t="s">
        <v>117</v>
      </c>
      <c r="AB126" s="42" t="s">
        <v>117</v>
      </c>
      <c r="AG126" s="42">
        <f t="shared" si="8"/>
        <v>24400000</v>
      </c>
      <c r="AH126" s="42" t="s">
        <v>504</v>
      </c>
      <c r="AI126" s="42" t="s">
        <v>1752</v>
      </c>
      <c r="AJ126" s="42" t="s">
        <v>647</v>
      </c>
      <c r="AK126" s="42" t="s">
        <v>1428</v>
      </c>
      <c r="AL126" s="42">
        <v>53076697</v>
      </c>
      <c r="AM126" s="42">
        <v>2</v>
      </c>
      <c r="AN126" s="42" t="s">
        <v>1632</v>
      </c>
      <c r="AO126" s="42">
        <v>31186</v>
      </c>
      <c r="AP126" s="42">
        <f t="shared" si="13"/>
        <v>36.643835616438359</v>
      </c>
      <c r="AS126" s="189"/>
      <c r="AT126" s="42" t="s">
        <v>1280</v>
      </c>
      <c r="AU126" s="42" t="s">
        <v>894</v>
      </c>
      <c r="AV126" s="42">
        <v>3146841202</v>
      </c>
      <c r="AW126" s="42" t="s">
        <v>1147</v>
      </c>
      <c r="AX126" s="42">
        <v>44587</v>
      </c>
      <c r="AY126" s="42">
        <v>24400000</v>
      </c>
      <c r="AZ126" s="42">
        <v>3050000</v>
      </c>
      <c r="BA126" s="42" t="s">
        <v>1376</v>
      </c>
      <c r="BB126" s="42">
        <v>8</v>
      </c>
      <c r="BD126" s="42">
        <f t="shared" si="9"/>
        <v>240</v>
      </c>
      <c r="BE126" s="42" t="s">
        <v>1396</v>
      </c>
      <c r="BF126" s="42" t="s">
        <v>1397</v>
      </c>
      <c r="BG126" s="42">
        <v>1</v>
      </c>
      <c r="BH126" s="42">
        <v>461</v>
      </c>
      <c r="BI126" s="42">
        <v>44587</v>
      </c>
      <c r="BJ126" s="42">
        <v>24400000</v>
      </c>
      <c r="BQ126" s="42" t="s">
        <v>2418</v>
      </c>
      <c r="BR126" s="42" t="s">
        <v>2366</v>
      </c>
      <c r="BS126" s="42">
        <v>44588</v>
      </c>
      <c r="BT126" s="42">
        <v>44593</v>
      </c>
      <c r="BU126" s="42">
        <v>44834</v>
      </c>
      <c r="BV126" s="42">
        <v>44824</v>
      </c>
      <c r="BW126" s="42">
        <v>9150000</v>
      </c>
      <c r="BX126" s="42">
        <v>774</v>
      </c>
      <c r="BY126" s="42">
        <v>44818</v>
      </c>
      <c r="BZ126" s="42" t="s">
        <v>3015</v>
      </c>
      <c r="CA126" s="42">
        <v>44825</v>
      </c>
      <c r="CB126" s="42">
        <v>9150000</v>
      </c>
      <c r="CX126" s="42">
        <v>90</v>
      </c>
      <c r="CY126" s="42">
        <v>44926</v>
      </c>
      <c r="FD126" s="64">
        <f t="shared" si="10"/>
        <v>33550000</v>
      </c>
      <c r="FE126" s="65">
        <f t="shared" si="11"/>
        <v>44926</v>
      </c>
      <c r="FF126" s="42" t="str">
        <f t="shared" ca="1" si="12"/>
        <v xml:space="preserve"> TERMINADO</v>
      </c>
      <c r="FJ126" s="42" t="s">
        <v>1569</v>
      </c>
      <c r="FK126" s="42" t="s">
        <v>1569</v>
      </c>
    </row>
    <row r="127" spans="1:167" s="141" customFormat="1" ht="13.5" customHeight="1" x14ac:dyDescent="0.2">
      <c r="A127" s="83">
        <v>68713</v>
      </c>
      <c r="B127" s="80" t="s">
        <v>3913</v>
      </c>
      <c r="C127" s="80" t="s">
        <v>2289</v>
      </c>
      <c r="D127" s="83" t="s">
        <v>2160</v>
      </c>
      <c r="E127" s="80">
        <v>125</v>
      </c>
      <c r="F127" s="86" t="s">
        <v>510</v>
      </c>
      <c r="G127" s="83">
        <v>238</v>
      </c>
      <c r="H127" s="87" t="s">
        <v>528</v>
      </c>
      <c r="I127" s="80" t="s">
        <v>347</v>
      </c>
      <c r="J127" s="80" t="s">
        <v>1892</v>
      </c>
      <c r="K127" s="80" t="s">
        <v>459</v>
      </c>
      <c r="L127" s="80" t="s">
        <v>1439</v>
      </c>
      <c r="M127" s="80" t="s">
        <v>197</v>
      </c>
      <c r="N127" s="80">
        <v>366</v>
      </c>
      <c r="O127" s="82">
        <v>44578</v>
      </c>
      <c r="P127" s="81">
        <v>54400000</v>
      </c>
      <c r="Q127" s="80" t="s">
        <v>541</v>
      </c>
      <c r="R127" s="80" t="s">
        <v>510</v>
      </c>
      <c r="S127" s="83" t="s">
        <v>117</v>
      </c>
      <c r="T127" s="85"/>
      <c r="U127" s="83"/>
      <c r="V127" s="83"/>
      <c r="W127" s="83"/>
      <c r="X127" s="83"/>
      <c r="Y127" s="83"/>
      <c r="Z127" s="83"/>
      <c r="AA127" s="83"/>
      <c r="AB127" s="83" t="s">
        <v>117</v>
      </c>
      <c r="AC127" s="83"/>
      <c r="AD127" s="83"/>
      <c r="AE127" s="83"/>
      <c r="AF127" s="83"/>
      <c r="AG127" s="81">
        <f t="shared" si="8"/>
        <v>54400000</v>
      </c>
      <c r="AH127" s="80" t="s">
        <v>507</v>
      </c>
      <c r="AI127" s="80" t="s">
        <v>1753</v>
      </c>
      <c r="AJ127" s="134" t="s">
        <v>648</v>
      </c>
      <c r="AK127" s="83" t="s">
        <v>1428</v>
      </c>
      <c r="AL127" s="80">
        <v>11811828</v>
      </c>
      <c r="AM127" s="83">
        <v>1</v>
      </c>
      <c r="AN127" s="135" t="s">
        <v>1631</v>
      </c>
      <c r="AO127" s="82">
        <v>29463</v>
      </c>
      <c r="AP127" s="136">
        <f t="shared" si="13"/>
        <v>41.364383561643834</v>
      </c>
      <c r="AQ127" s="83"/>
      <c r="AR127" s="83"/>
      <c r="AS127" s="189"/>
      <c r="AT127" s="80" t="s">
        <v>1278</v>
      </c>
      <c r="AU127" s="80" t="s">
        <v>895</v>
      </c>
      <c r="AV127" s="80">
        <v>5783946</v>
      </c>
      <c r="AW127" s="80" t="s">
        <v>1148</v>
      </c>
      <c r="AX127" s="82">
        <v>44586</v>
      </c>
      <c r="AY127" s="81">
        <v>37600000</v>
      </c>
      <c r="AZ127" s="137">
        <v>6800000</v>
      </c>
      <c r="BA127" s="80" t="s">
        <v>1376</v>
      </c>
      <c r="BB127" s="80">
        <v>8</v>
      </c>
      <c r="BC127" s="83"/>
      <c r="BD127" s="83">
        <f t="shared" si="9"/>
        <v>240</v>
      </c>
      <c r="BE127" s="83" t="s">
        <v>1383</v>
      </c>
      <c r="BF127" s="94">
        <v>20226620001353</v>
      </c>
      <c r="BG127" s="83">
        <v>1</v>
      </c>
      <c r="BH127" s="83">
        <v>536</v>
      </c>
      <c r="BI127" s="85">
        <v>44589</v>
      </c>
      <c r="BJ127" s="84">
        <v>37600000</v>
      </c>
      <c r="BK127" s="83"/>
      <c r="BL127" s="83"/>
      <c r="BM127" s="83"/>
      <c r="BN127" s="83"/>
      <c r="BO127" s="83"/>
      <c r="BP127" s="83"/>
      <c r="BQ127" s="83"/>
      <c r="BR127" s="83"/>
      <c r="BS127" s="83"/>
      <c r="BT127" s="85">
        <v>44593</v>
      </c>
      <c r="BU127" s="85">
        <v>44834</v>
      </c>
      <c r="BV127" s="85">
        <v>44831</v>
      </c>
      <c r="BW127" s="84">
        <v>20400000</v>
      </c>
      <c r="BX127" s="83">
        <v>722</v>
      </c>
      <c r="BY127" s="85">
        <v>44817</v>
      </c>
      <c r="BZ127" s="83" t="s">
        <v>3016</v>
      </c>
      <c r="CA127" s="83">
        <v>44833</v>
      </c>
      <c r="CB127" s="84">
        <v>20400000</v>
      </c>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v>90</v>
      </c>
      <c r="CY127" s="83">
        <v>44929</v>
      </c>
      <c r="CZ127" s="83"/>
      <c r="DA127" s="83"/>
      <c r="DB127" s="83"/>
      <c r="DC127" s="83"/>
      <c r="DD127" s="83"/>
      <c r="DE127" s="83"/>
      <c r="DF127" s="83"/>
      <c r="DG127" s="83"/>
      <c r="DH127" s="83"/>
      <c r="DI127" s="83"/>
      <c r="DJ127" s="83"/>
      <c r="DK127" s="83"/>
      <c r="DL127" s="83"/>
      <c r="DM127" s="83"/>
      <c r="DN127" s="85"/>
      <c r="DO127" s="83"/>
      <c r="DP127" s="83"/>
      <c r="DQ127" s="83"/>
      <c r="DR127" s="83"/>
      <c r="DS127" s="83"/>
      <c r="DT127" s="85">
        <v>44727</v>
      </c>
      <c r="DU127" s="85">
        <v>44727</v>
      </c>
      <c r="DV127" s="134" t="s">
        <v>720</v>
      </c>
      <c r="DW127" s="85">
        <v>22903</v>
      </c>
      <c r="DX127" s="83" t="s">
        <v>1428</v>
      </c>
      <c r="DY127" s="83">
        <v>11431239</v>
      </c>
      <c r="DZ127" s="83">
        <v>2</v>
      </c>
      <c r="EA127" s="83" t="s">
        <v>2302</v>
      </c>
      <c r="EB127" s="83">
        <v>3183705467</v>
      </c>
      <c r="EC127" s="83" t="s">
        <v>2301</v>
      </c>
      <c r="ED127" s="83"/>
      <c r="EE127" s="83"/>
      <c r="EF127" s="83"/>
      <c r="EG127" s="83"/>
      <c r="EH127" s="83"/>
      <c r="EI127" s="83"/>
      <c r="EJ127" s="83"/>
      <c r="EK127" s="83"/>
      <c r="EL127" s="83"/>
      <c r="EM127" s="83"/>
      <c r="EN127" s="83"/>
      <c r="EO127" s="83"/>
      <c r="EP127" s="83"/>
      <c r="EQ127" s="83"/>
      <c r="ER127" s="83"/>
      <c r="ES127" s="83"/>
      <c r="ET127" s="83"/>
      <c r="EU127" s="83"/>
      <c r="EV127" s="83"/>
      <c r="EW127" s="83"/>
      <c r="EX127" s="83"/>
      <c r="EY127" s="83"/>
      <c r="EZ127" s="83"/>
      <c r="FA127" s="83"/>
      <c r="FB127" s="83"/>
      <c r="FC127" s="83"/>
      <c r="FD127" s="138">
        <f t="shared" si="10"/>
        <v>58000000</v>
      </c>
      <c r="FE127" s="139">
        <f t="shared" si="11"/>
        <v>44929</v>
      </c>
      <c r="FF127" s="87" t="str">
        <f t="shared" ca="1" si="12"/>
        <v xml:space="preserve"> TERMINADO</v>
      </c>
      <c r="FG127" s="83"/>
      <c r="FH127" s="83"/>
      <c r="FI127" s="83"/>
      <c r="FJ127" s="80" t="s">
        <v>1570</v>
      </c>
      <c r="FK127" s="140" t="s">
        <v>1570</v>
      </c>
    </row>
    <row r="128" spans="1:167" s="42" customFormat="1" ht="13.5" customHeight="1" x14ac:dyDescent="0.25">
      <c r="A128" s="42">
        <v>69404</v>
      </c>
      <c r="B128" s="42" t="s">
        <v>3108</v>
      </c>
      <c r="C128" s="42" t="s">
        <v>2289</v>
      </c>
      <c r="D128" s="42" t="s">
        <v>2161</v>
      </c>
      <c r="E128" s="42">
        <v>126</v>
      </c>
      <c r="F128" s="42" t="s">
        <v>518</v>
      </c>
      <c r="G128" s="42">
        <v>70</v>
      </c>
      <c r="H128" s="42" t="s">
        <v>528</v>
      </c>
      <c r="I128" s="42" t="s">
        <v>348</v>
      </c>
      <c r="J128" s="42" t="s">
        <v>1896</v>
      </c>
      <c r="K128" s="42" t="s">
        <v>460</v>
      </c>
      <c r="L128" s="42" t="s">
        <v>1439</v>
      </c>
      <c r="M128" s="42" t="s">
        <v>199</v>
      </c>
      <c r="N128" s="42">
        <v>411</v>
      </c>
      <c r="O128" s="42">
        <v>44579</v>
      </c>
      <c r="P128" s="42">
        <v>330000000</v>
      </c>
      <c r="Q128" s="42" t="s">
        <v>530</v>
      </c>
      <c r="R128" s="42" t="s">
        <v>518</v>
      </c>
      <c r="S128" s="42" t="s">
        <v>117</v>
      </c>
      <c r="AB128" s="42" t="s">
        <v>117</v>
      </c>
      <c r="AG128" s="42">
        <f t="shared" si="8"/>
        <v>330000000</v>
      </c>
      <c r="AH128" s="42" t="s">
        <v>502</v>
      </c>
      <c r="AI128" s="42" t="s">
        <v>1754</v>
      </c>
      <c r="AJ128" s="42" t="s">
        <v>649</v>
      </c>
      <c r="AK128" s="42" t="s">
        <v>1428</v>
      </c>
      <c r="AL128" s="42">
        <v>1013589067</v>
      </c>
      <c r="AM128" s="42">
        <v>1</v>
      </c>
      <c r="AN128" s="42" t="s">
        <v>1631</v>
      </c>
      <c r="AO128" s="42">
        <v>31965</v>
      </c>
      <c r="AP128" s="42">
        <f t="shared" si="13"/>
        <v>34.509589041095893</v>
      </c>
      <c r="AS128" s="189"/>
      <c r="AT128" s="42" t="s">
        <v>1324</v>
      </c>
      <c r="AU128" s="42" t="s">
        <v>896</v>
      </c>
      <c r="AV128" s="42">
        <v>3102057994</v>
      </c>
      <c r="AW128" s="42" t="s">
        <v>1149</v>
      </c>
      <c r="AX128" s="42">
        <v>44582</v>
      </c>
      <c r="AY128" s="42">
        <v>22000000</v>
      </c>
      <c r="AZ128" s="42">
        <v>2750000</v>
      </c>
      <c r="BA128" s="42" t="s">
        <v>1376</v>
      </c>
      <c r="BB128" s="42">
        <v>8</v>
      </c>
      <c r="BD128" s="42">
        <f t="shared" si="9"/>
        <v>240</v>
      </c>
      <c r="BE128" s="42" t="s">
        <v>1419</v>
      </c>
      <c r="BF128" s="42" t="s">
        <v>1420</v>
      </c>
      <c r="BG128" s="42">
        <v>3</v>
      </c>
      <c r="BH128" s="42">
        <v>403</v>
      </c>
      <c r="BI128" s="42">
        <v>44582</v>
      </c>
      <c r="BJ128" s="42">
        <v>22000000</v>
      </c>
      <c r="BQ128" s="42" t="s">
        <v>2419</v>
      </c>
      <c r="BR128" s="42" t="s">
        <v>2420</v>
      </c>
      <c r="BS128" s="42">
        <v>44642</v>
      </c>
      <c r="BT128" s="42">
        <v>44621</v>
      </c>
      <c r="BU128" s="42">
        <v>44865</v>
      </c>
      <c r="BV128" s="42">
        <v>44827</v>
      </c>
      <c r="BW128" s="42">
        <v>2750000</v>
      </c>
      <c r="BX128" s="42">
        <v>802</v>
      </c>
      <c r="BY128" s="42">
        <v>44819</v>
      </c>
      <c r="BZ128" s="42" t="s">
        <v>3017</v>
      </c>
      <c r="CA128" s="42">
        <v>44831</v>
      </c>
      <c r="CB128" s="42">
        <v>2750000</v>
      </c>
      <c r="CX128" s="42">
        <v>30</v>
      </c>
      <c r="CY128" s="42">
        <v>44895</v>
      </c>
      <c r="FD128" s="64">
        <f t="shared" si="10"/>
        <v>24750000</v>
      </c>
      <c r="FE128" s="65">
        <f t="shared" si="11"/>
        <v>44895</v>
      </c>
      <c r="FF128" s="42" t="str">
        <f t="shared" ca="1" si="12"/>
        <v xml:space="preserve"> TERMINADO</v>
      </c>
      <c r="FJ128" s="42" t="s">
        <v>1571</v>
      </c>
      <c r="FK128" s="42" t="s">
        <v>1571</v>
      </c>
    </row>
    <row r="129" spans="1:167" s="42" customFormat="1" ht="13.5" customHeight="1" x14ac:dyDescent="0.25">
      <c r="A129" s="42">
        <v>69404</v>
      </c>
      <c r="B129" s="42" t="s">
        <v>3108</v>
      </c>
      <c r="C129" s="42" t="s">
        <v>2289</v>
      </c>
      <c r="D129" s="42" t="s">
        <v>2161</v>
      </c>
      <c r="E129" s="42">
        <v>127</v>
      </c>
      <c r="F129" s="42" t="s">
        <v>518</v>
      </c>
      <c r="G129" s="42">
        <v>75</v>
      </c>
      <c r="H129" s="42" t="s">
        <v>528</v>
      </c>
      <c r="I129" s="42" t="s">
        <v>348</v>
      </c>
      <c r="J129" s="42" t="s">
        <v>1896</v>
      </c>
      <c r="K129" s="42" t="s">
        <v>460</v>
      </c>
      <c r="L129" s="42" t="s">
        <v>1439</v>
      </c>
      <c r="M129" s="42" t="s">
        <v>199</v>
      </c>
      <c r="N129" s="42">
        <v>411</v>
      </c>
      <c r="O129" s="42">
        <v>44579</v>
      </c>
      <c r="P129" s="42">
        <v>330000000</v>
      </c>
      <c r="Q129" s="42" t="s">
        <v>530</v>
      </c>
      <c r="R129" s="42" t="s">
        <v>518</v>
      </c>
      <c r="S129" s="42" t="s">
        <v>117</v>
      </c>
      <c r="AB129" s="42" t="s">
        <v>117</v>
      </c>
      <c r="AG129" s="42">
        <f t="shared" si="8"/>
        <v>330000000</v>
      </c>
      <c r="AH129" s="42" t="s">
        <v>502</v>
      </c>
      <c r="AI129" s="42" t="s">
        <v>1755</v>
      </c>
      <c r="AJ129" s="42" t="s">
        <v>650</v>
      </c>
      <c r="AK129" s="42" t="s">
        <v>1428</v>
      </c>
      <c r="AL129" s="42">
        <v>80932222</v>
      </c>
      <c r="AM129" s="42">
        <v>9</v>
      </c>
      <c r="AN129" s="42" t="s">
        <v>1631</v>
      </c>
      <c r="AO129" s="42">
        <v>30496</v>
      </c>
      <c r="AP129" s="42">
        <f t="shared" si="13"/>
        <v>38.534246575342465</v>
      </c>
      <c r="AS129" s="189"/>
      <c r="AT129" s="42" t="s">
        <v>1306</v>
      </c>
      <c r="AU129" s="42" t="s">
        <v>897</v>
      </c>
      <c r="AV129" s="42">
        <v>3188490267</v>
      </c>
      <c r="AW129" s="42" t="s">
        <v>1150</v>
      </c>
      <c r="AX129" s="42">
        <v>44585</v>
      </c>
      <c r="AY129" s="42">
        <v>22000000</v>
      </c>
      <c r="AZ129" s="42">
        <v>2750000</v>
      </c>
      <c r="BA129" s="42" t="s">
        <v>1376</v>
      </c>
      <c r="BB129" s="42">
        <v>8</v>
      </c>
      <c r="BD129" s="42">
        <f t="shared" si="9"/>
        <v>240</v>
      </c>
      <c r="BE129" s="42" t="s">
        <v>1419</v>
      </c>
      <c r="BF129" s="42" t="s">
        <v>1420</v>
      </c>
      <c r="BG129" s="42">
        <v>3</v>
      </c>
      <c r="BH129" s="42">
        <v>415</v>
      </c>
      <c r="BI129" s="42">
        <v>44585</v>
      </c>
      <c r="BJ129" s="42">
        <v>22000000</v>
      </c>
      <c r="BQ129" s="42" t="s">
        <v>2421</v>
      </c>
      <c r="BR129" s="42" t="s">
        <v>2422</v>
      </c>
      <c r="BS129" s="42">
        <v>44587</v>
      </c>
      <c r="BT129" s="42">
        <v>44621</v>
      </c>
      <c r="BU129" s="42">
        <v>44865</v>
      </c>
      <c r="BV129" s="42">
        <v>44827</v>
      </c>
      <c r="BW129" s="42">
        <v>2750000</v>
      </c>
      <c r="BX129" s="42">
        <v>807</v>
      </c>
      <c r="BY129" s="42">
        <v>44819</v>
      </c>
      <c r="BZ129" s="42" t="s">
        <v>3018</v>
      </c>
      <c r="CA129" s="42">
        <v>44831</v>
      </c>
      <c r="CB129" s="42">
        <v>2750000</v>
      </c>
      <c r="CX129" s="42">
        <v>30</v>
      </c>
      <c r="CY129" s="42">
        <v>44895</v>
      </c>
      <c r="FD129" s="64">
        <f t="shared" si="10"/>
        <v>24750000</v>
      </c>
      <c r="FE129" s="65">
        <f t="shared" si="11"/>
        <v>44895</v>
      </c>
      <c r="FF129" s="42" t="str">
        <f t="shared" ca="1" si="12"/>
        <v xml:space="preserve"> TERMINADO</v>
      </c>
      <c r="FJ129" s="42" t="s">
        <v>1571</v>
      </c>
      <c r="FK129" s="42" t="s">
        <v>1571</v>
      </c>
    </row>
    <row r="130" spans="1:167" s="42" customFormat="1" ht="13.5" customHeight="1" x14ac:dyDescent="0.25">
      <c r="A130" s="42">
        <v>69404</v>
      </c>
      <c r="B130" s="42" t="s">
        <v>3108</v>
      </c>
      <c r="C130" s="42" t="s">
        <v>2289</v>
      </c>
      <c r="D130" s="42" t="s">
        <v>2161</v>
      </c>
      <c r="E130" s="42">
        <v>128</v>
      </c>
      <c r="F130" s="42" t="s">
        <v>518</v>
      </c>
      <c r="G130" s="42">
        <v>77</v>
      </c>
      <c r="H130" s="42" t="s">
        <v>528</v>
      </c>
      <c r="I130" s="42" t="s">
        <v>348</v>
      </c>
      <c r="J130" s="42" t="s">
        <v>1896</v>
      </c>
      <c r="K130" s="42" t="s">
        <v>460</v>
      </c>
      <c r="L130" s="42" t="s">
        <v>1439</v>
      </c>
      <c r="M130" s="42" t="s">
        <v>199</v>
      </c>
      <c r="N130" s="42">
        <v>411</v>
      </c>
      <c r="O130" s="42">
        <v>44579</v>
      </c>
      <c r="P130" s="42">
        <v>330000000</v>
      </c>
      <c r="Q130" s="42" t="s">
        <v>530</v>
      </c>
      <c r="R130" s="42" t="s">
        <v>518</v>
      </c>
      <c r="S130" s="42" t="s">
        <v>117</v>
      </c>
      <c r="AB130" s="42" t="s">
        <v>117</v>
      </c>
      <c r="AG130" s="42">
        <f t="shared" si="8"/>
        <v>330000000</v>
      </c>
      <c r="AH130" s="42" t="s">
        <v>502</v>
      </c>
      <c r="AI130" s="42" t="s">
        <v>1756</v>
      </c>
      <c r="AJ130" s="42" t="s">
        <v>651</v>
      </c>
      <c r="AK130" s="42" t="s">
        <v>1428</v>
      </c>
      <c r="AL130" s="42">
        <v>1015457879</v>
      </c>
      <c r="AM130" s="42">
        <v>4</v>
      </c>
      <c r="AN130" s="42" t="s">
        <v>1631</v>
      </c>
      <c r="AO130" s="42">
        <v>34997</v>
      </c>
      <c r="AP130" s="42">
        <f t="shared" si="13"/>
        <v>26.202739726027396</v>
      </c>
      <c r="AS130" s="189"/>
      <c r="AT130" s="42" t="s">
        <v>1330</v>
      </c>
      <c r="AU130" s="42" t="s">
        <v>898</v>
      </c>
      <c r="AV130" s="42">
        <v>3125010112</v>
      </c>
      <c r="AW130" s="42" t="s">
        <v>1151</v>
      </c>
      <c r="AX130" s="42">
        <v>44583</v>
      </c>
      <c r="AY130" s="42">
        <v>22000000</v>
      </c>
      <c r="AZ130" s="42">
        <v>2750000</v>
      </c>
      <c r="BA130" s="42" t="s">
        <v>1376</v>
      </c>
      <c r="BB130" s="42">
        <v>8</v>
      </c>
      <c r="BD130" s="42">
        <f t="shared" si="9"/>
        <v>240</v>
      </c>
      <c r="BE130" s="42" t="s">
        <v>1419</v>
      </c>
      <c r="BF130" s="42" t="s">
        <v>1420</v>
      </c>
      <c r="BG130" s="42">
        <v>3</v>
      </c>
      <c r="BH130" s="42">
        <v>414</v>
      </c>
      <c r="BI130" s="42">
        <v>44585</v>
      </c>
      <c r="BJ130" s="42">
        <v>22000000</v>
      </c>
      <c r="BQ130" s="42" t="s">
        <v>2423</v>
      </c>
      <c r="BR130" s="42" t="s">
        <v>2424</v>
      </c>
      <c r="BS130" s="42">
        <v>44642</v>
      </c>
      <c r="BT130" s="42">
        <v>44621</v>
      </c>
      <c r="BU130" s="42">
        <v>44865</v>
      </c>
      <c r="BV130" s="42">
        <v>44827</v>
      </c>
      <c r="BW130" s="42">
        <v>2750000</v>
      </c>
      <c r="BX130" s="42">
        <v>809</v>
      </c>
      <c r="BY130" s="42">
        <v>44819</v>
      </c>
      <c r="BZ130" s="42" t="s">
        <v>3019</v>
      </c>
      <c r="CA130" s="42">
        <v>44831</v>
      </c>
      <c r="CB130" s="42">
        <v>2750000</v>
      </c>
      <c r="CX130" s="42">
        <v>30</v>
      </c>
      <c r="CY130" s="42">
        <v>44901</v>
      </c>
      <c r="FD130" s="64">
        <f t="shared" si="10"/>
        <v>24750000</v>
      </c>
      <c r="FE130" s="65">
        <f t="shared" si="11"/>
        <v>44901</v>
      </c>
      <c r="FF130" s="42" t="str">
        <f t="shared" ca="1" si="12"/>
        <v xml:space="preserve"> TERMINADO</v>
      </c>
      <c r="FJ130" s="42" t="s">
        <v>1571</v>
      </c>
      <c r="FK130" s="42" t="s">
        <v>1571</v>
      </c>
    </row>
    <row r="131" spans="1:167" s="42" customFormat="1" ht="13.5" customHeight="1" x14ac:dyDescent="0.25">
      <c r="A131" s="42">
        <v>69404</v>
      </c>
      <c r="B131" s="42" t="s">
        <v>3108</v>
      </c>
      <c r="C131" s="42" t="s">
        <v>2289</v>
      </c>
      <c r="D131" s="42" t="s">
        <v>2161</v>
      </c>
      <c r="E131" s="42">
        <v>129</v>
      </c>
      <c r="F131" s="42" t="s">
        <v>518</v>
      </c>
      <c r="G131" s="42">
        <v>73</v>
      </c>
      <c r="H131" s="42" t="s">
        <v>528</v>
      </c>
      <c r="I131" s="42" t="s">
        <v>348</v>
      </c>
      <c r="J131" s="42" t="s">
        <v>1896</v>
      </c>
      <c r="K131" s="42" t="s">
        <v>460</v>
      </c>
      <c r="L131" s="42" t="s">
        <v>1439</v>
      </c>
      <c r="M131" s="42" t="s">
        <v>199</v>
      </c>
      <c r="N131" s="42">
        <v>411</v>
      </c>
      <c r="O131" s="42">
        <v>44579</v>
      </c>
      <c r="P131" s="42">
        <v>330000000</v>
      </c>
      <c r="Q131" s="42" t="s">
        <v>530</v>
      </c>
      <c r="R131" s="42" t="s">
        <v>518</v>
      </c>
      <c r="S131" s="42" t="s">
        <v>117</v>
      </c>
      <c r="AB131" s="42" t="s">
        <v>117</v>
      </c>
      <c r="AG131" s="42">
        <f t="shared" ref="AG131:AG195" si="14">+P131+U131+AD131</f>
        <v>330000000</v>
      </c>
      <c r="AH131" s="42" t="s">
        <v>502</v>
      </c>
      <c r="AI131" s="42" t="s">
        <v>1757</v>
      </c>
      <c r="AJ131" s="42" t="s">
        <v>652</v>
      </c>
      <c r="AK131" s="42" t="s">
        <v>1428</v>
      </c>
      <c r="AL131" s="42">
        <v>79646732</v>
      </c>
      <c r="AM131" s="42">
        <v>3</v>
      </c>
      <c r="AN131" s="42" t="s">
        <v>1631</v>
      </c>
      <c r="AO131" s="42">
        <v>27355</v>
      </c>
      <c r="AP131" s="42">
        <f t="shared" si="13"/>
        <v>47.139726027397259</v>
      </c>
      <c r="AS131" s="189"/>
      <c r="AT131" s="42" t="s">
        <v>1327</v>
      </c>
      <c r="AU131" s="42" t="s">
        <v>899</v>
      </c>
      <c r="AV131" s="42">
        <v>3134678900</v>
      </c>
      <c r="AW131" s="42" t="s">
        <v>1152</v>
      </c>
      <c r="AX131" s="42">
        <v>44583</v>
      </c>
      <c r="AY131" s="42">
        <v>22000000</v>
      </c>
      <c r="AZ131" s="42">
        <v>2750000</v>
      </c>
      <c r="BA131" s="42" t="s">
        <v>1376</v>
      </c>
      <c r="BB131" s="42">
        <v>8</v>
      </c>
      <c r="BD131" s="42">
        <f t="shared" si="9"/>
        <v>240</v>
      </c>
      <c r="BE131" s="42" t="s">
        <v>1419</v>
      </c>
      <c r="BF131" s="42" t="s">
        <v>1420</v>
      </c>
      <c r="BG131" s="42">
        <v>3</v>
      </c>
      <c r="BH131" s="42">
        <v>416</v>
      </c>
      <c r="BI131" s="42">
        <v>44585</v>
      </c>
      <c r="BJ131" s="42">
        <v>22000000</v>
      </c>
      <c r="BQ131" s="42" t="s">
        <v>2425</v>
      </c>
      <c r="BR131" s="42" t="s">
        <v>2426</v>
      </c>
      <c r="BS131" s="42">
        <v>44587</v>
      </c>
      <c r="BT131" s="42">
        <v>44621</v>
      </c>
      <c r="BU131" s="42">
        <v>44865</v>
      </c>
      <c r="BV131" s="42">
        <v>44827</v>
      </c>
      <c r="BW131" s="42">
        <v>2750000</v>
      </c>
      <c r="BX131" s="42">
        <v>805</v>
      </c>
      <c r="BY131" s="42">
        <v>44819</v>
      </c>
      <c r="BZ131" s="42" t="s">
        <v>3020</v>
      </c>
      <c r="CA131" s="42">
        <v>44831</v>
      </c>
      <c r="CB131" s="42">
        <v>2750000</v>
      </c>
      <c r="CX131" s="42">
        <v>30</v>
      </c>
      <c r="CY131" s="42">
        <v>44895</v>
      </c>
      <c r="FD131" s="64">
        <f t="shared" si="10"/>
        <v>24750000</v>
      </c>
      <c r="FE131" s="65">
        <f t="shared" si="11"/>
        <v>44895</v>
      </c>
      <c r="FF131" s="42" t="str">
        <f t="shared" ca="1" si="12"/>
        <v xml:space="preserve"> TERMINADO</v>
      </c>
      <c r="FJ131" s="42" t="s">
        <v>1571</v>
      </c>
      <c r="FK131" s="42" t="s">
        <v>1571</v>
      </c>
    </row>
    <row r="132" spans="1:167" s="42" customFormat="1" ht="13.5" customHeight="1" x14ac:dyDescent="0.25">
      <c r="A132" s="42">
        <v>69404</v>
      </c>
      <c r="B132" s="42" t="s">
        <v>3108</v>
      </c>
      <c r="C132" s="42" t="s">
        <v>2289</v>
      </c>
      <c r="D132" s="42" t="s">
        <v>2161</v>
      </c>
      <c r="E132" s="42">
        <v>130</v>
      </c>
      <c r="F132" s="42" t="s">
        <v>518</v>
      </c>
      <c r="G132" s="42">
        <v>79</v>
      </c>
      <c r="H132" s="42" t="s">
        <v>528</v>
      </c>
      <c r="I132" s="42" t="s">
        <v>348</v>
      </c>
      <c r="J132" s="42" t="s">
        <v>1896</v>
      </c>
      <c r="K132" s="42" t="s">
        <v>460</v>
      </c>
      <c r="L132" s="42" t="s">
        <v>1439</v>
      </c>
      <c r="M132" s="42" t="s">
        <v>199</v>
      </c>
      <c r="N132" s="42">
        <v>411</v>
      </c>
      <c r="O132" s="42">
        <v>44579</v>
      </c>
      <c r="P132" s="42">
        <v>330000000</v>
      </c>
      <c r="Q132" s="42" t="s">
        <v>530</v>
      </c>
      <c r="R132" s="42" t="s">
        <v>518</v>
      </c>
      <c r="S132" s="42" t="s">
        <v>117</v>
      </c>
      <c r="AB132" s="42" t="s">
        <v>117</v>
      </c>
      <c r="AG132" s="42">
        <f t="shared" si="14"/>
        <v>330000000</v>
      </c>
      <c r="AH132" s="42" t="s">
        <v>502</v>
      </c>
      <c r="AI132" s="42" t="s">
        <v>1758</v>
      </c>
      <c r="AJ132" s="42" t="s">
        <v>653</v>
      </c>
      <c r="AK132" s="42" t="s">
        <v>1428</v>
      </c>
      <c r="AL132" s="42">
        <v>1032478958</v>
      </c>
      <c r="AM132" s="42">
        <v>1</v>
      </c>
      <c r="AN132" s="42" t="s">
        <v>1632</v>
      </c>
      <c r="AO132" s="42">
        <v>35119</v>
      </c>
      <c r="AP132" s="42">
        <f t="shared" si="13"/>
        <v>25.86849315068493</v>
      </c>
      <c r="AS132" s="189"/>
      <c r="AT132" s="42" t="s">
        <v>1331</v>
      </c>
      <c r="AU132" s="42" t="s">
        <v>900</v>
      </c>
      <c r="AV132" s="42">
        <v>3107263278</v>
      </c>
      <c r="AW132" s="42" t="s">
        <v>1153</v>
      </c>
      <c r="AX132" s="42">
        <v>44586</v>
      </c>
      <c r="AY132" s="42">
        <v>22000000</v>
      </c>
      <c r="AZ132" s="42">
        <v>2750000</v>
      </c>
      <c r="BA132" s="42" t="s">
        <v>1376</v>
      </c>
      <c r="BB132" s="42">
        <v>8</v>
      </c>
      <c r="BD132" s="42">
        <f t="shared" ref="BD132:BD196" si="15">+(BB132*30)+BC132</f>
        <v>240</v>
      </c>
      <c r="BE132" s="42" t="s">
        <v>1419</v>
      </c>
      <c r="BF132" s="42" t="s">
        <v>1420</v>
      </c>
      <c r="BG132" s="42">
        <v>3</v>
      </c>
      <c r="BH132" s="42">
        <v>452</v>
      </c>
      <c r="BI132" s="42">
        <v>44587</v>
      </c>
      <c r="BJ132" s="42">
        <v>22000000</v>
      </c>
      <c r="BQ132" s="42" t="s">
        <v>2427</v>
      </c>
      <c r="BR132" s="42" t="s">
        <v>2428</v>
      </c>
      <c r="BS132" s="42">
        <v>44651</v>
      </c>
      <c r="BT132" s="42">
        <v>44621</v>
      </c>
      <c r="BU132" s="42">
        <v>44865</v>
      </c>
      <c r="BV132" s="42">
        <v>44827</v>
      </c>
      <c r="BW132" s="42">
        <v>2750000</v>
      </c>
      <c r="BX132" s="42">
        <v>811</v>
      </c>
      <c r="BY132" s="42">
        <v>44819</v>
      </c>
      <c r="BZ132" s="42" t="s">
        <v>3021</v>
      </c>
      <c r="CA132" s="42">
        <v>44831</v>
      </c>
      <c r="CB132" s="42">
        <v>2750000</v>
      </c>
      <c r="CX132" s="42">
        <v>30</v>
      </c>
      <c r="CY132" s="42">
        <v>44904</v>
      </c>
      <c r="DJ132" s="42">
        <v>44636</v>
      </c>
      <c r="DK132" s="42">
        <v>44636</v>
      </c>
      <c r="DL132" s="42">
        <v>9</v>
      </c>
      <c r="DM132" s="42">
        <v>44644</v>
      </c>
      <c r="DN132" s="42">
        <v>44874</v>
      </c>
      <c r="FD132" s="64">
        <f t="shared" ref="FD132:FD196" si="16">+AY132+BW132+CG132+CP132</f>
        <v>24750000</v>
      </c>
      <c r="FE132" s="65">
        <f t="shared" ref="FE132:FE196" si="17">MAX(BU132,CY132,DD132,DI132,DN132,DS132,FB132)</f>
        <v>44904</v>
      </c>
      <c r="FF132" s="42" t="str">
        <f t="shared" ref="FF132:FF195" ca="1" si="18">IF(FE132&gt;TODAY(),"EN EJECUCION"," TERMINADO")</f>
        <v xml:space="preserve"> TERMINADO</v>
      </c>
      <c r="FJ132" s="42" t="s">
        <v>1571</v>
      </c>
      <c r="FK132" s="42" t="s">
        <v>1571</v>
      </c>
    </row>
    <row r="133" spans="1:167" s="42" customFormat="1" ht="13.5" customHeight="1" x14ac:dyDescent="0.25">
      <c r="A133" s="42">
        <v>69404</v>
      </c>
      <c r="B133" s="42" t="s">
        <v>3108</v>
      </c>
      <c r="C133" s="42" t="s">
        <v>2289</v>
      </c>
      <c r="D133" s="42" t="s">
        <v>2161</v>
      </c>
      <c r="E133" s="42">
        <v>131</v>
      </c>
      <c r="F133" s="42" t="s">
        <v>518</v>
      </c>
      <c r="G133" s="42">
        <v>78</v>
      </c>
      <c r="H133" s="42" t="s">
        <v>528</v>
      </c>
      <c r="I133" s="42" t="s">
        <v>348</v>
      </c>
      <c r="J133" s="42" t="s">
        <v>1896</v>
      </c>
      <c r="K133" s="42" t="s">
        <v>460</v>
      </c>
      <c r="L133" s="42" t="s">
        <v>1439</v>
      </c>
      <c r="M133" s="42" t="s">
        <v>199</v>
      </c>
      <c r="N133" s="42">
        <v>411</v>
      </c>
      <c r="O133" s="42">
        <v>44579</v>
      </c>
      <c r="P133" s="42">
        <v>330000000</v>
      </c>
      <c r="Q133" s="42" t="s">
        <v>530</v>
      </c>
      <c r="R133" s="42" t="s">
        <v>518</v>
      </c>
      <c r="S133" s="42" t="s">
        <v>117</v>
      </c>
      <c r="AB133" s="42" t="s">
        <v>117</v>
      </c>
      <c r="AG133" s="42">
        <f t="shared" si="14"/>
        <v>330000000</v>
      </c>
      <c r="AH133" s="42" t="s">
        <v>502</v>
      </c>
      <c r="AI133" s="42" t="s">
        <v>1759</v>
      </c>
      <c r="AJ133" s="42" t="s">
        <v>654</v>
      </c>
      <c r="AK133" s="42" t="s">
        <v>1428</v>
      </c>
      <c r="AL133" s="42">
        <v>1018432107</v>
      </c>
      <c r="AM133" s="42">
        <v>1</v>
      </c>
      <c r="AN133" s="42" t="s">
        <v>1631</v>
      </c>
      <c r="AO133" s="42">
        <v>32883</v>
      </c>
      <c r="AP133" s="42">
        <f t="shared" si="13"/>
        <v>31.994520547945207</v>
      </c>
      <c r="AS133" s="189"/>
      <c r="AT133" s="42" t="s">
        <v>1332</v>
      </c>
      <c r="AU133" s="42" t="s">
        <v>901</v>
      </c>
      <c r="AV133" s="42">
        <v>3123114052</v>
      </c>
      <c r="AW133" s="42" t="s">
        <v>1154</v>
      </c>
      <c r="AX133" s="42">
        <v>44586</v>
      </c>
      <c r="AY133" s="42">
        <v>22000000</v>
      </c>
      <c r="AZ133" s="42">
        <v>2750000</v>
      </c>
      <c r="BA133" s="42" t="s">
        <v>1376</v>
      </c>
      <c r="BB133" s="42">
        <v>8</v>
      </c>
      <c r="BD133" s="42">
        <f t="shared" si="15"/>
        <v>240</v>
      </c>
      <c r="BE133" s="42" t="s">
        <v>1419</v>
      </c>
      <c r="BF133" s="42" t="s">
        <v>1420</v>
      </c>
      <c r="BG133" s="42">
        <v>3</v>
      </c>
      <c r="BH133" s="42">
        <v>453</v>
      </c>
      <c r="BI133" s="42">
        <v>44587</v>
      </c>
      <c r="BJ133" s="42">
        <v>22000000</v>
      </c>
      <c r="BQ133" s="42" t="s">
        <v>2429</v>
      </c>
      <c r="BR133" s="42" t="s">
        <v>2430</v>
      </c>
      <c r="BS133" s="42">
        <v>44642</v>
      </c>
      <c r="BT133" s="42">
        <v>44621</v>
      </c>
      <c r="BU133" s="42">
        <v>44865</v>
      </c>
      <c r="BV133" s="42">
        <v>44827</v>
      </c>
      <c r="BW133" s="42">
        <v>2750000</v>
      </c>
      <c r="BX133" s="42">
        <v>810</v>
      </c>
      <c r="BY133" s="42">
        <v>44819</v>
      </c>
      <c r="BZ133" s="42" t="s">
        <v>3022</v>
      </c>
      <c r="CA133" s="42">
        <v>44831</v>
      </c>
      <c r="CB133" s="42">
        <v>2750000</v>
      </c>
      <c r="CX133" s="42">
        <v>30</v>
      </c>
      <c r="CY133" s="42">
        <v>44895</v>
      </c>
      <c r="FD133" s="64">
        <f t="shared" si="16"/>
        <v>24750000</v>
      </c>
      <c r="FE133" s="65">
        <f t="shared" si="17"/>
        <v>44895</v>
      </c>
      <c r="FF133" s="42" t="str">
        <f t="shared" ca="1" si="18"/>
        <v xml:space="preserve"> TERMINADO</v>
      </c>
      <c r="FJ133" s="42" t="s">
        <v>1571</v>
      </c>
      <c r="FK133" s="42" t="s">
        <v>1571</v>
      </c>
    </row>
    <row r="134" spans="1:167" s="42" customFormat="1" ht="13.5" customHeight="1" x14ac:dyDescent="0.25">
      <c r="A134" s="42">
        <v>69404</v>
      </c>
      <c r="B134" s="42" t="s">
        <v>3108</v>
      </c>
      <c r="C134" s="42" t="s">
        <v>2289</v>
      </c>
      <c r="D134" s="42" t="s">
        <v>2161</v>
      </c>
      <c r="E134" s="42">
        <v>132</v>
      </c>
      <c r="F134" s="42" t="s">
        <v>518</v>
      </c>
      <c r="G134" s="42">
        <v>72</v>
      </c>
      <c r="H134" s="42" t="s">
        <v>528</v>
      </c>
      <c r="I134" s="42" t="s">
        <v>348</v>
      </c>
      <c r="J134" s="42" t="s">
        <v>1896</v>
      </c>
      <c r="K134" s="42" t="s">
        <v>460</v>
      </c>
      <c r="L134" s="42" t="s">
        <v>1439</v>
      </c>
      <c r="M134" s="42" t="s">
        <v>199</v>
      </c>
      <c r="N134" s="42">
        <v>411</v>
      </c>
      <c r="O134" s="42">
        <v>44579</v>
      </c>
      <c r="P134" s="42">
        <v>330000000</v>
      </c>
      <c r="Q134" s="42" t="s">
        <v>530</v>
      </c>
      <c r="R134" s="42" t="s">
        <v>518</v>
      </c>
      <c r="S134" s="42" t="s">
        <v>117</v>
      </c>
      <c r="AB134" s="42" t="s">
        <v>117</v>
      </c>
      <c r="AG134" s="42">
        <f t="shared" si="14"/>
        <v>330000000</v>
      </c>
      <c r="AH134" s="42" t="s">
        <v>502</v>
      </c>
      <c r="AI134" s="42" t="s">
        <v>1760</v>
      </c>
      <c r="AJ134" s="42" t="s">
        <v>655</v>
      </c>
      <c r="AK134" s="42" t="s">
        <v>1428</v>
      </c>
      <c r="AL134" s="42">
        <v>52362160</v>
      </c>
      <c r="AM134" s="42">
        <v>2</v>
      </c>
      <c r="AN134" s="42" t="s">
        <v>1632</v>
      </c>
      <c r="AO134" s="42">
        <v>27188</v>
      </c>
      <c r="AP134" s="42">
        <f t="shared" si="13"/>
        <v>47.597260273972601</v>
      </c>
      <c r="AS134" s="189"/>
      <c r="AT134" s="42" t="s">
        <v>1333</v>
      </c>
      <c r="AU134" s="42" t="s">
        <v>902</v>
      </c>
      <c r="AV134" s="42">
        <v>3112944374</v>
      </c>
      <c r="AW134" s="42" t="s">
        <v>1155</v>
      </c>
      <c r="AX134" s="42">
        <v>44586</v>
      </c>
      <c r="AY134" s="42">
        <v>22000000</v>
      </c>
      <c r="AZ134" s="42">
        <v>2750000</v>
      </c>
      <c r="BA134" s="42" t="s">
        <v>1376</v>
      </c>
      <c r="BB134" s="42">
        <v>8</v>
      </c>
      <c r="BD134" s="42">
        <f t="shared" si="15"/>
        <v>240</v>
      </c>
      <c r="BE134" s="42" t="s">
        <v>1419</v>
      </c>
      <c r="BF134" s="42" t="s">
        <v>1420</v>
      </c>
      <c r="BG134" s="42">
        <v>3</v>
      </c>
      <c r="BH134" s="42">
        <v>454</v>
      </c>
      <c r="BI134" s="42">
        <v>44587</v>
      </c>
      <c r="BJ134" s="42">
        <v>22000000</v>
      </c>
      <c r="BQ134" s="42" t="s">
        <v>2431</v>
      </c>
      <c r="BR134" s="42" t="s">
        <v>2432</v>
      </c>
      <c r="BS134" s="42">
        <v>44642</v>
      </c>
      <c r="BT134" s="42">
        <v>44621</v>
      </c>
      <c r="BU134" s="42">
        <v>44865</v>
      </c>
      <c r="BV134" s="42">
        <v>44827</v>
      </c>
      <c r="BW134" s="42">
        <v>2750000</v>
      </c>
      <c r="BX134" s="42">
        <v>804</v>
      </c>
      <c r="BY134" s="42">
        <v>44819</v>
      </c>
      <c r="BZ134" s="42" t="s">
        <v>3023</v>
      </c>
      <c r="CA134" s="42">
        <v>44831</v>
      </c>
      <c r="CB134" s="42">
        <v>2750000</v>
      </c>
      <c r="CX134" s="42">
        <v>30</v>
      </c>
      <c r="CY134" s="42">
        <v>44895</v>
      </c>
      <c r="FD134" s="64">
        <f t="shared" si="16"/>
        <v>24750000</v>
      </c>
      <c r="FE134" s="65">
        <f t="shared" si="17"/>
        <v>44895</v>
      </c>
      <c r="FF134" s="42" t="str">
        <f t="shared" ca="1" si="18"/>
        <v xml:space="preserve"> TERMINADO</v>
      </c>
      <c r="FJ134" s="42" t="s">
        <v>1571</v>
      </c>
      <c r="FK134" s="42" t="s">
        <v>1571</v>
      </c>
    </row>
    <row r="135" spans="1:167" s="42" customFormat="1" ht="13.5" customHeight="1" x14ac:dyDescent="0.25">
      <c r="A135" s="42">
        <v>69404</v>
      </c>
      <c r="B135" s="42" t="s">
        <v>3108</v>
      </c>
      <c r="C135" s="42" t="s">
        <v>2289</v>
      </c>
      <c r="D135" s="42" t="s">
        <v>2161</v>
      </c>
      <c r="E135" s="42">
        <v>133</v>
      </c>
      <c r="F135" s="42" t="s">
        <v>518</v>
      </c>
      <c r="G135" s="42">
        <v>67</v>
      </c>
      <c r="H135" s="42" t="s">
        <v>528</v>
      </c>
      <c r="I135" s="42" t="s">
        <v>348</v>
      </c>
      <c r="J135" s="42" t="s">
        <v>1896</v>
      </c>
      <c r="K135" s="42" t="s">
        <v>460</v>
      </c>
      <c r="L135" s="42" t="s">
        <v>1439</v>
      </c>
      <c r="M135" s="42" t="s">
        <v>199</v>
      </c>
      <c r="N135" s="42">
        <v>411</v>
      </c>
      <c r="O135" s="42">
        <v>44579</v>
      </c>
      <c r="P135" s="42">
        <v>330000000</v>
      </c>
      <c r="Q135" s="42" t="s">
        <v>530</v>
      </c>
      <c r="R135" s="42" t="s">
        <v>518</v>
      </c>
      <c r="S135" s="42" t="s">
        <v>117</v>
      </c>
      <c r="AB135" s="42" t="s">
        <v>117</v>
      </c>
      <c r="AG135" s="42">
        <f t="shared" si="14"/>
        <v>330000000</v>
      </c>
      <c r="AH135" s="42" t="s">
        <v>502</v>
      </c>
      <c r="AI135" s="42" t="s">
        <v>1761</v>
      </c>
      <c r="AJ135" s="42" t="s">
        <v>656</v>
      </c>
      <c r="AK135" s="42" t="s">
        <v>1428</v>
      </c>
      <c r="AL135" s="42">
        <v>52243371</v>
      </c>
      <c r="AM135" s="42">
        <v>1</v>
      </c>
      <c r="AN135" s="42" t="s">
        <v>1632</v>
      </c>
      <c r="AO135" s="42">
        <v>29005</v>
      </c>
      <c r="AP135" s="42">
        <f t="shared" si="13"/>
        <v>42.61917808219178</v>
      </c>
      <c r="AS135" s="189"/>
      <c r="AT135" s="42" t="s">
        <v>1334</v>
      </c>
      <c r="AU135" s="42" t="s">
        <v>903</v>
      </c>
      <c r="AV135" s="42">
        <v>3115663194</v>
      </c>
      <c r="AW135" s="42" t="s">
        <v>1156</v>
      </c>
      <c r="AX135" s="42">
        <v>44586</v>
      </c>
      <c r="AY135" s="42">
        <v>22000000</v>
      </c>
      <c r="AZ135" s="42">
        <v>2750000</v>
      </c>
      <c r="BA135" s="42" t="s">
        <v>1376</v>
      </c>
      <c r="BB135" s="42">
        <v>8</v>
      </c>
      <c r="BD135" s="42">
        <f t="shared" si="15"/>
        <v>240</v>
      </c>
      <c r="BE135" s="42" t="s">
        <v>1419</v>
      </c>
      <c r="BF135" s="42" t="s">
        <v>1420</v>
      </c>
      <c r="BG135" s="42">
        <v>3</v>
      </c>
      <c r="BH135" s="42">
        <v>455</v>
      </c>
      <c r="BI135" s="42">
        <v>44587</v>
      </c>
      <c r="BJ135" s="42">
        <v>22000000</v>
      </c>
      <c r="BQ135" s="42" t="s">
        <v>2433</v>
      </c>
      <c r="BR135" s="42" t="s">
        <v>2434</v>
      </c>
      <c r="BS135" s="42">
        <v>44587</v>
      </c>
      <c r="BT135" s="42">
        <v>44621</v>
      </c>
      <c r="BU135" s="42">
        <v>44865</v>
      </c>
      <c r="BV135" s="42">
        <v>44827</v>
      </c>
      <c r="BW135" s="42">
        <v>2750000</v>
      </c>
      <c r="BX135" s="42">
        <v>799</v>
      </c>
      <c r="BY135" s="42">
        <v>44818</v>
      </c>
      <c r="BZ135" s="42" t="s">
        <v>3024</v>
      </c>
      <c r="CA135" s="42">
        <v>44831</v>
      </c>
      <c r="CB135" s="42">
        <v>2750000</v>
      </c>
      <c r="CX135" s="42">
        <v>30</v>
      </c>
      <c r="CY135" s="42">
        <v>44895</v>
      </c>
      <c r="FD135" s="64">
        <f t="shared" si="16"/>
        <v>24750000</v>
      </c>
      <c r="FE135" s="65">
        <f t="shared" si="17"/>
        <v>44895</v>
      </c>
      <c r="FF135" s="42" t="str">
        <f t="shared" ca="1" si="18"/>
        <v xml:space="preserve"> TERMINADO</v>
      </c>
      <c r="FJ135" s="42" t="s">
        <v>1571</v>
      </c>
      <c r="FK135" s="42" t="s">
        <v>1571</v>
      </c>
    </row>
    <row r="136" spans="1:167" s="42" customFormat="1" ht="13.5" customHeight="1" x14ac:dyDescent="0.25">
      <c r="A136" s="42">
        <v>69404</v>
      </c>
      <c r="B136" s="42" t="s">
        <v>3108</v>
      </c>
      <c r="C136" s="42" t="s">
        <v>2289</v>
      </c>
      <c r="D136" s="42" t="s">
        <v>2161</v>
      </c>
      <c r="E136" s="42">
        <v>134</v>
      </c>
      <c r="F136" s="42" t="s">
        <v>518</v>
      </c>
      <c r="G136" s="42">
        <v>69</v>
      </c>
      <c r="H136" s="42" t="s">
        <v>528</v>
      </c>
      <c r="I136" s="42" t="s">
        <v>348</v>
      </c>
      <c r="J136" s="42" t="s">
        <v>1896</v>
      </c>
      <c r="K136" s="42" t="s">
        <v>460</v>
      </c>
      <c r="L136" s="42" t="s">
        <v>1439</v>
      </c>
      <c r="M136" s="42" t="s">
        <v>199</v>
      </c>
      <c r="N136" s="42">
        <v>411</v>
      </c>
      <c r="O136" s="42">
        <v>44579</v>
      </c>
      <c r="P136" s="42">
        <v>330000000</v>
      </c>
      <c r="Q136" s="42" t="s">
        <v>530</v>
      </c>
      <c r="R136" s="42" t="s">
        <v>518</v>
      </c>
      <c r="S136" s="42" t="s">
        <v>117</v>
      </c>
      <c r="AB136" s="42" t="s">
        <v>117</v>
      </c>
      <c r="AG136" s="42">
        <f t="shared" si="14"/>
        <v>330000000</v>
      </c>
      <c r="AH136" s="42" t="s">
        <v>502</v>
      </c>
      <c r="AI136" s="42" t="s">
        <v>1762</v>
      </c>
      <c r="AJ136" s="42" t="s">
        <v>657</v>
      </c>
      <c r="AK136" s="42" t="s">
        <v>1428</v>
      </c>
      <c r="AL136" s="42">
        <v>80797836</v>
      </c>
      <c r="AM136" s="42">
        <v>1</v>
      </c>
      <c r="AN136" s="42" t="s">
        <v>1631</v>
      </c>
      <c r="AO136" s="42">
        <v>31124</v>
      </c>
      <c r="AP136" s="42">
        <f t="shared" si="13"/>
        <v>36.813698630136983</v>
      </c>
      <c r="AS136" s="189"/>
      <c r="AT136" s="42" t="s">
        <v>1335</v>
      </c>
      <c r="AU136" s="42" t="s">
        <v>904</v>
      </c>
      <c r="AV136" s="42">
        <v>3504312943</v>
      </c>
      <c r="AW136" s="42" t="s">
        <v>1157</v>
      </c>
      <c r="AX136" s="42">
        <v>44586</v>
      </c>
      <c r="AY136" s="42">
        <v>22000000</v>
      </c>
      <c r="AZ136" s="42">
        <v>2750000</v>
      </c>
      <c r="BA136" s="42" t="s">
        <v>1376</v>
      </c>
      <c r="BB136" s="42">
        <v>8</v>
      </c>
      <c r="BD136" s="42">
        <f t="shared" si="15"/>
        <v>240</v>
      </c>
      <c r="BE136" s="42" t="s">
        <v>1419</v>
      </c>
      <c r="BF136" s="42" t="s">
        <v>1420</v>
      </c>
      <c r="BG136" s="42">
        <v>3</v>
      </c>
      <c r="BH136" s="42">
        <v>456</v>
      </c>
      <c r="BI136" s="42">
        <v>44587</v>
      </c>
      <c r="BJ136" s="42">
        <v>22000000</v>
      </c>
      <c r="BQ136" s="42" t="s">
        <v>2435</v>
      </c>
      <c r="BR136" s="42" t="s">
        <v>2436</v>
      </c>
      <c r="BS136" s="42">
        <v>44642</v>
      </c>
      <c r="BT136" s="42">
        <v>44621</v>
      </c>
      <c r="BU136" s="42">
        <v>44865</v>
      </c>
      <c r="BV136" s="42">
        <v>44827</v>
      </c>
      <c r="FD136" s="64">
        <f t="shared" si="16"/>
        <v>22000000</v>
      </c>
      <c r="FE136" s="65">
        <f t="shared" si="17"/>
        <v>44865</v>
      </c>
      <c r="FF136" s="42" t="str">
        <f t="shared" ca="1" si="18"/>
        <v xml:space="preserve"> TERMINADO</v>
      </c>
      <c r="FJ136" s="42" t="s">
        <v>1571</v>
      </c>
      <c r="FK136" s="42" t="s">
        <v>1571</v>
      </c>
    </row>
    <row r="137" spans="1:167" s="42" customFormat="1" ht="13.5" customHeight="1" x14ac:dyDescent="0.25">
      <c r="A137" s="42">
        <v>69404</v>
      </c>
      <c r="B137" s="42" t="s">
        <v>3108</v>
      </c>
      <c r="C137" s="42" t="s">
        <v>2289</v>
      </c>
      <c r="D137" s="42" t="s">
        <v>2161</v>
      </c>
      <c r="E137" s="42">
        <v>135</v>
      </c>
      <c r="F137" s="42" t="s">
        <v>518</v>
      </c>
      <c r="G137" s="42">
        <v>68</v>
      </c>
      <c r="H137" s="42" t="s">
        <v>528</v>
      </c>
      <c r="I137" s="42" t="s">
        <v>348</v>
      </c>
      <c r="J137" s="42" t="s">
        <v>1896</v>
      </c>
      <c r="K137" s="42" t="s">
        <v>460</v>
      </c>
      <c r="L137" s="42" t="s">
        <v>1439</v>
      </c>
      <c r="M137" s="42" t="s">
        <v>199</v>
      </c>
      <c r="N137" s="42">
        <v>411</v>
      </c>
      <c r="O137" s="42">
        <v>44579</v>
      </c>
      <c r="P137" s="42">
        <v>330000000</v>
      </c>
      <c r="Q137" s="42" t="s">
        <v>530</v>
      </c>
      <c r="R137" s="42" t="s">
        <v>518</v>
      </c>
      <c r="S137" s="42" t="s">
        <v>117</v>
      </c>
      <c r="AB137" s="42" t="s">
        <v>117</v>
      </c>
      <c r="AG137" s="42">
        <f t="shared" si="14"/>
        <v>330000000</v>
      </c>
      <c r="AH137" s="42" t="s">
        <v>502</v>
      </c>
      <c r="AI137" s="42" t="s">
        <v>1763</v>
      </c>
      <c r="AJ137" s="42" t="s">
        <v>658</v>
      </c>
      <c r="AK137" s="42" t="s">
        <v>1428</v>
      </c>
      <c r="AL137" s="42">
        <v>1030570945</v>
      </c>
      <c r="AM137" s="42">
        <v>1</v>
      </c>
      <c r="AN137" s="42" t="s">
        <v>1631</v>
      </c>
      <c r="AO137" s="42">
        <v>32963</v>
      </c>
      <c r="AP137" s="42">
        <f t="shared" si="13"/>
        <v>31.775342465753425</v>
      </c>
      <c r="AS137" s="189"/>
      <c r="AT137" s="42" t="s">
        <v>1327</v>
      </c>
      <c r="AU137" s="42" t="s">
        <v>905</v>
      </c>
      <c r="AV137" s="42">
        <v>3216860986</v>
      </c>
      <c r="AW137" s="42" t="s">
        <v>1158</v>
      </c>
      <c r="AX137" s="42">
        <v>44587</v>
      </c>
      <c r="AY137" s="42">
        <v>22000000</v>
      </c>
      <c r="AZ137" s="42">
        <v>2750000</v>
      </c>
      <c r="BA137" s="42" t="s">
        <v>1376</v>
      </c>
      <c r="BB137" s="42">
        <v>8</v>
      </c>
      <c r="BD137" s="42">
        <f t="shared" si="15"/>
        <v>240</v>
      </c>
      <c r="BE137" s="42" t="s">
        <v>1419</v>
      </c>
      <c r="BF137" s="42" t="s">
        <v>1420</v>
      </c>
      <c r="BG137" s="42">
        <v>3</v>
      </c>
      <c r="BH137" s="42">
        <v>460</v>
      </c>
      <c r="BI137" s="42">
        <v>44587</v>
      </c>
      <c r="BJ137" s="42">
        <v>22000000</v>
      </c>
      <c r="BQ137" s="42" t="s">
        <v>2437</v>
      </c>
      <c r="BR137" s="42" t="s">
        <v>2438</v>
      </c>
      <c r="BS137" s="42">
        <v>44642</v>
      </c>
      <c r="BT137" s="42">
        <v>44621</v>
      </c>
      <c r="BU137" s="42">
        <v>44865</v>
      </c>
      <c r="BV137" s="42">
        <v>44827</v>
      </c>
      <c r="BW137" s="42">
        <v>2750000</v>
      </c>
      <c r="BX137" s="42">
        <v>801</v>
      </c>
      <c r="BY137" s="42">
        <v>44818</v>
      </c>
      <c r="BZ137" s="42" t="s">
        <v>3025</v>
      </c>
      <c r="CA137" s="42">
        <v>44831</v>
      </c>
      <c r="CB137" s="42">
        <v>2750000</v>
      </c>
      <c r="CX137" s="42">
        <v>30</v>
      </c>
      <c r="CY137" s="42">
        <v>44895</v>
      </c>
      <c r="FD137" s="64">
        <f t="shared" si="16"/>
        <v>24750000</v>
      </c>
      <c r="FE137" s="65">
        <f t="shared" si="17"/>
        <v>44895</v>
      </c>
      <c r="FF137" s="42" t="str">
        <f t="shared" ca="1" si="18"/>
        <v xml:space="preserve"> TERMINADO</v>
      </c>
      <c r="FJ137" s="42" t="s">
        <v>1571</v>
      </c>
      <c r="FK137" s="42" t="s">
        <v>1571</v>
      </c>
    </row>
    <row r="138" spans="1:167" s="42" customFormat="1" ht="13.5" customHeight="1" x14ac:dyDescent="0.25">
      <c r="A138" s="42">
        <v>69404</v>
      </c>
      <c r="B138" s="42" t="s">
        <v>3108</v>
      </c>
      <c r="C138" s="42" t="s">
        <v>2289</v>
      </c>
      <c r="D138" s="42" t="s">
        <v>2161</v>
      </c>
      <c r="E138" s="42">
        <v>136</v>
      </c>
      <c r="F138" s="42" t="s">
        <v>518</v>
      </c>
      <c r="G138" s="42">
        <v>80</v>
      </c>
      <c r="H138" s="42" t="s">
        <v>528</v>
      </c>
      <c r="I138" s="42" t="s">
        <v>348</v>
      </c>
      <c r="J138" s="42" t="s">
        <v>1896</v>
      </c>
      <c r="K138" s="42" t="s">
        <v>460</v>
      </c>
      <c r="L138" s="42" t="s">
        <v>1439</v>
      </c>
      <c r="M138" s="42" t="s">
        <v>199</v>
      </c>
      <c r="N138" s="42">
        <v>411</v>
      </c>
      <c r="O138" s="42">
        <v>44579</v>
      </c>
      <c r="P138" s="42">
        <v>330000000</v>
      </c>
      <c r="Q138" s="42" t="s">
        <v>530</v>
      </c>
      <c r="R138" s="42" t="s">
        <v>518</v>
      </c>
      <c r="S138" s="42" t="s">
        <v>117</v>
      </c>
      <c r="AB138" s="42" t="s">
        <v>117</v>
      </c>
      <c r="AG138" s="42">
        <f t="shared" si="14"/>
        <v>330000000</v>
      </c>
      <c r="AH138" s="42" t="s">
        <v>502</v>
      </c>
      <c r="AI138" s="42" t="s">
        <v>1764</v>
      </c>
      <c r="AJ138" s="42" t="s">
        <v>659</v>
      </c>
      <c r="AK138" s="42" t="s">
        <v>1428</v>
      </c>
      <c r="AL138" s="42">
        <v>80203955</v>
      </c>
      <c r="AM138" s="42">
        <v>1</v>
      </c>
      <c r="AN138" s="42" t="s">
        <v>1631</v>
      </c>
      <c r="AO138" s="42">
        <v>30352</v>
      </c>
      <c r="AP138" s="42">
        <f t="shared" si="13"/>
        <v>38.92876712328767</v>
      </c>
      <c r="AS138" s="189"/>
      <c r="AT138" s="42" t="s">
        <v>1336</v>
      </c>
      <c r="AU138" s="42" t="s">
        <v>906</v>
      </c>
      <c r="AV138" s="42">
        <v>3138445268</v>
      </c>
      <c r="AW138" s="42" t="s">
        <v>1159</v>
      </c>
      <c r="AX138" s="42">
        <v>44586</v>
      </c>
      <c r="AY138" s="42">
        <v>22000000</v>
      </c>
      <c r="AZ138" s="42">
        <v>2750000</v>
      </c>
      <c r="BA138" s="42" t="s">
        <v>1376</v>
      </c>
      <c r="BB138" s="42">
        <v>8</v>
      </c>
      <c r="BD138" s="42">
        <f t="shared" si="15"/>
        <v>240</v>
      </c>
      <c r="BE138" s="42" t="s">
        <v>1419</v>
      </c>
      <c r="BF138" s="42" t="s">
        <v>1420</v>
      </c>
      <c r="BG138" s="42">
        <v>3</v>
      </c>
      <c r="BH138" s="42">
        <v>491</v>
      </c>
      <c r="BI138" s="42">
        <v>44588</v>
      </c>
      <c r="BJ138" s="42">
        <v>22000000</v>
      </c>
      <c r="BQ138" s="42" t="s">
        <v>2439</v>
      </c>
      <c r="BR138" s="42" t="s">
        <v>2440</v>
      </c>
      <c r="BS138" s="42">
        <v>44642</v>
      </c>
      <c r="BT138" s="42">
        <v>44621</v>
      </c>
      <c r="BU138" s="42">
        <v>44865</v>
      </c>
      <c r="BV138" s="42">
        <v>44827</v>
      </c>
      <c r="BW138" s="42">
        <v>2750000</v>
      </c>
      <c r="BX138" s="42">
        <v>800</v>
      </c>
      <c r="BY138" s="42">
        <v>44818</v>
      </c>
      <c r="BZ138" s="42" t="s">
        <v>3026</v>
      </c>
      <c r="CA138" s="42">
        <v>44831</v>
      </c>
      <c r="CB138" s="42">
        <v>2750000</v>
      </c>
      <c r="CX138" s="42">
        <v>30</v>
      </c>
      <c r="CY138" s="42">
        <v>44895</v>
      </c>
      <c r="FD138" s="64">
        <f t="shared" si="16"/>
        <v>24750000</v>
      </c>
      <c r="FE138" s="65">
        <f t="shared" si="17"/>
        <v>44895</v>
      </c>
      <c r="FF138" s="42" t="str">
        <f t="shared" ca="1" si="18"/>
        <v xml:space="preserve"> TERMINADO</v>
      </c>
      <c r="FJ138" s="42" t="s">
        <v>1571</v>
      </c>
      <c r="FK138" s="42" t="s">
        <v>1571</v>
      </c>
    </row>
    <row r="139" spans="1:167" s="42" customFormat="1" ht="13.5" customHeight="1" x14ac:dyDescent="0.25">
      <c r="A139" s="42">
        <v>69404</v>
      </c>
      <c r="B139" s="42" t="s">
        <v>3108</v>
      </c>
      <c r="C139" s="42" t="s">
        <v>2289</v>
      </c>
      <c r="D139" s="42" t="s">
        <v>2161</v>
      </c>
      <c r="E139" s="42">
        <v>137</v>
      </c>
      <c r="F139" s="42" t="s">
        <v>518</v>
      </c>
      <c r="G139" s="42">
        <v>76</v>
      </c>
      <c r="H139" s="42" t="s">
        <v>528</v>
      </c>
      <c r="I139" s="42" t="s">
        <v>348</v>
      </c>
      <c r="J139" s="42" t="s">
        <v>1896</v>
      </c>
      <c r="K139" s="42" t="s">
        <v>460</v>
      </c>
      <c r="L139" s="42" t="s">
        <v>1439</v>
      </c>
      <c r="M139" s="42" t="s">
        <v>199</v>
      </c>
      <c r="N139" s="42">
        <v>411</v>
      </c>
      <c r="O139" s="42">
        <v>44579</v>
      </c>
      <c r="P139" s="42">
        <v>330000000</v>
      </c>
      <c r="Q139" s="42" t="s">
        <v>530</v>
      </c>
      <c r="R139" s="42" t="s">
        <v>518</v>
      </c>
      <c r="S139" s="42" t="s">
        <v>117</v>
      </c>
      <c r="AB139" s="42" t="s">
        <v>117</v>
      </c>
      <c r="AG139" s="42">
        <f t="shared" si="14"/>
        <v>330000000</v>
      </c>
      <c r="AH139" s="42" t="s">
        <v>502</v>
      </c>
      <c r="AI139" s="42" t="s">
        <v>1765</v>
      </c>
      <c r="AJ139" s="42" t="s">
        <v>660</v>
      </c>
      <c r="AK139" s="42" t="s">
        <v>1428</v>
      </c>
      <c r="AL139" s="42">
        <v>1030609515</v>
      </c>
      <c r="AM139" s="42">
        <v>7</v>
      </c>
      <c r="AN139" s="42" t="s">
        <v>1631</v>
      </c>
      <c r="AO139" s="42">
        <v>33745</v>
      </c>
      <c r="AP139" s="42">
        <f t="shared" si="13"/>
        <v>29.632876712328766</v>
      </c>
      <c r="AS139" s="189"/>
      <c r="AT139" s="42" t="s">
        <v>1327</v>
      </c>
      <c r="AU139" s="42" t="s">
        <v>907</v>
      </c>
      <c r="AV139" s="42">
        <v>3138114719</v>
      </c>
      <c r="AW139" s="42" t="s">
        <v>1160</v>
      </c>
      <c r="AX139" s="42">
        <v>44586</v>
      </c>
      <c r="AY139" s="42">
        <v>22000000</v>
      </c>
      <c r="AZ139" s="42">
        <v>2750000</v>
      </c>
      <c r="BA139" s="42" t="s">
        <v>1376</v>
      </c>
      <c r="BB139" s="42">
        <v>8</v>
      </c>
      <c r="BD139" s="42">
        <f t="shared" si="15"/>
        <v>240</v>
      </c>
      <c r="BE139" s="42" t="s">
        <v>1419</v>
      </c>
      <c r="BF139" s="42" t="s">
        <v>1420</v>
      </c>
      <c r="BG139" s="42">
        <v>3</v>
      </c>
      <c r="BH139" s="42">
        <v>492</v>
      </c>
      <c r="BI139" s="42">
        <v>44588</v>
      </c>
      <c r="BJ139" s="42">
        <v>22000000</v>
      </c>
      <c r="BQ139" s="42" t="s">
        <v>2441</v>
      </c>
      <c r="BR139" s="42" t="s">
        <v>2430</v>
      </c>
      <c r="BS139" s="42">
        <v>44642</v>
      </c>
      <c r="BT139" s="42">
        <v>44621</v>
      </c>
      <c r="BU139" s="42">
        <v>44865</v>
      </c>
      <c r="BV139" s="42">
        <v>44827</v>
      </c>
      <c r="BW139" s="42">
        <v>2750000</v>
      </c>
      <c r="BX139" s="42">
        <v>812</v>
      </c>
      <c r="BY139" s="42">
        <v>44819</v>
      </c>
      <c r="BZ139" s="42" t="s">
        <v>3027</v>
      </c>
      <c r="CA139" s="42">
        <v>44831</v>
      </c>
      <c r="CB139" s="42">
        <v>2750000</v>
      </c>
      <c r="CX139" s="42">
        <v>30</v>
      </c>
      <c r="CY139" s="42">
        <v>44895</v>
      </c>
      <c r="FD139" s="64">
        <f t="shared" si="16"/>
        <v>24750000</v>
      </c>
      <c r="FE139" s="65">
        <f t="shared" si="17"/>
        <v>44895</v>
      </c>
      <c r="FF139" s="42" t="str">
        <f t="shared" ca="1" si="18"/>
        <v xml:space="preserve"> TERMINADO</v>
      </c>
      <c r="FJ139" s="42" t="s">
        <v>1571</v>
      </c>
      <c r="FK139" s="42" t="s">
        <v>1571</v>
      </c>
    </row>
    <row r="140" spans="1:167" s="42" customFormat="1" ht="13.5" customHeight="1" x14ac:dyDescent="0.25">
      <c r="A140" s="42">
        <v>69404</v>
      </c>
      <c r="B140" s="42" t="s">
        <v>3108</v>
      </c>
      <c r="C140" s="42" t="s">
        <v>2289</v>
      </c>
      <c r="D140" s="42" t="s">
        <v>2161</v>
      </c>
      <c r="E140" s="42">
        <v>138</v>
      </c>
      <c r="F140" s="42" t="s">
        <v>518</v>
      </c>
      <c r="G140" s="42">
        <v>74</v>
      </c>
      <c r="H140" s="42" t="s">
        <v>528</v>
      </c>
      <c r="I140" s="42" t="s">
        <v>348</v>
      </c>
      <c r="J140" s="42" t="s">
        <v>1896</v>
      </c>
      <c r="K140" s="42" t="s">
        <v>460</v>
      </c>
      <c r="L140" s="42" t="s">
        <v>1439</v>
      </c>
      <c r="M140" s="42" t="s">
        <v>199</v>
      </c>
      <c r="N140" s="42">
        <v>411</v>
      </c>
      <c r="O140" s="42">
        <v>44579</v>
      </c>
      <c r="P140" s="42">
        <v>330000000</v>
      </c>
      <c r="Q140" s="42" t="s">
        <v>530</v>
      </c>
      <c r="R140" s="42" t="s">
        <v>518</v>
      </c>
      <c r="S140" s="42" t="s">
        <v>117</v>
      </c>
      <c r="AB140" s="42" t="s">
        <v>117</v>
      </c>
      <c r="AG140" s="42">
        <f t="shared" si="14"/>
        <v>330000000</v>
      </c>
      <c r="AH140" s="42" t="s">
        <v>502</v>
      </c>
      <c r="AI140" s="42" t="s">
        <v>1766</v>
      </c>
      <c r="AJ140" s="42" t="s">
        <v>661</v>
      </c>
      <c r="AK140" s="42" t="s">
        <v>1428</v>
      </c>
      <c r="AL140" s="42">
        <v>51723614</v>
      </c>
      <c r="AM140" s="42">
        <v>0</v>
      </c>
      <c r="AN140" s="42" t="s">
        <v>1632</v>
      </c>
      <c r="AO140" s="42">
        <v>23527</v>
      </c>
      <c r="AP140" s="42">
        <f t="shared" si="13"/>
        <v>57.627397260273973</v>
      </c>
      <c r="AS140" s="189"/>
      <c r="AT140" s="42" t="s">
        <v>1281</v>
      </c>
      <c r="AU140" s="42" t="s">
        <v>908</v>
      </c>
      <c r="AV140" s="42">
        <v>3124485899</v>
      </c>
      <c r="AW140" s="42" t="s">
        <v>1161</v>
      </c>
      <c r="AX140" s="42">
        <v>44587</v>
      </c>
      <c r="AY140" s="42">
        <v>22000000</v>
      </c>
      <c r="AZ140" s="42">
        <v>2750000</v>
      </c>
      <c r="BA140" s="42" t="s">
        <v>1376</v>
      </c>
      <c r="BB140" s="42">
        <v>8</v>
      </c>
      <c r="BD140" s="42">
        <f t="shared" si="15"/>
        <v>240</v>
      </c>
      <c r="BE140" s="42" t="s">
        <v>1419</v>
      </c>
      <c r="BF140" s="42" t="s">
        <v>1420</v>
      </c>
      <c r="BG140" s="42">
        <v>3</v>
      </c>
      <c r="BH140" s="42">
        <v>457</v>
      </c>
      <c r="BI140" s="42">
        <v>44587</v>
      </c>
      <c r="BJ140" s="42">
        <v>22000000</v>
      </c>
      <c r="BQ140" s="42" t="s">
        <v>2442</v>
      </c>
      <c r="BR140" s="42" t="s">
        <v>2440</v>
      </c>
      <c r="BS140" s="42">
        <v>44642</v>
      </c>
      <c r="BT140" s="42">
        <v>44621</v>
      </c>
      <c r="BU140" s="42">
        <v>44865</v>
      </c>
      <c r="BV140" s="42">
        <v>44827</v>
      </c>
      <c r="BW140" s="42">
        <v>2750000</v>
      </c>
      <c r="BX140" s="42">
        <v>808</v>
      </c>
      <c r="BY140" s="42">
        <v>44819</v>
      </c>
      <c r="BZ140" s="42" t="s">
        <v>3028</v>
      </c>
      <c r="CA140" s="42">
        <v>44831</v>
      </c>
      <c r="CB140" s="42">
        <v>2750000</v>
      </c>
      <c r="CX140" s="42">
        <v>30</v>
      </c>
      <c r="CY140" s="42">
        <v>44895</v>
      </c>
      <c r="FD140" s="64">
        <f t="shared" si="16"/>
        <v>24750000</v>
      </c>
      <c r="FE140" s="65">
        <f t="shared" si="17"/>
        <v>44895</v>
      </c>
      <c r="FF140" s="42" t="str">
        <f t="shared" ca="1" si="18"/>
        <v xml:space="preserve"> TERMINADO</v>
      </c>
      <c r="FJ140" s="42" t="s">
        <v>1571</v>
      </c>
      <c r="FK140" s="42" t="s">
        <v>1571</v>
      </c>
    </row>
    <row r="141" spans="1:167" s="42" customFormat="1" ht="13.5" customHeight="1" x14ac:dyDescent="0.25">
      <c r="A141" s="42">
        <v>69404</v>
      </c>
      <c r="B141" s="42" t="s">
        <v>3108</v>
      </c>
      <c r="C141" s="42" t="s">
        <v>2289</v>
      </c>
      <c r="D141" s="42" t="s">
        <v>2161</v>
      </c>
      <c r="E141" s="42">
        <v>139</v>
      </c>
      <c r="F141" s="42" t="s">
        <v>518</v>
      </c>
      <c r="G141" s="42">
        <v>71</v>
      </c>
      <c r="H141" s="42" t="s">
        <v>528</v>
      </c>
      <c r="I141" s="42" t="s">
        <v>348</v>
      </c>
      <c r="J141" s="42" t="s">
        <v>1896</v>
      </c>
      <c r="K141" s="42" t="s">
        <v>460</v>
      </c>
      <c r="L141" s="42" t="s">
        <v>1439</v>
      </c>
      <c r="M141" s="42" t="s">
        <v>199</v>
      </c>
      <c r="N141" s="42">
        <v>411</v>
      </c>
      <c r="O141" s="42">
        <v>44579</v>
      </c>
      <c r="P141" s="42">
        <v>330000000</v>
      </c>
      <c r="Q141" s="42" t="s">
        <v>530</v>
      </c>
      <c r="R141" s="42" t="s">
        <v>518</v>
      </c>
      <c r="S141" s="42" t="s">
        <v>117</v>
      </c>
      <c r="AB141" s="42" t="s">
        <v>117</v>
      </c>
      <c r="AG141" s="42">
        <f t="shared" si="14"/>
        <v>330000000</v>
      </c>
      <c r="AH141" s="42" t="s">
        <v>502</v>
      </c>
      <c r="AI141" s="42" t="s">
        <v>1767</v>
      </c>
      <c r="AJ141" s="42" t="s">
        <v>662</v>
      </c>
      <c r="AK141" s="42" t="s">
        <v>1428</v>
      </c>
      <c r="AL141" s="42">
        <v>79746554</v>
      </c>
      <c r="AM141" s="42">
        <v>8</v>
      </c>
      <c r="AN141" s="42" t="s">
        <v>1631</v>
      </c>
      <c r="AO141" s="42">
        <v>27818</v>
      </c>
      <c r="AP141" s="42">
        <f t="shared" ref="AP141:AP205" si="19">+YEARFRAC(AO141,$AP$1,3)-1</f>
        <v>45.871232876712327</v>
      </c>
      <c r="AS141" s="189"/>
      <c r="AT141" s="42" t="s">
        <v>1337</v>
      </c>
      <c r="AU141" s="42" t="s">
        <v>909</v>
      </c>
      <c r="AV141" s="42">
        <v>3163343156</v>
      </c>
      <c r="AW141" s="42" t="s">
        <v>1162</v>
      </c>
      <c r="AX141" s="42">
        <v>44587</v>
      </c>
      <c r="AY141" s="42">
        <v>22000000</v>
      </c>
      <c r="AZ141" s="42">
        <v>2750000</v>
      </c>
      <c r="BA141" s="42" t="s">
        <v>1376</v>
      </c>
      <c r="BB141" s="42">
        <v>8</v>
      </c>
      <c r="BD141" s="42">
        <f t="shared" si="15"/>
        <v>240</v>
      </c>
      <c r="BE141" s="42" t="s">
        <v>1419</v>
      </c>
      <c r="BF141" s="42" t="s">
        <v>1420</v>
      </c>
      <c r="BG141" s="42">
        <v>3</v>
      </c>
      <c r="BH141" s="42">
        <v>458</v>
      </c>
      <c r="BI141" s="42">
        <v>44587</v>
      </c>
      <c r="BJ141" s="42">
        <v>22000000</v>
      </c>
      <c r="BQ141" s="42" t="s">
        <v>2443</v>
      </c>
      <c r="BR141" s="42" t="s">
        <v>2444</v>
      </c>
      <c r="BS141" s="42">
        <v>44642</v>
      </c>
      <c r="BT141" s="42">
        <v>44621</v>
      </c>
      <c r="BU141" s="42">
        <v>44865</v>
      </c>
      <c r="BV141" s="42">
        <v>44827</v>
      </c>
      <c r="BW141" s="42">
        <v>2750000</v>
      </c>
      <c r="BX141" s="42">
        <v>806</v>
      </c>
      <c r="BY141" s="42">
        <v>44819</v>
      </c>
      <c r="BZ141" s="42" t="s">
        <v>3029</v>
      </c>
      <c r="CA141" s="42">
        <v>44831</v>
      </c>
      <c r="CB141" s="42">
        <v>2750000</v>
      </c>
      <c r="CX141" s="42">
        <v>30</v>
      </c>
      <c r="CY141" s="42">
        <v>44895</v>
      </c>
      <c r="FD141" s="64">
        <f t="shared" si="16"/>
        <v>24750000</v>
      </c>
      <c r="FE141" s="65">
        <f t="shared" si="17"/>
        <v>44895</v>
      </c>
      <c r="FF141" s="42" t="str">
        <f t="shared" ca="1" si="18"/>
        <v xml:space="preserve"> TERMINADO</v>
      </c>
      <c r="FJ141" s="42" t="s">
        <v>1571</v>
      </c>
      <c r="FK141" s="42" t="s">
        <v>1571</v>
      </c>
    </row>
    <row r="142" spans="1:167" s="83" customFormat="1" ht="13.5" customHeight="1" x14ac:dyDescent="0.25">
      <c r="A142" s="83">
        <v>69404</v>
      </c>
      <c r="B142" s="83" t="s">
        <v>3108</v>
      </c>
      <c r="C142" s="83" t="s">
        <v>2289</v>
      </c>
      <c r="D142" s="83" t="s">
        <v>2161</v>
      </c>
      <c r="E142" s="83">
        <v>140</v>
      </c>
      <c r="F142" s="83" t="s">
        <v>518</v>
      </c>
      <c r="G142" s="83">
        <v>94</v>
      </c>
      <c r="H142" s="83" t="s">
        <v>528</v>
      </c>
      <c r="I142" s="83" t="s">
        <v>348</v>
      </c>
      <c r="J142" s="83" t="s">
        <v>1896</v>
      </c>
      <c r="K142" s="83" t="s">
        <v>460</v>
      </c>
      <c r="L142" s="83" t="s">
        <v>1439</v>
      </c>
      <c r="M142" s="83" t="s">
        <v>199</v>
      </c>
      <c r="N142" s="83">
        <v>411</v>
      </c>
      <c r="O142" s="83">
        <v>44579</v>
      </c>
      <c r="P142" s="83">
        <v>330000000</v>
      </c>
      <c r="Q142" s="83" t="s">
        <v>530</v>
      </c>
      <c r="R142" s="83" t="s">
        <v>518</v>
      </c>
      <c r="S142" s="83" t="s">
        <v>117</v>
      </c>
      <c r="AB142" s="83" t="s">
        <v>117</v>
      </c>
      <c r="AG142" s="83">
        <f t="shared" si="14"/>
        <v>330000000</v>
      </c>
      <c r="AH142" s="83" t="s">
        <v>502</v>
      </c>
      <c r="AI142" s="83" t="s">
        <v>1768</v>
      </c>
      <c r="AJ142" s="83" t="s">
        <v>663</v>
      </c>
      <c r="AK142" s="83" t="s">
        <v>1428</v>
      </c>
      <c r="AL142" s="83">
        <v>1022390159</v>
      </c>
      <c r="AM142" s="83">
        <v>5</v>
      </c>
      <c r="AN142" s="83" t="s">
        <v>1632</v>
      </c>
      <c r="AO142" s="83">
        <v>34366</v>
      </c>
      <c r="AP142" s="83">
        <f t="shared" si="19"/>
        <v>27.931506849315067</v>
      </c>
      <c r="AT142" s="83" t="s">
        <v>1331</v>
      </c>
      <c r="AU142" s="83" t="s">
        <v>910</v>
      </c>
      <c r="AV142" s="83">
        <v>3007971145</v>
      </c>
      <c r="AW142" s="83" t="s">
        <v>1163</v>
      </c>
      <c r="AX142" s="83">
        <v>44587</v>
      </c>
      <c r="AY142" s="83">
        <v>22000000</v>
      </c>
      <c r="AZ142" s="83">
        <v>2750000</v>
      </c>
      <c r="BA142" s="83" t="s">
        <v>1376</v>
      </c>
      <c r="BB142" s="83">
        <v>8</v>
      </c>
      <c r="BD142" s="83">
        <f t="shared" si="15"/>
        <v>240</v>
      </c>
      <c r="BE142" s="83" t="s">
        <v>1419</v>
      </c>
      <c r="BF142" s="83" t="s">
        <v>1420</v>
      </c>
      <c r="BG142" s="83">
        <v>3</v>
      </c>
      <c r="BH142" s="83">
        <v>459</v>
      </c>
      <c r="BI142" s="83">
        <v>44587</v>
      </c>
      <c r="BJ142" s="83">
        <v>22000000</v>
      </c>
      <c r="BQ142" s="83" t="s">
        <v>2445</v>
      </c>
      <c r="BR142" s="83" t="s">
        <v>2446</v>
      </c>
      <c r="BS142" s="83">
        <v>44621</v>
      </c>
      <c r="BT142" s="83">
        <v>44621</v>
      </c>
      <c r="BU142" s="83">
        <v>44865</v>
      </c>
      <c r="BV142" s="83">
        <v>44819</v>
      </c>
      <c r="BW142" s="83">
        <v>8250000</v>
      </c>
      <c r="BX142" s="83">
        <v>825</v>
      </c>
      <c r="BY142" s="83">
        <v>44819</v>
      </c>
      <c r="BZ142" s="83">
        <v>939</v>
      </c>
      <c r="CA142" s="83">
        <v>44831</v>
      </c>
      <c r="CB142" s="83">
        <v>8250000</v>
      </c>
      <c r="CX142" s="83">
        <v>90</v>
      </c>
      <c r="CY142" s="83">
        <v>44957</v>
      </c>
      <c r="DT142" s="83">
        <v>44620</v>
      </c>
      <c r="DU142" s="83">
        <v>44621</v>
      </c>
      <c r="DV142" s="83" t="s">
        <v>1427</v>
      </c>
      <c r="DW142" s="83">
        <v>28961</v>
      </c>
      <c r="DX142" s="83" t="s">
        <v>1428</v>
      </c>
      <c r="DY142" s="83">
        <v>52525245</v>
      </c>
      <c r="DZ142" s="83">
        <v>0</v>
      </c>
      <c r="EA142" s="83" t="s">
        <v>1429</v>
      </c>
      <c r="EB142" s="83">
        <v>3008216996</v>
      </c>
      <c r="EC142" s="83" t="s">
        <v>1430</v>
      </c>
      <c r="FD142" s="83">
        <f t="shared" si="16"/>
        <v>30250000</v>
      </c>
      <c r="FE142" s="83">
        <f t="shared" si="17"/>
        <v>44957</v>
      </c>
      <c r="FF142" s="83" t="str">
        <f t="shared" ca="1" si="18"/>
        <v xml:space="preserve"> TERMINADO</v>
      </c>
      <c r="FJ142" s="83" t="s">
        <v>1571</v>
      </c>
      <c r="FK142" s="83" t="s">
        <v>1571</v>
      </c>
    </row>
    <row r="143" spans="1:167" s="42" customFormat="1" ht="13.5" customHeight="1" x14ac:dyDescent="0.25">
      <c r="A143" s="42">
        <v>69382</v>
      </c>
      <c r="B143" s="42" t="s">
        <v>3108</v>
      </c>
      <c r="C143" s="42" t="s">
        <v>2289</v>
      </c>
      <c r="D143" s="42" t="s">
        <v>2162</v>
      </c>
      <c r="E143" s="42">
        <v>141</v>
      </c>
      <c r="F143" s="42" t="s">
        <v>524</v>
      </c>
      <c r="G143" s="42">
        <v>104</v>
      </c>
      <c r="H143" s="42" t="s">
        <v>528</v>
      </c>
      <c r="I143" s="42" t="s">
        <v>349</v>
      </c>
      <c r="J143" s="42" t="s">
        <v>1902</v>
      </c>
      <c r="K143" s="42" t="s">
        <v>461</v>
      </c>
      <c r="L143" s="42" t="s">
        <v>1439</v>
      </c>
      <c r="M143" s="42" t="s">
        <v>199</v>
      </c>
      <c r="N143" s="42">
        <v>401</v>
      </c>
      <c r="O143" s="42">
        <v>44579</v>
      </c>
      <c r="P143" s="42">
        <v>147200000</v>
      </c>
      <c r="Q143" s="42" t="s">
        <v>543</v>
      </c>
      <c r="R143" s="42" t="s">
        <v>524</v>
      </c>
      <c r="S143" s="42" t="s">
        <v>117</v>
      </c>
      <c r="AB143" s="42" t="s">
        <v>117</v>
      </c>
      <c r="AG143" s="42">
        <f t="shared" si="14"/>
        <v>147200000</v>
      </c>
      <c r="AH143" s="42" t="s">
        <v>505</v>
      </c>
      <c r="AI143" s="42" t="s">
        <v>1769</v>
      </c>
      <c r="AJ143" s="42" t="s">
        <v>664</v>
      </c>
      <c r="AK143" s="42" t="s">
        <v>1428</v>
      </c>
      <c r="AL143" s="42">
        <v>52518896</v>
      </c>
      <c r="AM143" s="42">
        <v>6</v>
      </c>
      <c r="AN143" s="42" t="s">
        <v>1632</v>
      </c>
      <c r="AO143" s="42">
        <v>28313</v>
      </c>
      <c r="AP143" s="42">
        <f t="shared" si="19"/>
        <v>44.515068493150686</v>
      </c>
      <c r="AS143" s="189"/>
      <c r="AT143" s="42" t="s">
        <v>1280</v>
      </c>
      <c r="AU143" s="42" t="s">
        <v>911</v>
      </c>
      <c r="AV143" s="42">
        <v>3204285662</v>
      </c>
      <c r="AW143" s="42" t="s">
        <v>1164</v>
      </c>
      <c r="AX143" s="42">
        <v>44582</v>
      </c>
      <c r="AY143" s="42">
        <v>18400000</v>
      </c>
      <c r="AZ143" s="42">
        <v>2300000</v>
      </c>
      <c r="BA143" s="42" t="s">
        <v>1376</v>
      </c>
      <c r="BB143" s="42">
        <v>8</v>
      </c>
      <c r="BD143" s="42">
        <f t="shared" si="15"/>
        <v>240</v>
      </c>
      <c r="BE143" s="42" t="s">
        <v>753</v>
      </c>
      <c r="BF143" s="42">
        <v>20226620065751</v>
      </c>
      <c r="BG143" s="42">
        <v>5</v>
      </c>
      <c r="BH143" s="42">
        <v>404</v>
      </c>
      <c r="BI143" s="42">
        <v>44585</v>
      </c>
      <c r="BJ143" s="42">
        <v>18400000</v>
      </c>
      <c r="BQ143" s="42" t="s">
        <v>2447</v>
      </c>
      <c r="BR143" s="42" t="s">
        <v>2253</v>
      </c>
      <c r="BS143" s="42">
        <v>44582</v>
      </c>
      <c r="BT143" s="42">
        <v>44588</v>
      </c>
      <c r="BU143" s="42">
        <v>44830</v>
      </c>
      <c r="BV143" s="42">
        <v>44819</v>
      </c>
      <c r="BW143" s="42">
        <v>6900000</v>
      </c>
      <c r="BX143" s="42">
        <v>623</v>
      </c>
      <c r="BY143" s="42">
        <v>44812</v>
      </c>
      <c r="BZ143" s="42">
        <v>821</v>
      </c>
      <c r="CA143" s="42">
        <v>44823</v>
      </c>
      <c r="CB143" s="42">
        <v>6900000</v>
      </c>
      <c r="CX143" s="42">
        <v>90</v>
      </c>
      <c r="CY143" s="42">
        <v>44921</v>
      </c>
      <c r="FD143" s="64">
        <f t="shared" si="16"/>
        <v>25300000</v>
      </c>
      <c r="FE143" s="65">
        <f t="shared" si="17"/>
        <v>44921</v>
      </c>
      <c r="FF143" s="42" t="str">
        <f t="shared" ca="1" si="18"/>
        <v xml:space="preserve"> TERMINADO</v>
      </c>
      <c r="FJ143" s="42" t="s">
        <v>1572</v>
      </c>
      <c r="FK143" s="42" t="s">
        <v>1572</v>
      </c>
    </row>
    <row r="144" spans="1:167" s="42" customFormat="1" ht="13.5" customHeight="1" x14ac:dyDescent="0.25">
      <c r="A144" s="42">
        <v>69382</v>
      </c>
      <c r="B144" s="42" t="s">
        <v>3108</v>
      </c>
      <c r="C144" s="42" t="s">
        <v>2289</v>
      </c>
      <c r="D144" s="42" t="s">
        <v>2162</v>
      </c>
      <c r="E144" s="42">
        <v>142</v>
      </c>
      <c r="F144" s="42" t="s">
        <v>524</v>
      </c>
      <c r="G144" s="42">
        <v>105</v>
      </c>
      <c r="H144" s="42" t="s">
        <v>528</v>
      </c>
      <c r="I144" s="42" t="s">
        <v>349</v>
      </c>
      <c r="J144" s="42" t="s">
        <v>1902</v>
      </c>
      <c r="K144" s="42" t="s">
        <v>461</v>
      </c>
      <c r="L144" s="42" t="s">
        <v>1439</v>
      </c>
      <c r="M144" s="42" t="s">
        <v>199</v>
      </c>
      <c r="N144" s="42">
        <v>401</v>
      </c>
      <c r="O144" s="42">
        <v>44579</v>
      </c>
      <c r="P144" s="42">
        <v>147200000</v>
      </c>
      <c r="Q144" s="42" t="s">
        <v>543</v>
      </c>
      <c r="R144" s="42" t="s">
        <v>524</v>
      </c>
      <c r="S144" s="42" t="s">
        <v>117</v>
      </c>
      <c r="AB144" s="42" t="s">
        <v>117</v>
      </c>
      <c r="AG144" s="42">
        <f t="shared" si="14"/>
        <v>147200000</v>
      </c>
      <c r="AH144" s="42" t="s">
        <v>505</v>
      </c>
      <c r="AI144" s="42" t="s">
        <v>1770</v>
      </c>
      <c r="AJ144" s="42" t="s">
        <v>665</v>
      </c>
      <c r="AK144" s="42" t="s">
        <v>1428</v>
      </c>
      <c r="AL144" s="42">
        <v>1016057868</v>
      </c>
      <c r="AM144" s="42">
        <v>0</v>
      </c>
      <c r="AN144" s="42" t="s">
        <v>1632</v>
      </c>
      <c r="AO144" s="42">
        <v>34112</v>
      </c>
      <c r="AP144" s="42">
        <f t="shared" si="19"/>
        <v>28.627397260273973</v>
      </c>
      <c r="AS144" s="189"/>
      <c r="AT144" s="42" t="s">
        <v>1338</v>
      </c>
      <c r="AU144" s="42" t="s">
        <v>912</v>
      </c>
      <c r="AV144" s="42">
        <v>3057930861</v>
      </c>
      <c r="AW144" s="42" t="s">
        <v>1165</v>
      </c>
      <c r="AX144" s="42">
        <v>44587</v>
      </c>
      <c r="AY144" s="42">
        <v>18400000</v>
      </c>
      <c r="AZ144" s="42">
        <v>2300000</v>
      </c>
      <c r="BA144" s="42" t="s">
        <v>1376</v>
      </c>
      <c r="BB144" s="42">
        <v>8</v>
      </c>
      <c r="BD144" s="42">
        <f t="shared" si="15"/>
        <v>240</v>
      </c>
      <c r="BE144" s="42" t="s">
        <v>753</v>
      </c>
      <c r="BF144" s="42">
        <v>20226620065751</v>
      </c>
      <c r="BG144" s="42">
        <v>5</v>
      </c>
      <c r="BH144" s="42">
        <v>465</v>
      </c>
      <c r="BI144" s="42">
        <v>44587</v>
      </c>
      <c r="BJ144" s="42">
        <v>18400000</v>
      </c>
      <c r="BQ144" s="42" t="s">
        <v>2448</v>
      </c>
      <c r="BR144" s="42" t="s">
        <v>2449</v>
      </c>
      <c r="BS144" s="42">
        <v>44587</v>
      </c>
      <c r="BT144" s="42">
        <v>44588</v>
      </c>
      <c r="BU144" s="42">
        <v>44830</v>
      </c>
      <c r="BV144" s="42">
        <v>44820</v>
      </c>
      <c r="BW144" s="42">
        <v>6900000</v>
      </c>
      <c r="BX144" s="42">
        <v>624</v>
      </c>
      <c r="BY144" s="42">
        <v>44813</v>
      </c>
      <c r="BZ144" s="42">
        <v>822</v>
      </c>
      <c r="CA144" s="42">
        <v>44823</v>
      </c>
      <c r="CB144" s="42">
        <v>6900000</v>
      </c>
      <c r="CX144" s="42">
        <v>90</v>
      </c>
      <c r="CY144" s="42">
        <v>44921</v>
      </c>
      <c r="FD144" s="64">
        <f t="shared" si="16"/>
        <v>25300000</v>
      </c>
      <c r="FE144" s="65">
        <f t="shared" si="17"/>
        <v>44921</v>
      </c>
      <c r="FF144" s="42" t="str">
        <f t="shared" ca="1" si="18"/>
        <v xml:space="preserve"> TERMINADO</v>
      </c>
      <c r="FJ144" s="42" t="s">
        <v>1572</v>
      </c>
      <c r="FK144" s="42" t="s">
        <v>1572</v>
      </c>
    </row>
    <row r="145" spans="1:167" s="42" customFormat="1" ht="13.5" customHeight="1" x14ac:dyDescent="0.25">
      <c r="A145" s="42">
        <v>69382</v>
      </c>
      <c r="B145" s="42" t="s">
        <v>3108</v>
      </c>
      <c r="C145" s="42" t="s">
        <v>2289</v>
      </c>
      <c r="D145" s="42" t="s">
        <v>2162</v>
      </c>
      <c r="E145" s="42">
        <v>143</v>
      </c>
      <c r="F145" s="42" t="s">
        <v>524</v>
      </c>
      <c r="G145" s="42">
        <v>106</v>
      </c>
      <c r="H145" s="42" t="s">
        <v>528</v>
      </c>
      <c r="I145" s="42" t="s">
        <v>349</v>
      </c>
      <c r="J145" s="42" t="s">
        <v>1902</v>
      </c>
      <c r="K145" s="42" t="s">
        <v>461</v>
      </c>
      <c r="L145" s="42" t="s">
        <v>1439</v>
      </c>
      <c r="M145" s="42" t="s">
        <v>199</v>
      </c>
      <c r="N145" s="42">
        <v>401</v>
      </c>
      <c r="O145" s="42">
        <v>44579</v>
      </c>
      <c r="P145" s="42">
        <v>147200000</v>
      </c>
      <c r="Q145" s="42" t="s">
        <v>543</v>
      </c>
      <c r="R145" s="42" t="s">
        <v>524</v>
      </c>
      <c r="S145" s="42" t="s">
        <v>117</v>
      </c>
      <c r="AB145" s="42" t="s">
        <v>117</v>
      </c>
      <c r="AG145" s="42">
        <f t="shared" si="14"/>
        <v>147200000</v>
      </c>
      <c r="AH145" s="42" t="s">
        <v>505</v>
      </c>
      <c r="AI145" s="42" t="s">
        <v>1771</v>
      </c>
      <c r="AJ145" s="42" t="s">
        <v>666</v>
      </c>
      <c r="AK145" s="42" t="s">
        <v>1428</v>
      </c>
      <c r="AL145" s="42">
        <v>79881726</v>
      </c>
      <c r="AM145" s="42">
        <v>5</v>
      </c>
      <c r="AN145" s="42" t="s">
        <v>1631</v>
      </c>
      <c r="AO145" s="42">
        <v>29282</v>
      </c>
      <c r="AP145" s="42">
        <f t="shared" si="19"/>
        <v>41.860273972602741</v>
      </c>
      <c r="AS145" s="189"/>
      <c r="AT145" s="42" t="s">
        <v>1280</v>
      </c>
      <c r="AU145" s="42" t="s">
        <v>913</v>
      </c>
      <c r="AV145" s="42">
        <v>3123451093</v>
      </c>
      <c r="AW145" s="42" t="s">
        <v>1166</v>
      </c>
      <c r="AX145" s="42">
        <v>44586</v>
      </c>
      <c r="AY145" s="42">
        <v>18400000</v>
      </c>
      <c r="AZ145" s="42">
        <v>2300000</v>
      </c>
      <c r="BA145" s="42" t="s">
        <v>1376</v>
      </c>
      <c r="BB145" s="42">
        <v>8</v>
      </c>
      <c r="BD145" s="42">
        <f t="shared" si="15"/>
        <v>240</v>
      </c>
      <c r="BE145" s="42" t="s">
        <v>753</v>
      </c>
      <c r="BF145" s="42">
        <v>20226620065751</v>
      </c>
      <c r="BG145" s="42">
        <v>5</v>
      </c>
      <c r="BH145" s="42">
        <v>439</v>
      </c>
      <c r="BI145" s="42">
        <v>44587</v>
      </c>
      <c r="BJ145" s="42">
        <v>18400000</v>
      </c>
      <c r="BQ145" s="42" t="s">
        <v>2450</v>
      </c>
      <c r="BR145" s="42" t="s">
        <v>2451</v>
      </c>
      <c r="BS145" s="42">
        <v>44592</v>
      </c>
      <c r="BT145" s="42">
        <v>44593</v>
      </c>
      <c r="BU145" s="42">
        <v>44834</v>
      </c>
      <c r="BV145" s="42">
        <v>44819</v>
      </c>
      <c r="BW145" s="42">
        <v>6900000</v>
      </c>
      <c r="BX145" s="42">
        <v>625</v>
      </c>
      <c r="BY145" s="42">
        <v>44813</v>
      </c>
      <c r="BZ145" s="42" t="s">
        <v>3030</v>
      </c>
      <c r="CA145" s="42">
        <v>44825</v>
      </c>
      <c r="CB145" s="42">
        <v>6900000</v>
      </c>
      <c r="CX145" s="42">
        <v>90</v>
      </c>
      <c r="CY145" s="42">
        <v>44926</v>
      </c>
      <c r="FD145" s="64">
        <f t="shared" si="16"/>
        <v>25300000</v>
      </c>
      <c r="FE145" s="65">
        <f t="shared" si="17"/>
        <v>44926</v>
      </c>
      <c r="FF145" s="42" t="str">
        <f t="shared" ca="1" si="18"/>
        <v xml:space="preserve"> TERMINADO</v>
      </c>
      <c r="FJ145" s="42" t="s">
        <v>1572</v>
      </c>
      <c r="FK145" s="42" t="s">
        <v>1572</v>
      </c>
    </row>
    <row r="146" spans="1:167" s="42" customFormat="1" ht="13.5" customHeight="1" x14ac:dyDescent="0.25">
      <c r="A146" s="42">
        <v>69382</v>
      </c>
      <c r="B146" s="42" t="s">
        <v>3108</v>
      </c>
      <c r="C146" s="42" t="s">
        <v>2289</v>
      </c>
      <c r="D146" s="42" t="s">
        <v>2162</v>
      </c>
      <c r="E146" s="42">
        <v>144</v>
      </c>
      <c r="F146" s="42" t="s">
        <v>524</v>
      </c>
      <c r="G146" s="42">
        <v>107</v>
      </c>
      <c r="H146" s="42" t="s">
        <v>528</v>
      </c>
      <c r="I146" s="42" t="s">
        <v>349</v>
      </c>
      <c r="J146" s="42" t="s">
        <v>1902</v>
      </c>
      <c r="K146" s="42" t="s">
        <v>461</v>
      </c>
      <c r="L146" s="42" t="s">
        <v>1439</v>
      </c>
      <c r="M146" s="42" t="s">
        <v>199</v>
      </c>
      <c r="N146" s="42">
        <v>401</v>
      </c>
      <c r="O146" s="42">
        <v>44579</v>
      </c>
      <c r="P146" s="42">
        <v>147200000</v>
      </c>
      <c r="Q146" s="42" t="s">
        <v>543</v>
      </c>
      <c r="R146" s="42" t="s">
        <v>524</v>
      </c>
      <c r="S146" s="42" t="s">
        <v>117</v>
      </c>
      <c r="AB146" s="42" t="s">
        <v>117</v>
      </c>
      <c r="AG146" s="42">
        <f t="shared" si="14"/>
        <v>147200000</v>
      </c>
      <c r="AH146" s="42" t="s">
        <v>505</v>
      </c>
      <c r="AI146" s="42" t="s">
        <v>1772</v>
      </c>
      <c r="AJ146" s="42" t="s">
        <v>667</v>
      </c>
      <c r="AK146" s="42" t="s">
        <v>1428</v>
      </c>
      <c r="AL146" s="42">
        <v>1102042002</v>
      </c>
      <c r="AM146" s="42">
        <v>6</v>
      </c>
      <c r="AN146" s="42" t="s">
        <v>1632</v>
      </c>
      <c r="AO146" s="42">
        <v>37999</v>
      </c>
      <c r="AP146" s="42">
        <f t="shared" si="19"/>
        <v>17.978082191780821</v>
      </c>
      <c r="AS146" s="189"/>
      <c r="AT146" s="42" t="s">
        <v>1339</v>
      </c>
      <c r="AU146" s="42" t="s">
        <v>914</v>
      </c>
      <c r="AV146" s="42">
        <v>3204258917</v>
      </c>
      <c r="AW146" s="42" t="s">
        <v>1167</v>
      </c>
      <c r="AX146" s="42">
        <v>44587</v>
      </c>
      <c r="AY146" s="42">
        <v>18400000</v>
      </c>
      <c r="AZ146" s="42">
        <v>2300000</v>
      </c>
      <c r="BA146" s="42" t="s">
        <v>1376</v>
      </c>
      <c r="BB146" s="42">
        <v>8</v>
      </c>
      <c r="BD146" s="42">
        <f t="shared" si="15"/>
        <v>240</v>
      </c>
      <c r="BE146" s="42" t="s">
        <v>753</v>
      </c>
      <c r="BF146" s="42">
        <v>20226620065751</v>
      </c>
      <c r="BG146" s="42">
        <v>5</v>
      </c>
      <c r="BH146" s="42">
        <v>466</v>
      </c>
      <c r="BI146" s="42">
        <v>44587</v>
      </c>
      <c r="BJ146" s="42">
        <v>18400000</v>
      </c>
      <c r="BQ146" s="42" t="s">
        <v>2452</v>
      </c>
      <c r="BR146" s="42" t="s">
        <v>2062</v>
      </c>
      <c r="BS146" s="42">
        <v>44587</v>
      </c>
      <c r="BT146" s="42">
        <v>44588</v>
      </c>
      <c r="BU146" s="42">
        <v>44830</v>
      </c>
      <c r="BV146" s="42">
        <v>44820</v>
      </c>
      <c r="BW146" s="42">
        <v>6900000</v>
      </c>
      <c r="BX146" s="42">
        <v>626</v>
      </c>
      <c r="BY146" s="42">
        <v>44813</v>
      </c>
      <c r="BZ146" s="42" t="s">
        <v>3031</v>
      </c>
      <c r="CA146" s="42">
        <v>44823</v>
      </c>
      <c r="CB146" s="42">
        <v>6900000</v>
      </c>
      <c r="CX146" s="42">
        <v>90</v>
      </c>
      <c r="CY146" s="42">
        <v>44921</v>
      </c>
      <c r="FD146" s="64">
        <f t="shared" si="16"/>
        <v>25300000</v>
      </c>
      <c r="FE146" s="65">
        <f t="shared" si="17"/>
        <v>44921</v>
      </c>
      <c r="FF146" s="42" t="str">
        <f t="shared" ca="1" si="18"/>
        <v xml:space="preserve"> TERMINADO</v>
      </c>
      <c r="FJ146" s="42" t="s">
        <v>1572</v>
      </c>
      <c r="FK146" s="42" t="s">
        <v>1572</v>
      </c>
    </row>
    <row r="147" spans="1:167" s="42" customFormat="1" ht="13.5" customHeight="1" x14ac:dyDescent="0.25">
      <c r="A147" s="42">
        <v>69382</v>
      </c>
      <c r="B147" s="42" t="s">
        <v>3108</v>
      </c>
      <c r="C147" s="42" t="s">
        <v>2289</v>
      </c>
      <c r="D147" s="42" t="s">
        <v>2162</v>
      </c>
      <c r="E147" s="42">
        <v>145</v>
      </c>
      <c r="F147" s="42" t="s">
        <v>524</v>
      </c>
      <c r="G147" s="42">
        <v>108</v>
      </c>
      <c r="H147" s="42" t="s">
        <v>528</v>
      </c>
      <c r="I147" s="42" t="s">
        <v>349</v>
      </c>
      <c r="J147" s="42" t="s">
        <v>1902</v>
      </c>
      <c r="K147" s="42" t="s">
        <v>461</v>
      </c>
      <c r="L147" s="42" t="s">
        <v>1439</v>
      </c>
      <c r="M147" s="42" t="s">
        <v>199</v>
      </c>
      <c r="N147" s="42">
        <v>401</v>
      </c>
      <c r="O147" s="42">
        <v>44579</v>
      </c>
      <c r="P147" s="42">
        <v>147200000</v>
      </c>
      <c r="Q147" s="42" t="s">
        <v>543</v>
      </c>
      <c r="R147" s="42" t="s">
        <v>524</v>
      </c>
      <c r="S147" s="42" t="s">
        <v>117</v>
      </c>
      <c r="AB147" s="42" t="s">
        <v>117</v>
      </c>
      <c r="AG147" s="42">
        <f t="shared" si="14"/>
        <v>147200000</v>
      </c>
      <c r="AH147" s="42" t="s">
        <v>505</v>
      </c>
      <c r="AI147" s="42" t="s">
        <v>1773</v>
      </c>
      <c r="AJ147" s="42" t="s">
        <v>668</v>
      </c>
      <c r="AK147" s="42" t="s">
        <v>1428</v>
      </c>
      <c r="AL147" s="42">
        <v>52534072</v>
      </c>
      <c r="AM147" s="42">
        <v>1</v>
      </c>
      <c r="AN147" s="42" t="s">
        <v>1632</v>
      </c>
      <c r="AO147" s="42">
        <v>28621</v>
      </c>
      <c r="AP147" s="42">
        <f t="shared" si="19"/>
        <v>43.671232876712331</v>
      </c>
      <c r="AS147" s="189"/>
      <c r="AT147" s="42" t="s">
        <v>1280</v>
      </c>
      <c r="AU147" s="42" t="s">
        <v>915</v>
      </c>
      <c r="AV147" s="42">
        <v>3208927837</v>
      </c>
      <c r="AW147" s="42" t="s">
        <v>1168</v>
      </c>
      <c r="AX147" s="42">
        <v>44586</v>
      </c>
      <c r="AY147" s="42">
        <v>18400000</v>
      </c>
      <c r="AZ147" s="42">
        <v>2300000</v>
      </c>
      <c r="BA147" s="42" t="s">
        <v>1376</v>
      </c>
      <c r="BB147" s="42">
        <v>8</v>
      </c>
      <c r="BD147" s="42">
        <f t="shared" si="15"/>
        <v>240</v>
      </c>
      <c r="BE147" s="42" t="s">
        <v>753</v>
      </c>
      <c r="BF147" s="42">
        <v>20226620065751</v>
      </c>
      <c r="BG147" s="42">
        <v>5</v>
      </c>
      <c r="BH147" s="42">
        <v>431</v>
      </c>
      <c r="BI147" s="42">
        <v>44587</v>
      </c>
      <c r="BJ147" s="42">
        <v>18400000</v>
      </c>
      <c r="BQ147" s="42" t="s">
        <v>2453</v>
      </c>
      <c r="BR147" s="42" t="s">
        <v>2454</v>
      </c>
      <c r="BS147" s="42">
        <v>44587</v>
      </c>
      <c r="BT147" s="42">
        <v>44588</v>
      </c>
      <c r="BU147" s="42">
        <v>44830</v>
      </c>
      <c r="BV147" s="42">
        <v>44820</v>
      </c>
      <c r="BW147" s="42">
        <v>6900000</v>
      </c>
      <c r="BX147" s="42">
        <v>630</v>
      </c>
      <c r="BY147" s="42">
        <v>44813</v>
      </c>
      <c r="BZ147" s="42">
        <v>847</v>
      </c>
      <c r="CA147" s="42">
        <v>44825</v>
      </c>
      <c r="CB147" s="42">
        <v>6900000</v>
      </c>
      <c r="CX147" s="42">
        <v>90</v>
      </c>
      <c r="CY147" s="42">
        <v>44921</v>
      </c>
      <c r="FD147" s="64">
        <f t="shared" si="16"/>
        <v>25300000</v>
      </c>
      <c r="FE147" s="65">
        <f t="shared" si="17"/>
        <v>44921</v>
      </c>
      <c r="FF147" s="42" t="str">
        <f t="shared" ca="1" si="18"/>
        <v xml:space="preserve"> TERMINADO</v>
      </c>
      <c r="FJ147" s="42" t="s">
        <v>1572</v>
      </c>
      <c r="FK147" s="42" t="s">
        <v>1572</v>
      </c>
    </row>
    <row r="148" spans="1:167" s="42" customFormat="1" ht="13.5" customHeight="1" x14ac:dyDescent="0.25">
      <c r="A148" s="42">
        <v>69382</v>
      </c>
      <c r="B148" s="42" t="s">
        <v>3108</v>
      </c>
      <c r="C148" s="42" t="s">
        <v>2289</v>
      </c>
      <c r="D148" s="42" t="s">
        <v>2162</v>
      </c>
      <c r="E148" s="42">
        <v>146</v>
      </c>
      <c r="F148" s="42" t="s">
        <v>524</v>
      </c>
      <c r="G148" s="42">
        <v>109</v>
      </c>
      <c r="H148" s="42" t="s">
        <v>528</v>
      </c>
      <c r="I148" s="42" t="s">
        <v>349</v>
      </c>
      <c r="J148" s="42" t="s">
        <v>1902</v>
      </c>
      <c r="K148" s="42" t="s">
        <v>461</v>
      </c>
      <c r="L148" s="42" t="s">
        <v>1439</v>
      </c>
      <c r="M148" s="42" t="s">
        <v>199</v>
      </c>
      <c r="N148" s="42">
        <v>401</v>
      </c>
      <c r="O148" s="42">
        <v>44579</v>
      </c>
      <c r="P148" s="42">
        <v>147200000</v>
      </c>
      <c r="Q148" s="42" t="s">
        <v>543</v>
      </c>
      <c r="R148" s="42" t="s">
        <v>524</v>
      </c>
      <c r="S148" s="42" t="s">
        <v>117</v>
      </c>
      <c r="AB148" s="42" t="s">
        <v>117</v>
      </c>
      <c r="AG148" s="42">
        <f t="shared" si="14"/>
        <v>147200000</v>
      </c>
      <c r="AH148" s="42" t="s">
        <v>505</v>
      </c>
      <c r="AI148" s="42" t="s">
        <v>1774</v>
      </c>
      <c r="AJ148" s="42" t="s">
        <v>669</v>
      </c>
      <c r="AK148" s="42" t="s">
        <v>1428</v>
      </c>
      <c r="AL148" s="42">
        <v>1022431396</v>
      </c>
      <c r="AM148" s="42">
        <v>1</v>
      </c>
      <c r="AN148" s="42" t="s">
        <v>1631</v>
      </c>
      <c r="AO148" s="42">
        <v>35760</v>
      </c>
      <c r="AP148" s="42">
        <f t="shared" si="19"/>
        <v>24.112328767123287</v>
      </c>
      <c r="AS148" s="189"/>
      <c r="AT148" s="42" t="s">
        <v>1308</v>
      </c>
      <c r="AU148" s="42" t="s">
        <v>916</v>
      </c>
      <c r="AV148" s="42">
        <v>3229481640</v>
      </c>
      <c r="AW148" s="42" t="s">
        <v>1169</v>
      </c>
      <c r="AX148" s="42">
        <v>44587</v>
      </c>
      <c r="AY148" s="42">
        <v>18400000</v>
      </c>
      <c r="AZ148" s="42">
        <v>2300000</v>
      </c>
      <c r="BA148" s="42" t="s">
        <v>1376</v>
      </c>
      <c r="BB148" s="42">
        <v>8</v>
      </c>
      <c r="BD148" s="42">
        <f t="shared" si="15"/>
        <v>240</v>
      </c>
      <c r="BE148" s="42" t="s">
        <v>753</v>
      </c>
      <c r="BF148" s="42">
        <v>20226620065751</v>
      </c>
      <c r="BG148" s="42">
        <v>5</v>
      </c>
      <c r="BH148" s="42">
        <v>467</v>
      </c>
      <c r="BI148" s="42">
        <v>44587</v>
      </c>
      <c r="BJ148" s="42">
        <v>18400000</v>
      </c>
      <c r="BQ148" s="42" t="s">
        <v>2455</v>
      </c>
      <c r="BR148" s="42" t="s">
        <v>2062</v>
      </c>
      <c r="BS148" s="42">
        <v>44592</v>
      </c>
      <c r="BT148" s="42">
        <v>44593</v>
      </c>
      <c r="BU148" s="42">
        <v>44834</v>
      </c>
      <c r="BV148" s="42">
        <v>44820</v>
      </c>
      <c r="BW148" s="42">
        <v>6900000</v>
      </c>
      <c r="BX148" s="42">
        <v>627</v>
      </c>
      <c r="BY148" s="42">
        <v>44813</v>
      </c>
      <c r="BZ148" s="42" t="s">
        <v>3032</v>
      </c>
      <c r="CA148" s="42">
        <v>44825</v>
      </c>
      <c r="CB148" s="42">
        <v>6900000</v>
      </c>
      <c r="CX148" s="42">
        <v>90</v>
      </c>
      <c r="CY148" s="42">
        <v>44926</v>
      </c>
      <c r="FD148" s="64">
        <f t="shared" si="16"/>
        <v>25300000</v>
      </c>
      <c r="FE148" s="65">
        <f t="shared" si="17"/>
        <v>44926</v>
      </c>
      <c r="FF148" s="42" t="str">
        <f t="shared" ca="1" si="18"/>
        <v xml:space="preserve"> TERMINADO</v>
      </c>
      <c r="FJ148" s="42" t="s">
        <v>1572</v>
      </c>
      <c r="FK148" s="42" t="s">
        <v>1572</v>
      </c>
    </row>
    <row r="149" spans="1:167" s="42" customFormat="1" ht="13.5" customHeight="1" x14ac:dyDescent="0.25">
      <c r="A149" s="42">
        <v>69382</v>
      </c>
      <c r="B149" s="42" t="s">
        <v>3108</v>
      </c>
      <c r="C149" s="42" t="s">
        <v>2289</v>
      </c>
      <c r="D149" s="42" t="s">
        <v>2162</v>
      </c>
      <c r="E149" s="42">
        <v>147</v>
      </c>
      <c r="F149" s="42" t="s">
        <v>524</v>
      </c>
      <c r="G149" s="42">
        <v>110</v>
      </c>
      <c r="H149" s="42" t="s">
        <v>528</v>
      </c>
      <c r="I149" s="42" t="s">
        <v>349</v>
      </c>
      <c r="J149" s="42" t="s">
        <v>1902</v>
      </c>
      <c r="K149" s="42" t="s">
        <v>461</v>
      </c>
      <c r="L149" s="42" t="s">
        <v>1439</v>
      </c>
      <c r="M149" s="42" t="s">
        <v>199</v>
      </c>
      <c r="N149" s="42">
        <v>401</v>
      </c>
      <c r="O149" s="42">
        <v>44579</v>
      </c>
      <c r="P149" s="42">
        <v>147200000</v>
      </c>
      <c r="Q149" s="42" t="s">
        <v>543</v>
      </c>
      <c r="R149" s="42" t="s">
        <v>524</v>
      </c>
      <c r="S149" s="42" t="s">
        <v>117</v>
      </c>
      <c r="AB149" s="42" t="s">
        <v>117</v>
      </c>
      <c r="AG149" s="42">
        <f t="shared" si="14"/>
        <v>147200000</v>
      </c>
      <c r="AH149" s="42" t="s">
        <v>505</v>
      </c>
      <c r="AI149" s="42" t="s">
        <v>1775</v>
      </c>
      <c r="AJ149" s="42" t="s">
        <v>670</v>
      </c>
      <c r="AK149" s="42" t="s">
        <v>1428</v>
      </c>
      <c r="AL149" s="42">
        <v>52078677</v>
      </c>
      <c r="AM149" s="42">
        <v>0</v>
      </c>
      <c r="AN149" s="42" t="s">
        <v>1632</v>
      </c>
      <c r="AO149" s="42">
        <v>26467</v>
      </c>
      <c r="AP149" s="42">
        <f t="shared" si="19"/>
        <v>49.57260273972603</v>
      </c>
      <c r="AS149" s="189"/>
      <c r="AT149" s="42" t="s">
        <v>1280</v>
      </c>
      <c r="AU149" s="42" t="s">
        <v>917</v>
      </c>
      <c r="AV149" s="42">
        <v>3213263974</v>
      </c>
      <c r="AW149" s="42" t="s">
        <v>1170</v>
      </c>
      <c r="AX149" s="42">
        <v>44587</v>
      </c>
      <c r="AY149" s="42">
        <v>18400000</v>
      </c>
      <c r="AZ149" s="42">
        <v>2300000</v>
      </c>
      <c r="BA149" s="42" t="s">
        <v>1376</v>
      </c>
      <c r="BB149" s="42">
        <v>8</v>
      </c>
      <c r="BD149" s="42">
        <f t="shared" si="15"/>
        <v>240</v>
      </c>
      <c r="BE149" s="42" t="s">
        <v>753</v>
      </c>
      <c r="BF149" s="42">
        <v>20226620065751</v>
      </c>
      <c r="BG149" s="42">
        <v>5</v>
      </c>
      <c r="BH149" s="42">
        <v>468</v>
      </c>
      <c r="BI149" s="42">
        <v>44587</v>
      </c>
      <c r="BJ149" s="42">
        <v>18400000</v>
      </c>
      <c r="BQ149" s="42" t="s">
        <v>2456</v>
      </c>
      <c r="BR149" s="42" t="s">
        <v>2062</v>
      </c>
      <c r="BS149" s="42">
        <v>44592</v>
      </c>
      <c r="BT149" s="42">
        <v>44593</v>
      </c>
      <c r="BU149" s="42">
        <v>44834</v>
      </c>
      <c r="BV149" s="42">
        <v>44820</v>
      </c>
      <c r="BW149" s="42">
        <v>6900000</v>
      </c>
      <c r="BX149" s="42">
        <v>628</v>
      </c>
      <c r="BY149" s="42">
        <v>44813</v>
      </c>
      <c r="BZ149" s="42" t="s">
        <v>3033</v>
      </c>
      <c r="CA149" s="42">
        <v>44825</v>
      </c>
      <c r="CB149" s="42">
        <v>6900000</v>
      </c>
      <c r="CX149" s="42">
        <v>90</v>
      </c>
      <c r="CY149" s="42">
        <v>44926</v>
      </c>
      <c r="FD149" s="64">
        <f t="shared" si="16"/>
        <v>25300000</v>
      </c>
      <c r="FE149" s="65">
        <f t="shared" si="17"/>
        <v>44926</v>
      </c>
      <c r="FF149" s="42" t="str">
        <f t="shared" ca="1" si="18"/>
        <v xml:space="preserve"> TERMINADO</v>
      </c>
      <c r="FJ149" s="42" t="s">
        <v>1572</v>
      </c>
      <c r="FK149" s="42" t="s">
        <v>1572</v>
      </c>
    </row>
    <row r="150" spans="1:167" s="42" customFormat="1" ht="13.5" customHeight="1" x14ac:dyDescent="0.25">
      <c r="A150" s="42">
        <v>69382</v>
      </c>
      <c r="B150" s="42" t="s">
        <v>3108</v>
      </c>
      <c r="C150" s="42" t="s">
        <v>2289</v>
      </c>
      <c r="D150" s="42" t="s">
        <v>2162</v>
      </c>
      <c r="E150" s="42">
        <v>148</v>
      </c>
      <c r="F150" s="42" t="s">
        <v>524</v>
      </c>
      <c r="G150" s="42">
        <v>111</v>
      </c>
      <c r="H150" s="42" t="s">
        <v>528</v>
      </c>
      <c r="I150" s="42" t="s">
        <v>349</v>
      </c>
      <c r="J150" s="42" t="s">
        <v>1902</v>
      </c>
      <c r="K150" s="42" t="s">
        <v>461</v>
      </c>
      <c r="L150" s="42" t="s">
        <v>1439</v>
      </c>
      <c r="M150" s="42" t="s">
        <v>199</v>
      </c>
      <c r="N150" s="42">
        <v>401</v>
      </c>
      <c r="O150" s="42">
        <v>44579</v>
      </c>
      <c r="P150" s="42">
        <v>147200000</v>
      </c>
      <c r="Q150" s="42" t="s">
        <v>543</v>
      </c>
      <c r="R150" s="42" t="s">
        <v>524</v>
      </c>
      <c r="S150" s="42" t="s">
        <v>117</v>
      </c>
      <c r="AB150" s="42" t="s">
        <v>117</v>
      </c>
      <c r="AG150" s="42">
        <f t="shared" si="14"/>
        <v>147200000</v>
      </c>
      <c r="AH150" s="42" t="s">
        <v>505</v>
      </c>
      <c r="AI150" s="42" t="s">
        <v>1776</v>
      </c>
      <c r="AJ150" s="42" t="s">
        <v>671</v>
      </c>
      <c r="AK150" s="42" t="s">
        <v>1428</v>
      </c>
      <c r="AL150" s="42">
        <v>1192768712</v>
      </c>
      <c r="AM150" s="42">
        <v>0</v>
      </c>
      <c r="AN150" s="42" t="s">
        <v>1632</v>
      </c>
      <c r="AO150" s="42">
        <v>37073</v>
      </c>
      <c r="AP150" s="42">
        <f t="shared" si="19"/>
        <v>20.515068493150686</v>
      </c>
      <c r="AS150" s="189"/>
      <c r="AT150" s="42" t="s">
        <v>1340</v>
      </c>
      <c r="AU150" s="42" t="s">
        <v>918</v>
      </c>
      <c r="AV150" s="42">
        <v>3016757355</v>
      </c>
      <c r="AW150" s="42" t="s">
        <v>1171</v>
      </c>
      <c r="AX150" s="42">
        <v>44586</v>
      </c>
      <c r="AY150" s="42">
        <v>18400000</v>
      </c>
      <c r="AZ150" s="42">
        <v>2300000</v>
      </c>
      <c r="BA150" s="42" t="s">
        <v>1376</v>
      </c>
      <c r="BB150" s="42">
        <v>8</v>
      </c>
      <c r="BD150" s="42">
        <f t="shared" si="15"/>
        <v>240</v>
      </c>
      <c r="BE150" s="42" t="s">
        <v>753</v>
      </c>
      <c r="BF150" s="42">
        <v>20226620065751</v>
      </c>
      <c r="BG150" s="42">
        <v>5</v>
      </c>
      <c r="BH150" s="42">
        <v>432</v>
      </c>
      <c r="BI150" s="42">
        <v>44587</v>
      </c>
      <c r="BJ150" s="42">
        <v>18400000</v>
      </c>
      <c r="BQ150" s="42" t="s">
        <v>2457</v>
      </c>
      <c r="BR150" s="42" t="s">
        <v>2252</v>
      </c>
      <c r="BS150" s="42">
        <v>44592</v>
      </c>
      <c r="BT150" s="42">
        <v>44593</v>
      </c>
      <c r="BU150" s="42">
        <v>44834</v>
      </c>
      <c r="BV150" s="42">
        <v>44824</v>
      </c>
      <c r="BW150" s="42">
        <v>6900000</v>
      </c>
      <c r="BX150" s="42">
        <v>629</v>
      </c>
      <c r="BY150" s="42">
        <v>44813</v>
      </c>
      <c r="BZ150" s="42" t="s">
        <v>3034</v>
      </c>
      <c r="CA150" s="42">
        <v>44825</v>
      </c>
      <c r="CB150" s="42">
        <v>6900000</v>
      </c>
      <c r="CX150" s="42">
        <v>90</v>
      </c>
      <c r="CY150" s="42">
        <v>44926</v>
      </c>
      <c r="FD150" s="64">
        <f t="shared" si="16"/>
        <v>25300000</v>
      </c>
      <c r="FE150" s="65">
        <f t="shared" si="17"/>
        <v>44926</v>
      </c>
      <c r="FF150" s="42" t="str">
        <f t="shared" ca="1" si="18"/>
        <v xml:space="preserve"> TERMINADO</v>
      </c>
      <c r="FJ150" s="42" t="s">
        <v>1572</v>
      </c>
      <c r="FK150" s="42" t="s">
        <v>1572</v>
      </c>
    </row>
    <row r="151" spans="1:167" s="42" customFormat="1" ht="13.5" customHeight="1" x14ac:dyDescent="0.25">
      <c r="A151" s="42">
        <v>67241</v>
      </c>
      <c r="B151" s="42" t="s">
        <v>3108</v>
      </c>
      <c r="C151" s="42" t="s">
        <v>2289</v>
      </c>
      <c r="D151" s="42" t="s">
        <v>2163</v>
      </c>
      <c r="E151" s="42">
        <v>149</v>
      </c>
      <c r="F151" s="42" t="s">
        <v>519</v>
      </c>
      <c r="G151" s="42">
        <v>19</v>
      </c>
      <c r="H151" s="42" t="s">
        <v>528</v>
      </c>
      <c r="I151" s="42" t="s">
        <v>350</v>
      </c>
      <c r="J151" s="42" t="s">
        <v>1891</v>
      </c>
      <c r="K151" s="42" t="s">
        <v>462</v>
      </c>
      <c r="L151" s="42" t="s">
        <v>1439</v>
      </c>
      <c r="M151" s="42" t="s">
        <v>197</v>
      </c>
      <c r="N151" s="42">
        <v>332</v>
      </c>
      <c r="O151" s="42">
        <v>44574</v>
      </c>
      <c r="P151" s="42">
        <v>48000000</v>
      </c>
      <c r="Q151" s="42" t="s">
        <v>527</v>
      </c>
      <c r="R151" s="42" t="s">
        <v>519</v>
      </c>
      <c r="S151" s="42" t="s">
        <v>117</v>
      </c>
      <c r="AB151" s="42" t="s">
        <v>117</v>
      </c>
      <c r="AG151" s="42">
        <f t="shared" si="14"/>
        <v>48000000</v>
      </c>
      <c r="AH151" s="42" t="s">
        <v>508</v>
      </c>
      <c r="AI151" s="42" t="s">
        <v>1777</v>
      </c>
      <c r="AJ151" s="42" t="s">
        <v>672</v>
      </c>
      <c r="AK151" s="42" t="s">
        <v>1428</v>
      </c>
      <c r="AL151" s="42">
        <v>45563522</v>
      </c>
      <c r="AM151" s="42">
        <v>2</v>
      </c>
      <c r="AN151" s="42" t="s">
        <v>1632</v>
      </c>
      <c r="AO151" s="42">
        <v>31093</v>
      </c>
      <c r="AP151" s="42">
        <f t="shared" si="19"/>
        <v>36.898630136986299</v>
      </c>
      <c r="AS151" s="189"/>
      <c r="AT151" s="42" t="s">
        <v>1284</v>
      </c>
      <c r="AU151" s="42" t="s">
        <v>919</v>
      </c>
      <c r="AV151" s="42">
        <v>3142838389</v>
      </c>
      <c r="AW151" s="42" t="s">
        <v>1172</v>
      </c>
      <c r="AX151" s="42">
        <v>44582</v>
      </c>
      <c r="AY151" s="42">
        <v>48000000</v>
      </c>
      <c r="AZ151" s="42">
        <v>6000000</v>
      </c>
      <c r="BA151" s="42" t="s">
        <v>1376</v>
      </c>
      <c r="BB151" s="42">
        <v>8</v>
      </c>
      <c r="BD151" s="42">
        <f t="shared" si="15"/>
        <v>240</v>
      </c>
      <c r="BE151" s="42" t="s">
        <v>1421</v>
      </c>
      <c r="BF151" s="42">
        <v>20226620001373</v>
      </c>
      <c r="BG151" s="42">
        <v>1</v>
      </c>
      <c r="BH151" s="42">
        <v>407</v>
      </c>
      <c r="BI151" s="42">
        <v>44585</v>
      </c>
      <c r="BJ151" s="42">
        <v>48000000</v>
      </c>
      <c r="BQ151" s="42" t="s">
        <v>2458</v>
      </c>
      <c r="BR151" s="42" t="s">
        <v>2426</v>
      </c>
      <c r="BS151" s="42">
        <v>44586</v>
      </c>
      <c r="BT151" s="42">
        <v>44586</v>
      </c>
      <c r="BU151" s="42">
        <v>44828</v>
      </c>
      <c r="BV151" s="42">
        <v>44824</v>
      </c>
      <c r="BW151" s="42">
        <v>18000000</v>
      </c>
      <c r="BX151" s="42">
        <v>644</v>
      </c>
      <c r="BY151" s="42">
        <v>44813</v>
      </c>
      <c r="BZ151" s="42" t="s">
        <v>3035</v>
      </c>
      <c r="CA151" s="42">
        <v>44826</v>
      </c>
      <c r="CB151" s="42">
        <v>18000000</v>
      </c>
      <c r="CX151" s="42">
        <v>90</v>
      </c>
      <c r="CY151" s="42">
        <v>44921</v>
      </c>
      <c r="FD151" s="64">
        <f t="shared" si="16"/>
        <v>66000000</v>
      </c>
      <c r="FE151" s="65">
        <f t="shared" si="17"/>
        <v>44921</v>
      </c>
      <c r="FF151" s="42" t="str">
        <f t="shared" ca="1" si="18"/>
        <v xml:space="preserve"> TERMINADO</v>
      </c>
      <c r="FJ151" s="42" t="s">
        <v>1573</v>
      </c>
      <c r="FK151" s="42" t="s">
        <v>1573</v>
      </c>
    </row>
    <row r="152" spans="1:167" s="143" customFormat="1" ht="13.5" customHeight="1" x14ac:dyDescent="0.2">
      <c r="A152" s="169" t="s">
        <v>3642</v>
      </c>
      <c r="B152" s="169" t="s">
        <v>3642</v>
      </c>
      <c r="C152" s="169" t="s">
        <v>3642</v>
      </c>
      <c r="D152" s="169" t="s">
        <v>3642</v>
      </c>
      <c r="E152" s="169" t="s">
        <v>3642</v>
      </c>
      <c r="F152" s="169" t="s">
        <v>3642</v>
      </c>
      <c r="G152" s="169" t="s">
        <v>3642</v>
      </c>
      <c r="H152" s="169" t="s">
        <v>3642</v>
      </c>
      <c r="I152" s="169" t="s">
        <v>3642</v>
      </c>
      <c r="J152" s="169" t="s">
        <v>3642</v>
      </c>
      <c r="K152" s="169" t="s">
        <v>3642</v>
      </c>
      <c r="L152" s="169" t="s">
        <v>3642</v>
      </c>
      <c r="M152" s="169" t="s">
        <v>3642</v>
      </c>
      <c r="N152" s="169" t="s">
        <v>3642</v>
      </c>
      <c r="O152" s="169" t="s">
        <v>3642</v>
      </c>
      <c r="P152" s="169" t="s">
        <v>3642</v>
      </c>
      <c r="Q152" s="169" t="s">
        <v>3642</v>
      </c>
      <c r="R152" s="169" t="s">
        <v>3642</v>
      </c>
      <c r="S152" s="169" t="s">
        <v>3642</v>
      </c>
      <c r="T152" s="169" t="s">
        <v>3642</v>
      </c>
      <c r="U152" s="169" t="s">
        <v>3642</v>
      </c>
      <c r="V152" s="169" t="s">
        <v>3642</v>
      </c>
      <c r="W152" s="169" t="s">
        <v>3642</v>
      </c>
      <c r="X152" s="169" t="s">
        <v>3642</v>
      </c>
      <c r="Y152" s="169" t="s">
        <v>3642</v>
      </c>
      <c r="Z152" s="169" t="s">
        <v>3642</v>
      </c>
      <c r="AA152" s="169" t="s">
        <v>3642</v>
      </c>
      <c r="AB152" s="169" t="s">
        <v>3642</v>
      </c>
      <c r="AC152" s="169" t="s">
        <v>3642</v>
      </c>
      <c r="AD152" s="169" t="s">
        <v>3642</v>
      </c>
      <c r="AE152" s="169" t="s">
        <v>3642</v>
      </c>
      <c r="AF152" s="169" t="s">
        <v>3642</v>
      </c>
      <c r="AG152" s="169" t="s">
        <v>3642</v>
      </c>
      <c r="AH152" s="169" t="s">
        <v>3642</v>
      </c>
      <c r="AI152" s="169" t="s">
        <v>3642</v>
      </c>
      <c r="AJ152" s="169" t="s">
        <v>3642</v>
      </c>
      <c r="AK152" s="169" t="s">
        <v>3642</v>
      </c>
      <c r="AL152" s="169" t="s">
        <v>3642</v>
      </c>
      <c r="AM152" s="169" t="s">
        <v>3642</v>
      </c>
      <c r="AN152" s="169" t="s">
        <v>3642</v>
      </c>
      <c r="AO152" s="169" t="s">
        <v>3642</v>
      </c>
      <c r="AP152" s="169" t="s">
        <v>3642</v>
      </c>
      <c r="AQ152" s="169" t="s">
        <v>3642</v>
      </c>
      <c r="AR152" s="169" t="s">
        <v>3642</v>
      </c>
      <c r="AS152" s="169" t="s">
        <v>3642</v>
      </c>
      <c r="AT152" s="169" t="s">
        <v>3642</v>
      </c>
      <c r="AU152" s="169" t="s">
        <v>3642</v>
      </c>
      <c r="AV152" s="169" t="s">
        <v>3642</v>
      </c>
      <c r="AW152" s="169" t="s">
        <v>3642</v>
      </c>
      <c r="AX152" s="169" t="s">
        <v>3642</v>
      </c>
      <c r="AY152" s="169" t="s">
        <v>3642</v>
      </c>
      <c r="AZ152" s="169" t="s">
        <v>3642</v>
      </c>
      <c r="BA152" s="169" t="s">
        <v>3642</v>
      </c>
      <c r="BB152" s="169" t="s">
        <v>3642</v>
      </c>
      <c r="BC152" s="169" t="s">
        <v>3642</v>
      </c>
      <c r="BD152" s="169" t="s">
        <v>3642</v>
      </c>
      <c r="BE152" s="169" t="s">
        <v>3642</v>
      </c>
      <c r="BF152" s="169" t="s">
        <v>3642</v>
      </c>
      <c r="BG152" s="169" t="s">
        <v>3642</v>
      </c>
      <c r="BH152" s="169" t="s">
        <v>3642</v>
      </c>
      <c r="BI152" s="169" t="s">
        <v>3642</v>
      </c>
      <c r="BJ152" s="169" t="s">
        <v>3642</v>
      </c>
      <c r="BK152" s="169" t="s">
        <v>3642</v>
      </c>
      <c r="BL152" s="169" t="s">
        <v>3642</v>
      </c>
      <c r="BM152" s="169" t="s">
        <v>3642</v>
      </c>
      <c r="BN152" s="169" t="s">
        <v>3642</v>
      </c>
      <c r="BO152" s="169" t="s">
        <v>3642</v>
      </c>
      <c r="BP152" s="169" t="s">
        <v>3642</v>
      </c>
      <c r="BQ152" s="169" t="s">
        <v>3642</v>
      </c>
      <c r="BR152" s="169" t="s">
        <v>3642</v>
      </c>
      <c r="BS152" s="169" t="s">
        <v>3642</v>
      </c>
      <c r="BT152" s="169" t="s">
        <v>3642</v>
      </c>
      <c r="BU152" s="169" t="s">
        <v>3642</v>
      </c>
      <c r="BV152" s="169" t="s">
        <v>3642</v>
      </c>
      <c r="BW152" s="169" t="s">
        <v>3642</v>
      </c>
      <c r="BX152" s="169" t="s">
        <v>3642</v>
      </c>
      <c r="BY152" s="169" t="s">
        <v>3642</v>
      </c>
      <c r="BZ152" s="169" t="s">
        <v>3642</v>
      </c>
      <c r="CA152" s="169" t="s">
        <v>3642</v>
      </c>
      <c r="CB152" s="169" t="s">
        <v>3642</v>
      </c>
      <c r="CC152" s="169" t="s">
        <v>3642</v>
      </c>
      <c r="CD152" s="169" t="s">
        <v>3642</v>
      </c>
      <c r="CE152" s="169" t="s">
        <v>3642</v>
      </c>
      <c r="CF152" s="169" t="s">
        <v>3642</v>
      </c>
      <c r="CG152" s="169" t="s">
        <v>3642</v>
      </c>
      <c r="CH152" s="169" t="s">
        <v>3642</v>
      </c>
      <c r="CI152" s="169" t="s">
        <v>3642</v>
      </c>
      <c r="CJ152" s="169" t="s">
        <v>3642</v>
      </c>
      <c r="CK152" s="169" t="s">
        <v>3642</v>
      </c>
      <c r="CL152" s="169" t="s">
        <v>3642</v>
      </c>
      <c r="CM152" s="169" t="s">
        <v>3642</v>
      </c>
      <c r="CN152" s="169" t="s">
        <v>3642</v>
      </c>
      <c r="CO152" s="169" t="s">
        <v>3642</v>
      </c>
      <c r="CP152" s="169" t="s">
        <v>3642</v>
      </c>
      <c r="CQ152" s="169" t="s">
        <v>3642</v>
      </c>
      <c r="CR152" s="169" t="s">
        <v>3642</v>
      </c>
      <c r="CS152" s="169" t="s">
        <v>3642</v>
      </c>
      <c r="CT152" s="169" t="s">
        <v>3642</v>
      </c>
      <c r="CU152" s="169" t="s">
        <v>3642</v>
      </c>
      <c r="CV152" s="169" t="s">
        <v>3642</v>
      </c>
      <c r="CW152" s="169" t="s">
        <v>3642</v>
      </c>
      <c r="CX152" s="169" t="s">
        <v>3642</v>
      </c>
      <c r="CY152" s="169" t="s">
        <v>3642</v>
      </c>
      <c r="CZ152" s="169" t="s">
        <v>3642</v>
      </c>
      <c r="DA152" s="169" t="s">
        <v>3642</v>
      </c>
      <c r="DB152" s="169" t="s">
        <v>3642</v>
      </c>
      <c r="DC152" s="169" t="s">
        <v>3642</v>
      </c>
      <c r="DD152" s="169" t="s">
        <v>3642</v>
      </c>
      <c r="DE152" s="169" t="s">
        <v>3642</v>
      </c>
      <c r="DF152" s="169" t="s">
        <v>3642</v>
      </c>
      <c r="DG152" s="169" t="s">
        <v>3642</v>
      </c>
      <c r="DH152" s="169" t="s">
        <v>3642</v>
      </c>
      <c r="DI152" s="169" t="s">
        <v>3642</v>
      </c>
      <c r="DJ152" s="169" t="s">
        <v>3642</v>
      </c>
      <c r="DK152" s="169" t="s">
        <v>3642</v>
      </c>
      <c r="DL152" s="169" t="s">
        <v>3642</v>
      </c>
      <c r="DM152" s="169" t="s">
        <v>3642</v>
      </c>
      <c r="DN152" s="169" t="s">
        <v>3642</v>
      </c>
      <c r="DO152" s="169" t="s">
        <v>3642</v>
      </c>
      <c r="DP152" s="169" t="s">
        <v>3642</v>
      </c>
      <c r="DQ152" s="169" t="s">
        <v>3642</v>
      </c>
      <c r="DR152" s="169" t="s">
        <v>3642</v>
      </c>
      <c r="DS152" s="169" t="s">
        <v>3642</v>
      </c>
      <c r="DT152" s="169" t="s">
        <v>3642</v>
      </c>
      <c r="DU152" s="169" t="s">
        <v>3642</v>
      </c>
      <c r="DV152" s="169" t="s">
        <v>3642</v>
      </c>
      <c r="DW152" s="169" t="s">
        <v>3642</v>
      </c>
      <c r="DX152" s="169" t="s">
        <v>3642</v>
      </c>
      <c r="DY152" s="169" t="s">
        <v>3642</v>
      </c>
      <c r="DZ152" s="169" t="s">
        <v>3642</v>
      </c>
      <c r="EA152" s="169" t="s">
        <v>3642</v>
      </c>
      <c r="EB152" s="169" t="s">
        <v>3642</v>
      </c>
      <c r="EC152" s="169" t="s">
        <v>3642</v>
      </c>
      <c r="ED152" s="169" t="s">
        <v>3642</v>
      </c>
      <c r="EE152" s="169" t="s">
        <v>3642</v>
      </c>
      <c r="EF152" s="169" t="s">
        <v>3642</v>
      </c>
      <c r="EG152" s="169" t="s">
        <v>3642</v>
      </c>
      <c r="EH152" s="169" t="s">
        <v>3642</v>
      </c>
      <c r="EI152" s="169" t="s">
        <v>3642</v>
      </c>
      <c r="EJ152" s="169" t="s">
        <v>3642</v>
      </c>
      <c r="EK152" s="169" t="s">
        <v>3642</v>
      </c>
      <c r="EL152" s="169" t="s">
        <v>3642</v>
      </c>
      <c r="EM152" s="169" t="s">
        <v>3642</v>
      </c>
      <c r="EN152" s="169" t="s">
        <v>3642</v>
      </c>
      <c r="EO152" s="169" t="s">
        <v>3642</v>
      </c>
      <c r="EP152" s="169" t="s">
        <v>3642</v>
      </c>
      <c r="EQ152" s="169" t="s">
        <v>3642</v>
      </c>
      <c r="ER152" s="169" t="s">
        <v>3642</v>
      </c>
      <c r="ES152" s="169" t="s">
        <v>3642</v>
      </c>
      <c r="ET152" s="169" t="s">
        <v>3642</v>
      </c>
      <c r="EU152" s="169" t="s">
        <v>3642</v>
      </c>
      <c r="EV152" s="169" t="s">
        <v>3642</v>
      </c>
      <c r="EW152" s="169" t="s">
        <v>3642</v>
      </c>
      <c r="EX152" s="169" t="s">
        <v>3642</v>
      </c>
      <c r="EY152" s="169" t="s">
        <v>3642</v>
      </c>
      <c r="EZ152" s="169" t="s">
        <v>3642</v>
      </c>
      <c r="FA152" s="169" t="s">
        <v>3642</v>
      </c>
      <c r="FB152" s="169" t="s">
        <v>3642</v>
      </c>
      <c r="FC152" s="169" t="s">
        <v>3642</v>
      </c>
      <c r="FD152" s="169" t="s">
        <v>3642</v>
      </c>
      <c r="FE152" s="169" t="s">
        <v>3642</v>
      </c>
      <c r="FF152" s="169" t="s">
        <v>3642</v>
      </c>
      <c r="FG152" s="169" t="s">
        <v>3642</v>
      </c>
      <c r="FH152" s="169" t="s">
        <v>3642</v>
      </c>
      <c r="FI152" s="169" t="s">
        <v>3642</v>
      </c>
      <c r="FJ152" s="169" t="s">
        <v>3642</v>
      </c>
      <c r="FK152" s="142"/>
    </row>
    <row r="153" spans="1:167" s="83" customFormat="1" ht="13.5" customHeight="1" x14ac:dyDescent="0.25">
      <c r="A153" s="83">
        <v>69816</v>
      </c>
      <c r="B153" s="83" t="s">
        <v>3913</v>
      </c>
      <c r="C153" s="83" t="s">
        <v>2289</v>
      </c>
      <c r="D153" s="83" t="s">
        <v>2164</v>
      </c>
      <c r="E153" s="83">
        <v>151</v>
      </c>
      <c r="F153" s="83" t="s">
        <v>525</v>
      </c>
      <c r="G153" s="83">
        <v>39</v>
      </c>
      <c r="H153" s="83" t="s">
        <v>528</v>
      </c>
      <c r="I153" s="83" t="s">
        <v>351</v>
      </c>
      <c r="J153" s="83" t="s">
        <v>1924</v>
      </c>
      <c r="K153" s="83" t="s">
        <v>463</v>
      </c>
      <c r="L153" s="83" t="s">
        <v>1439</v>
      </c>
      <c r="M153" s="83" t="s">
        <v>197</v>
      </c>
      <c r="N153" s="83">
        <v>414</v>
      </c>
      <c r="O153" s="83">
        <v>44579</v>
      </c>
      <c r="P153" s="83">
        <v>91200000</v>
      </c>
      <c r="Q153" s="83" t="s">
        <v>534</v>
      </c>
      <c r="R153" s="83" t="s">
        <v>525</v>
      </c>
      <c r="S153" s="83" t="s">
        <v>117</v>
      </c>
      <c r="AB153" s="83" t="s">
        <v>117</v>
      </c>
      <c r="AG153" s="83">
        <f t="shared" si="14"/>
        <v>91200000</v>
      </c>
      <c r="AH153" s="83" t="s">
        <v>508</v>
      </c>
      <c r="AI153" s="83" t="s">
        <v>1778</v>
      </c>
      <c r="AJ153" s="83" t="s">
        <v>673</v>
      </c>
      <c r="AK153" s="83" t="s">
        <v>1428</v>
      </c>
      <c r="AL153" s="83">
        <v>1019075226</v>
      </c>
      <c r="AM153" s="83">
        <v>1</v>
      </c>
      <c r="AN153" s="83" t="s">
        <v>1631</v>
      </c>
      <c r="AO153" s="83">
        <v>33867</v>
      </c>
      <c r="AP153" s="83">
        <f t="shared" si="19"/>
        <v>29.298630136986301</v>
      </c>
      <c r="AS153" s="189"/>
      <c r="AT153" s="83" t="s">
        <v>1278</v>
      </c>
      <c r="AU153" s="83" t="s">
        <v>920</v>
      </c>
      <c r="AV153" s="83">
        <v>3185618304</v>
      </c>
      <c r="AW153" s="83" t="s">
        <v>1173</v>
      </c>
      <c r="AX153" s="83">
        <v>44582</v>
      </c>
      <c r="AY153" s="83">
        <v>45600000</v>
      </c>
      <c r="AZ153" s="83">
        <v>5700000</v>
      </c>
      <c r="BA153" s="83" t="s">
        <v>1376</v>
      </c>
      <c r="BB153" s="83">
        <v>8</v>
      </c>
      <c r="BD153" s="83">
        <f t="shared" si="15"/>
        <v>240</v>
      </c>
      <c r="BE153" s="83" t="s">
        <v>1422</v>
      </c>
      <c r="BF153" s="83">
        <v>20226620001253</v>
      </c>
      <c r="BG153" s="83">
        <v>2</v>
      </c>
      <c r="BH153" s="83">
        <v>405</v>
      </c>
      <c r="BI153" s="83">
        <v>44585</v>
      </c>
      <c r="BJ153" s="83">
        <v>45600000</v>
      </c>
      <c r="BQ153" s="83" t="s">
        <v>2459</v>
      </c>
      <c r="BR153" s="83" t="s">
        <v>2460</v>
      </c>
      <c r="BS153" s="83">
        <v>44586</v>
      </c>
      <c r="BT153" s="83">
        <v>44586</v>
      </c>
      <c r="BU153" s="83">
        <v>44828</v>
      </c>
      <c r="BV153" s="83">
        <v>44830</v>
      </c>
      <c r="BW153" s="83">
        <v>13870000</v>
      </c>
      <c r="BX153" s="83">
        <v>663</v>
      </c>
      <c r="BY153" s="83">
        <v>44816</v>
      </c>
      <c r="BZ153" s="83" t="s">
        <v>3036</v>
      </c>
      <c r="CA153" s="83">
        <v>44825</v>
      </c>
      <c r="CB153" s="83">
        <v>13870000</v>
      </c>
      <c r="CX153" s="83">
        <v>73</v>
      </c>
      <c r="CY153" s="83">
        <v>44902</v>
      </c>
      <c r="DT153" s="83">
        <v>44774</v>
      </c>
      <c r="DU153" s="83">
        <v>44774</v>
      </c>
      <c r="DV153" s="83" t="s">
        <v>2900</v>
      </c>
      <c r="DW153" s="83">
        <v>29790</v>
      </c>
      <c r="DX153" s="83" t="s">
        <v>1428</v>
      </c>
      <c r="DY153" s="83">
        <v>7717920</v>
      </c>
      <c r="DZ153" s="83">
        <v>5</v>
      </c>
      <c r="EA153" s="83" t="s">
        <v>3117</v>
      </c>
      <c r="EB153" s="83">
        <v>3162448598</v>
      </c>
      <c r="EC153" s="83" t="s">
        <v>2901</v>
      </c>
      <c r="FD153" s="84">
        <f t="shared" si="16"/>
        <v>59470000</v>
      </c>
      <c r="FE153" s="85">
        <f t="shared" si="17"/>
        <v>44902</v>
      </c>
      <c r="FF153" s="83" t="str">
        <f t="shared" ca="1" si="18"/>
        <v xml:space="preserve"> TERMINADO</v>
      </c>
      <c r="FJ153" s="83" t="s">
        <v>1574</v>
      </c>
      <c r="FK153" s="83" t="s">
        <v>1574</v>
      </c>
    </row>
    <row r="154" spans="1:167" s="42" customFormat="1" ht="13.5" customHeight="1" x14ac:dyDescent="0.25">
      <c r="A154" s="42">
        <v>69816</v>
      </c>
      <c r="B154" s="42" t="s">
        <v>3108</v>
      </c>
      <c r="C154" s="42" t="s">
        <v>2289</v>
      </c>
      <c r="D154" s="42" t="s">
        <v>2164</v>
      </c>
      <c r="E154" s="42">
        <v>152</v>
      </c>
      <c r="F154" s="42" t="s">
        <v>525</v>
      </c>
      <c r="G154" s="42">
        <v>38</v>
      </c>
      <c r="H154" s="42" t="s">
        <v>528</v>
      </c>
      <c r="I154" s="42" t="s">
        <v>351</v>
      </c>
      <c r="J154" s="42" t="s">
        <v>1924</v>
      </c>
      <c r="K154" s="42" t="s">
        <v>463</v>
      </c>
      <c r="L154" s="42" t="s">
        <v>1439</v>
      </c>
      <c r="M154" s="42" t="s">
        <v>197</v>
      </c>
      <c r="N154" s="42">
        <v>414</v>
      </c>
      <c r="O154" s="42">
        <v>44579</v>
      </c>
      <c r="P154" s="42">
        <v>91200000</v>
      </c>
      <c r="Q154" s="42" t="s">
        <v>534</v>
      </c>
      <c r="R154" s="42" t="s">
        <v>525</v>
      </c>
      <c r="S154" s="42" t="s">
        <v>117</v>
      </c>
      <c r="AB154" s="42" t="s">
        <v>117</v>
      </c>
      <c r="AG154" s="42">
        <f t="shared" si="14"/>
        <v>91200000</v>
      </c>
      <c r="AH154" s="42" t="s">
        <v>508</v>
      </c>
      <c r="AI154" s="42" t="s">
        <v>1779</v>
      </c>
      <c r="AJ154" s="42" t="s">
        <v>674</v>
      </c>
      <c r="AK154" s="42" t="s">
        <v>1428</v>
      </c>
      <c r="AL154" s="42">
        <v>15932149</v>
      </c>
      <c r="AM154" s="42">
        <v>2</v>
      </c>
      <c r="AN154" s="42" t="s">
        <v>1631</v>
      </c>
      <c r="AO154" s="42">
        <v>30003</v>
      </c>
      <c r="AP154" s="42">
        <f t="shared" si="19"/>
        <v>39.884931506849313</v>
      </c>
      <c r="AS154" s="189"/>
      <c r="AT154" s="42" t="s">
        <v>1341</v>
      </c>
      <c r="AU154" s="42" t="s">
        <v>921</v>
      </c>
      <c r="AV154" s="42">
        <v>3148282874</v>
      </c>
      <c r="AW154" s="42" t="s">
        <v>1174</v>
      </c>
      <c r="AX154" s="42">
        <v>44588</v>
      </c>
      <c r="AY154" s="42">
        <v>45600000</v>
      </c>
      <c r="AZ154" s="42">
        <v>5700000</v>
      </c>
      <c r="BA154" s="42" t="s">
        <v>1376</v>
      </c>
      <c r="BB154" s="42">
        <v>8</v>
      </c>
      <c r="BD154" s="42">
        <f t="shared" si="15"/>
        <v>240</v>
      </c>
      <c r="BE154" s="42" t="s">
        <v>1422</v>
      </c>
      <c r="BF154" s="42">
        <v>20226620001253</v>
      </c>
      <c r="BG154" s="42">
        <v>2</v>
      </c>
      <c r="BH154" s="42">
        <v>514</v>
      </c>
      <c r="BI154" s="42">
        <v>44588</v>
      </c>
      <c r="BJ154" s="42">
        <v>45600000</v>
      </c>
      <c r="BQ154" s="42" t="s">
        <v>2461</v>
      </c>
      <c r="BR154" s="42" t="s">
        <v>2462</v>
      </c>
      <c r="BS154" s="42">
        <v>44593</v>
      </c>
      <c r="BT154" s="42">
        <v>44593</v>
      </c>
      <c r="BU154" s="42">
        <v>44834</v>
      </c>
      <c r="BV154" s="42">
        <v>44824</v>
      </c>
      <c r="BW154" s="42">
        <v>13870000</v>
      </c>
      <c r="BX154" s="42">
        <v>662</v>
      </c>
      <c r="BY154" s="42">
        <v>44816</v>
      </c>
      <c r="BZ154" s="42" t="s">
        <v>3037</v>
      </c>
      <c r="CA154" s="42">
        <v>44832</v>
      </c>
      <c r="CB154" s="42">
        <v>13870000</v>
      </c>
      <c r="CX154" s="42">
        <v>73</v>
      </c>
      <c r="CY154" s="42">
        <v>44908</v>
      </c>
      <c r="FD154" s="64">
        <f t="shared" si="16"/>
        <v>59470000</v>
      </c>
      <c r="FE154" s="65">
        <f t="shared" si="17"/>
        <v>44908</v>
      </c>
      <c r="FF154" s="42" t="str">
        <f t="shared" ca="1" si="18"/>
        <v xml:space="preserve"> TERMINADO</v>
      </c>
      <c r="FJ154" s="42" t="s">
        <v>1574</v>
      </c>
      <c r="FK154" s="42" t="s">
        <v>1574</v>
      </c>
    </row>
    <row r="155" spans="1:167" s="42" customFormat="1" ht="13.5" customHeight="1" x14ac:dyDescent="0.25">
      <c r="A155" s="42">
        <v>69370</v>
      </c>
      <c r="B155" s="42" t="s">
        <v>3108</v>
      </c>
      <c r="C155" s="42" t="s">
        <v>2289</v>
      </c>
      <c r="D155" s="42" t="s">
        <v>2165</v>
      </c>
      <c r="E155" s="42">
        <v>153</v>
      </c>
      <c r="F155" s="42" t="s">
        <v>510</v>
      </c>
      <c r="G155" s="42">
        <v>263</v>
      </c>
      <c r="H155" s="42" t="s">
        <v>528</v>
      </c>
      <c r="I155" s="42" t="s">
        <v>352</v>
      </c>
      <c r="J155" s="42" t="s">
        <v>1902</v>
      </c>
      <c r="K155" s="42" t="s">
        <v>464</v>
      </c>
      <c r="L155" s="42" t="s">
        <v>1439</v>
      </c>
      <c r="M155" s="42" t="s">
        <v>197</v>
      </c>
      <c r="N155" s="42">
        <v>432</v>
      </c>
      <c r="O155" s="42">
        <v>44580</v>
      </c>
      <c r="P155" s="42">
        <v>37600000</v>
      </c>
      <c r="Q155" s="42" t="s">
        <v>541</v>
      </c>
      <c r="R155" s="42" t="s">
        <v>510</v>
      </c>
      <c r="S155" s="42" t="s">
        <v>117</v>
      </c>
      <c r="AB155" s="42" t="s">
        <v>117</v>
      </c>
      <c r="AG155" s="42">
        <f t="shared" si="14"/>
        <v>37600000</v>
      </c>
      <c r="AH155" s="42" t="s">
        <v>503</v>
      </c>
      <c r="AI155" s="42" t="s">
        <v>1780</v>
      </c>
      <c r="AJ155" s="42" t="s">
        <v>675</v>
      </c>
      <c r="AK155" s="42" t="s">
        <v>1428</v>
      </c>
      <c r="AL155" s="42">
        <v>52737408</v>
      </c>
      <c r="AM155" s="42">
        <v>4</v>
      </c>
      <c r="AN155" s="42" t="s">
        <v>1632</v>
      </c>
      <c r="AO155" s="42">
        <v>29957</v>
      </c>
      <c r="AP155" s="42">
        <f t="shared" si="19"/>
        <v>40.010958904109586</v>
      </c>
      <c r="AS155" s="189"/>
      <c r="AT155" s="42" t="s">
        <v>1319</v>
      </c>
      <c r="AU155" s="42" t="s">
        <v>922</v>
      </c>
      <c r="AV155" s="42">
        <v>3214497182</v>
      </c>
      <c r="AW155" s="42" t="s">
        <v>1175</v>
      </c>
      <c r="AX155" s="42">
        <v>44585</v>
      </c>
      <c r="AY155" s="42">
        <v>37600000</v>
      </c>
      <c r="AZ155" s="42">
        <v>4700000</v>
      </c>
      <c r="BA155" s="42" t="s">
        <v>1376</v>
      </c>
      <c r="BB155" s="42">
        <v>8</v>
      </c>
      <c r="BD155" s="42">
        <f t="shared" si="15"/>
        <v>240</v>
      </c>
      <c r="BE155" s="42" t="s">
        <v>753</v>
      </c>
      <c r="BF155" s="42">
        <v>20226620065751</v>
      </c>
      <c r="BG155" s="42">
        <v>4</v>
      </c>
      <c r="BH155" s="42">
        <v>409</v>
      </c>
      <c r="BI155" s="42">
        <v>44585</v>
      </c>
      <c r="BJ155" s="42">
        <v>37600000</v>
      </c>
      <c r="BQ155" s="42" t="s">
        <v>2463</v>
      </c>
      <c r="BR155" s="42" t="s">
        <v>2454</v>
      </c>
      <c r="BS155" s="42">
        <v>44586</v>
      </c>
      <c r="BT155" s="42">
        <v>44586</v>
      </c>
      <c r="BU155" s="42">
        <v>44828</v>
      </c>
      <c r="BV155" s="42">
        <v>44819</v>
      </c>
      <c r="BW155" s="42">
        <v>14100000</v>
      </c>
      <c r="BX155" s="42">
        <v>797</v>
      </c>
      <c r="BY155" s="42">
        <v>44818</v>
      </c>
      <c r="BZ155" s="42" t="s">
        <v>3038</v>
      </c>
      <c r="CA155" s="42">
        <v>44825</v>
      </c>
      <c r="CB155" s="42">
        <v>14100000</v>
      </c>
      <c r="CX155" s="42">
        <v>90</v>
      </c>
      <c r="CY155" s="42">
        <v>44919</v>
      </c>
      <c r="FD155" s="64">
        <f t="shared" si="16"/>
        <v>51700000</v>
      </c>
      <c r="FE155" s="65">
        <f t="shared" si="17"/>
        <v>44919</v>
      </c>
      <c r="FF155" s="42" t="str">
        <f t="shared" ca="1" si="18"/>
        <v xml:space="preserve"> TERMINADO</v>
      </c>
      <c r="FJ155" s="42" t="s">
        <v>1575</v>
      </c>
      <c r="FK155" s="42" t="s">
        <v>1575</v>
      </c>
    </row>
    <row r="156" spans="1:167" s="42" customFormat="1" ht="13.5" customHeight="1" x14ac:dyDescent="0.25">
      <c r="A156" s="42">
        <v>67447</v>
      </c>
      <c r="B156" s="42" t="s">
        <v>3108</v>
      </c>
      <c r="C156" s="42" t="s">
        <v>2289</v>
      </c>
      <c r="D156" s="42" t="s">
        <v>2166</v>
      </c>
      <c r="E156" s="42">
        <v>154</v>
      </c>
      <c r="F156" s="42" t="s">
        <v>514</v>
      </c>
      <c r="G156" s="42">
        <v>119</v>
      </c>
      <c r="H156" s="42" t="s">
        <v>528</v>
      </c>
      <c r="I156" s="42" t="s">
        <v>353</v>
      </c>
      <c r="J156" s="42" t="s">
        <v>1923</v>
      </c>
      <c r="K156" s="42" t="s">
        <v>465</v>
      </c>
      <c r="L156" s="42" t="s">
        <v>1439</v>
      </c>
      <c r="M156" s="42" t="s">
        <v>197</v>
      </c>
      <c r="N156" s="42">
        <v>435</v>
      </c>
      <c r="O156" s="42">
        <v>44580</v>
      </c>
      <c r="P156" s="42">
        <v>40000000</v>
      </c>
      <c r="Q156" s="42" t="s">
        <v>529</v>
      </c>
      <c r="R156" s="42" t="s">
        <v>514</v>
      </c>
      <c r="S156" s="42" t="s">
        <v>117</v>
      </c>
      <c r="AB156" s="42" t="s">
        <v>117</v>
      </c>
      <c r="AG156" s="42">
        <f t="shared" si="14"/>
        <v>40000000</v>
      </c>
      <c r="AH156" s="42" t="s">
        <v>507</v>
      </c>
      <c r="AI156" s="42" t="s">
        <v>1781</v>
      </c>
      <c r="AJ156" s="42" t="s">
        <v>676</v>
      </c>
      <c r="AK156" s="42" t="s">
        <v>1428</v>
      </c>
      <c r="AL156" s="42">
        <v>1033731351</v>
      </c>
      <c r="AM156" s="42">
        <v>8</v>
      </c>
      <c r="AN156" s="42" t="s">
        <v>1631</v>
      </c>
      <c r="AO156" s="42">
        <v>33288</v>
      </c>
      <c r="AP156" s="42">
        <f t="shared" si="19"/>
        <v>30.884931506849316</v>
      </c>
      <c r="AS156" s="189"/>
      <c r="AT156" s="42" t="s">
        <v>1299</v>
      </c>
      <c r="AU156" s="42" t="s">
        <v>923</v>
      </c>
      <c r="AV156" s="42">
        <v>3124881627</v>
      </c>
      <c r="AW156" s="42" t="s">
        <v>1176</v>
      </c>
      <c r="AX156" s="42">
        <v>44586</v>
      </c>
      <c r="AY156" s="42">
        <v>40000000</v>
      </c>
      <c r="AZ156" s="42">
        <v>5000000</v>
      </c>
      <c r="BA156" s="42" t="s">
        <v>1376</v>
      </c>
      <c r="BB156" s="42">
        <v>8</v>
      </c>
      <c r="BD156" s="42">
        <f t="shared" si="15"/>
        <v>240</v>
      </c>
      <c r="BE156" s="42" t="s">
        <v>1380</v>
      </c>
      <c r="BF156" s="42">
        <v>20226620001363</v>
      </c>
      <c r="BG156" s="42">
        <v>1</v>
      </c>
      <c r="BH156" s="42">
        <v>419</v>
      </c>
      <c r="BI156" s="42">
        <v>44586</v>
      </c>
      <c r="BJ156" s="42">
        <v>40000000</v>
      </c>
      <c r="BQ156" s="42" t="s">
        <v>2464</v>
      </c>
      <c r="BR156" s="42" t="s">
        <v>2454</v>
      </c>
      <c r="BS156" s="42">
        <v>44592</v>
      </c>
      <c r="BT156" s="42">
        <v>44593</v>
      </c>
      <c r="BU156" s="42">
        <v>44834</v>
      </c>
      <c r="FD156" s="64">
        <f t="shared" si="16"/>
        <v>40000000</v>
      </c>
      <c r="FE156" s="65">
        <f t="shared" si="17"/>
        <v>44834</v>
      </c>
      <c r="FF156" s="42" t="str">
        <f t="shared" ca="1" si="18"/>
        <v xml:space="preserve"> TERMINADO</v>
      </c>
      <c r="FJ156" s="42" t="s">
        <v>1576</v>
      </c>
      <c r="FK156" s="42" t="s">
        <v>1576</v>
      </c>
    </row>
    <row r="157" spans="1:167" s="42" customFormat="1" ht="13.5" customHeight="1" x14ac:dyDescent="0.25">
      <c r="A157" s="42">
        <v>69425</v>
      </c>
      <c r="B157" s="42" t="s">
        <v>3108</v>
      </c>
      <c r="C157" s="42" t="s">
        <v>2289</v>
      </c>
      <c r="D157" s="42" t="s">
        <v>2167</v>
      </c>
      <c r="E157" s="42">
        <v>155</v>
      </c>
      <c r="F157" s="42" t="s">
        <v>511</v>
      </c>
      <c r="G157" s="42">
        <v>138</v>
      </c>
      <c r="H157" s="42" t="s">
        <v>528</v>
      </c>
      <c r="I157" s="42" t="s">
        <v>276</v>
      </c>
      <c r="J157" s="42" t="s">
        <v>1888</v>
      </c>
      <c r="K157" s="42" t="s">
        <v>389</v>
      </c>
      <c r="L157" s="42" t="s">
        <v>1439</v>
      </c>
      <c r="M157" s="42" t="s">
        <v>199</v>
      </c>
      <c r="N157" s="42">
        <v>404</v>
      </c>
      <c r="O157" s="42">
        <v>44579</v>
      </c>
      <c r="P157" s="42">
        <v>165600000</v>
      </c>
      <c r="Q157" s="42" t="s">
        <v>537</v>
      </c>
      <c r="R157" s="42" t="s">
        <v>511</v>
      </c>
      <c r="S157" s="42" t="s">
        <v>117</v>
      </c>
      <c r="AB157" s="42" t="s">
        <v>117</v>
      </c>
      <c r="AG157" s="42">
        <f t="shared" si="14"/>
        <v>165600000</v>
      </c>
      <c r="AH157" s="42" t="s">
        <v>504</v>
      </c>
      <c r="AI157" s="42" t="s">
        <v>1782</v>
      </c>
      <c r="AJ157" s="42" t="s">
        <v>677</v>
      </c>
      <c r="AK157" s="42" t="s">
        <v>1428</v>
      </c>
      <c r="AL157" s="42">
        <v>46385277</v>
      </c>
      <c r="AM157" s="42">
        <v>2</v>
      </c>
      <c r="AN157" s="42" t="s">
        <v>1632</v>
      </c>
      <c r="AO157" s="42">
        <v>30851</v>
      </c>
      <c r="AP157" s="42">
        <f t="shared" si="19"/>
        <v>37.561643835616437</v>
      </c>
      <c r="AS157" s="189"/>
      <c r="AT157" s="42" t="s">
        <v>1280</v>
      </c>
      <c r="AU157" s="42" t="s">
        <v>924</v>
      </c>
      <c r="AV157" s="42">
        <v>3124945787</v>
      </c>
      <c r="AW157" s="42" t="s">
        <v>1177</v>
      </c>
      <c r="AX157" s="42">
        <v>44586</v>
      </c>
      <c r="AY157" s="42">
        <v>18400000</v>
      </c>
      <c r="AZ157" s="42">
        <v>2300000</v>
      </c>
      <c r="BA157" s="42" t="s">
        <v>1376</v>
      </c>
      <c r="BB157" s="42">
        <v>8</v>
      </c>
      <c r="BD157" s="42">
        <f t="shared" si="15"/>
        <v>240</v>
      </c>
      <c r="BE157" s="42" t="s">
        <v>1381</v>
      </c>
      <c r="BF157" s="42" t="s">
        <v>1382</v>
      </c>
      <c r="BG157" s="42">
        <v>5</v>
      </c>
      <c r="BH157" s="42">
        <v>429</v>
      </c>
      <c r="BI157" s="42">
        <v>44586</v>
      </c>
      <c r="BJ157" s="42">
        <v>18400000</v>
      </c>
      <c r="BQ157" s="42" t="s">
        <v>2465</v>
      </c>
      <c r="BR157" s="42" t="s">
        <v>2466</v>
      </c>
      <c r="BS157" s="42">
        <v>44587</v>
      </c>
      <c r="BT157" s="42">
        <v>44593</v>
      </c>
      <c r="BU157" s="42">
        <v>44834</v>
      </c>
      <c r="BV157" s="42">
        <v>44819</v>
      </c>
      <c r="BW157" s="42">
        <v>8050000</v>
      </c>
      <c r="BX157" s="42">
        <v>763</v>
      </c>
      <c r="BY157" s="42">
        <v>44818</v>
      </c>
      <c r="BZ157" s="42" t="s">
        <v>3039</v>
      </c>
      <c r="CA157" s="42">
        <v>44820</v>
      </c>
      <c r="CB157" s="42">
        <v>8050000</v>
      </c>
      <c r="CX157" s="42">
        <v>101</v>
      </c>
      <c r="CY157" s="42">
        <v>44941</v>
      </c>
      <c r="FD157" s="64">
        <f t="shared" si="16"/>
        <v>26450000</v>
      </c>
      <c r="FE157" s="65">
        <f t="shared" si="17"/>
        <v>44941</v>
      </c>
      <c r="FF157" s="42" t="str">
        <f t="shared" ca="1" si="18"/>
        <v xml:space="preserve"> TERMINADO</v>
      </c>
      <c r="FJ157" s="42" t="s">
        <v>1577</v>
      </c>
      <c r="FK157" s="42" t="s">
        <v>1577</v>
      </c>
    </row>
    <row r="158" spans="1:167" s="42" customFormat="1" ht="13.5" customHeight="1" x14ac:dyDescent="0.25">
      <c r="A158" s="42">
        <v>69425</v>
      </c>
      <c r="B158" s="42" t="s">
        <v>3108</v>
      </c>
      <c r="C158" s="42" t="s">
        <v>2289</v>
      </c>
      <c r="D158" s="42" t="s">
        <v>2167</v>
      </c>
      <c r="E158" s="42">
        <v>156</v>
      </c>
      <c r="F158" s="42" t="s">
        <v>511</v>
      </c>
      <c r="G158" s="42">
        <v>140</v>
      </c>
      <c r="H158" s="42" t="s">
        <v>528</v>
      </c>
      <c r="I158" s="42" t="s">
        <v>276</v>
      </c>
      <c r="J158" s="42" t="s">
        <v>1888</v>
      </c>
      <c r="K158" s="42" t="s">
        <v>389</v>
      </c>
      <c r="L158" s="42" t="s">
        <v>1439</v>
      </c>
      <c r="M158" s="42" t="s">
        <v>199</v>
      </c>
      <c r="N158" s="42">
        <v>404</v>
      </c>
      <c r="O158" s="42">
        <v>44579</v>
      </c>
      <c r="P158" s="42">
        <v>165600000</v>
      </c>
      <c r="Q158" s="42" t="s">
        <v>537</v>
      </c>
      <c r="R158" s="42" t="s">
        <v>511</v>
      </c>
      <c r="S158" s="42" t="s">
        <v>117</v>
      </c>
      <c r="AB158" s="42" t="s">
        <v>117</v>
      </c>
      <c r="AG158" s="42">
        <f t="shared" si="14"/>
        <v>165600000</v>
      </c>
      <c r="AH158" s="42" t="s">
        <v>504</v>
      </c>
      <c r="AI158" s="42" t="s">
        <v>1783</v>
      </c>
      <c r="AJ158" s="42" t="s">
        <v>678</v>
      </c>
      <c r="AK158" s="42" t="s">
        <v>1428</v>
      </c>
      <c r="AL158" s="42">
        <v>79368108</v>
      </c>
      <c r="AM158" s="42">
        <v>4</v>
      </c>
      <c r="AN158" s="42" t="s">
        <v>1631</v>
      </c>
      <c r="AO158" s="42">
        <v>24071</v>
      </c>
      <c r="AP158" s="42">
        <f t="shared" si="19"/>
        <v>56.136986301369866</v>
      </c>
      <c r="AS158" s="189"/>
      <c r="AT158" s="42" t="s">
        <v>1280</v>
      </c>
      <c r="AU158" s="42" t="s">
        <v>925</v>
      </c>
      <c r="AV158" s="42">
        <v>3133673675</v>
      </c>
      <c r="AW158" s="42" t="s">
        <v>1178</v>
      </c>
      <c r="AX158" s="42">
        <v>44585</v>
      </c>
      <c r="AY158" s="42">
        <v>18400000</v>
      </c>
      <c r="AZ158" s="42">
        <v>2300000</v>
      </c>
      <c r="BA158" s="42" t="s">
        <v>1376</v>
      </c>
      <c r="BB158" s="42">
        <v>8</v>
      </c>
      <c r="BD158" s="42">
        <f t="shared" si="15"/>
        <v>240</v>
      </c>
      <c r="BE158" s="42" t="s">
        <v>1381</v>
      </c>
      <c r="BF158" s="42" t="s">
        <v>1382</v>
      </c>
      <c r="BG158" s="42">
        <v>5</v>
      </c>
      <c r="BH158" s="42">
        <v>428</v>
      </c>
      <c r="BI158" s="42">
        <v>44586</v>
      </c>
      <c r="BJ158" s="42">
        <v>18400000</v>
      </c>
      <c r="BQ158" s="42" t="s">
        <v>2467</v>
      </c>
      <c r="BR158" s="42" t="s">
        <v>2252</v>
      </c>
      <c r="BS158" s="42">
        <v>44587</v>
      </c>
      <c r="BT158" s="42">
        <v>44588</v>
      </c>
      <c r="BU158" s="42">
        <v>44830</v>
      </c>
      <c r="BV158" s="42">
        <v>44824</v>
      </c>
      <c r="BW158" s="42">
        <v>6900000</v>
      </c>
      <c r="BX158" s="42">
        <v>765</v>
      </c>
      <c r="BY158" s="42">
        <v>44818</v>
      </c>
      <c r="BZ158" s="42" t="s">
        <v>3040</v>
      </c>
      <c r="CA158" s="42">
        <v>44820</v>
      </c>
      <c r="CB158" s="42">
        <v>6900000</v>
      </c>
      <c r="CX158" s="42">
        <v>90</v>
      </c>
      <c r="CY158" s="42">
        <v>44921</v>
      </c>
      <c r="FD158" s="64">
        <f t="shared" si="16"/>
        <v>25300000</v>
      </c>
      <c r="FE158" s="65">
        <f t="shared" si="17"/>
        <v>44921</v>
      </c>
      <c r="FF158" s="42" t="str">
        <f t="shared" ca="1" si="18"/>
        <v xml:space="preserve"> TERMINADO</v>
      </c>
      <c r="FJ158" s="42" t="s">
        <v>1577</v>
      </c>
      <c r="FK158" s="42" t="s">
        <v>1577</v>
      </c>
    </row>
    <row r="159" spans="1:167" s="42" customFormat="1" ht="13.5" customHeight="1" x14ac:dyDescent="0.25">
      <c r="A159" s="42">
        <v>69425</v>
      </c>
      <c r="B159" s="42" t="s">
        <v>3108</v>
      </c>
      <c r="C159" s="42" t="s">
        <v>2289</v>
      </c>
      <c r="D159" s="42" t="s">
        <v>2167</v>
      </c>
      <c r="E159" s="42">
        <v>157</v>
      </c>
      <c r="F159" s="42" t="s">
        <v>511</v>
      </c>
      <c r="G159" s="42">
        <v>137</v>
      </c>
      <c r="H159" s="42" t="s">
        <v>528</v>
      </c>
      <c r="I159" s="42" t="s">
        <v>276</v>
      </c>
      <c r="J159" s="42" t="s">
        <v>1888</v>
      </c>
      <c r="K159" s="42" t="s">
        <v>389</v>
      </c>
      <c r="L159" s="42" t="s">
        <v>1439</v>
      </c>
      <c r="M159" s="42" t="s">
        <v>199</v>
      </c>
      <c r="N159" s="42">
        <v>404</v>
      </c>
      <c r="O159" s="42">
        <v>44579</v>
      </c>
      <c r="P159" s="42">
        <v>165600000</v>
      </c>
      <c r="Q159" s="42" t="s">
        <v>537</v>
      </c>
      <c r="R159" s="42" t="s">
        <v>511</v>
      </c>
      <c r="S159" s="42" t="s">
        <v>117</v>
      </c>
      <c r="AB159" s="42" t="s">
        <v>117</v>
      </c>
      <c r="AG159" s="42">
        <f t="shared" si="14"/>
        <v>165600000</v>
      </c>
      <c r="AH159" s="42" t="s">
        <v>504</v>
      </c>
      <c r="AI159" s="42" t="s">
        <v>1784</v>
      </c>
      <c r="AJ159" s="42" t="s">
        <v>679</v>
      </c>
      <c r="AK159" s="42" t="s">
        <v>1428</v>
      </c>
      <c r="AL159" s="42">
        <v>28742433</v>
      </c>
      <c r="AM159" s="42">
        <v>1</v>
      </c>
      <c r="AN159" s="42" t="s">
        <v>1632</v>
      </c>
      <c r="AO159" s="42">
        <v>25687</v>
      </c>
      <c r="AP159" s="42">
        <f t="shared" si="19"/>
        <v>51.709589041095889</v>
      </c>
      <c r="AS159" s="189"/>
      <c r="AT159" s="42" t="s">
        <v>1280</v>
      </c>
      <c r="AU159" s="42" t="s">
        <v>926</v>
      </c>
      <c r="AV159" s="42">
        <v>3212854678</v>
      </c>
      <c r="AW159" s="42" t="s">
        <v>1179</v>
      </c>
      <c r="AX159" s="42">
        <v>44586</v>
      </c>
      <c r="AY159" s="42">
        <v>18400000</v>
      </c>
      <c r="AZ159" s="42">
        <v>2300000</v>
      </c>
      <c r="BA159" s="42" t="s">
        <v>1376</v>
      </c>
      <c r="BB159" s="42">
        <v>8</v>
      </c>
      <c r="BD159" s="42">
        <f t="shared" si="15"/>
        <v>240</v>
      </c>
      <c r="BE159" s="42" t="s">
        <v>1381</v>
      </c>
      <c r="BF159" s="42" t="s">
        <v>1382</v>
      </c>
      <c r="BG159" s="42">
        <v>5</v>
      </c>
      <c r="BH159" s="42">
        <v>442</v>
      </c>
      <c r="BI159" s="42">
        <v>44587</v>
      </c>
      <c r="BJ159" s="42">
        <v>18400000</v>
      </c>
      <c r="BQ159" s="42" t="s">
        <v>2468</v>
      </c>
      <c r="BR159" s="42" t="s">
        <v>2469</v>
      </c>
      <c r="BS159" s="42">
        <v>44587</v>
      </c>
      <c r="BT159" s="42">
        <v>44593</v>
      </c>
      <c r="BU159" s="42">
        <v>44834</v>
      </c>
      <c r="BV159" s="42">
        <v>44827</v>
      </c>
      <c r="BW159" s="42">
        <v>8050000</v>
      </c>
      <c r="BX159" s="42">
        <v>762</v>
      </c>
      <c r="BY159" s="42">
        <v>44818</v>
      </c>
      <c r="BZ159" s="42" t="s">
        <v>3041</v>
      </c>
      <c r="CA159" s="42">
        <v>44825</v>
      </c>
      <c r="CB159" s="42">
        <v>8050000</v>
      </c>
      <c r="CX159" s="42">
        <v>105</v>
      </c>
      <c r="CY159" s="42">
        <v>44941</v>
      </c>
      <c r="FD159" s="64">
        <f t="shared" si="16"/>
        <v>26450000</v>
      </c>
      <c r="FE159" s="65">
        <f t="shared" si="17"/>
        <v>44941</v>
      </c>
      <c r="FF159" s="42" t="str">
        <f t="shared" ca="1" si="18"/>
        <v xml:space="preserve"> TERMINADO</v>
      </c>
      <c r="FJ159" s="42" t="s">
        <v>1577</v>
      </c>
      <c r="FK159" s="42" t="s">
        <v>1577</v>
      </c>
    </row>
    <row r="160" spans="1:167" s="83" customFormat="1" ht="13.5" customHeight="1" x14ac:dyDescent="0.25">
      <c r="A160" s="83">
        <v>69425</v>
      </c>
      <c r="B160" s="83" t="s">
        <v>3913</v>
      </c>
      <c r="C160" s="83" t="s">
        <v>2289</v>
      </c>
      <c r="D160" s="83" t="s">
        <v>2167</v>
      </c>
      <c r="E160" s="83">
        <v>158</v>
      </c>
      <c r="F160" s="83" t="s">
        <v>511</v>
      </c>
      <c r="G160" s="83">
        <v>142</v>
      </c>
      <c r="H160" s="83" t="s">
        <v>528</v>
      </c>
      <c r="I160" s="83" t="s">
        <v>276</v>
      </c>
      <c r="J160" s="83" t="s">
        <v>1888</v>
      </c>
      <c r="K160" s="83" t="s">
        <v>389</v>
      </c>
      <c r="L160" s="83" t="s">
        <v>1439</v>
      </c>
      <c r="M160" s="83" t="s">
        <v>199</v>
      </c>
      <c r="N160" s="83">
        <v>404</v>
      </c>
      <c r="O160" s="83">
        <v>44579</v>
      </c>
      <c r="P160" s="83">
        <v>165600000</v>
      </c>
      <c r="Q160" s="83" t="s">
        <v>537</v>
      </c>
      <c r="R160" s="83" t="s">
        <v>511</v>
      </c>
      <c r="S160" s="83" t="s">
        <v>117</v>
      </c>
      <c r="AB160" s="83" t="s">
        <v>117</v>
      </c>
      <c r="AG160" s="83">
        <f t="shared" si="14"/>
        <v>165600000</v>
      </c>
      <c r="AH160" s="83" t="s">
        <v>504</v>
      </c>
      <c r="AI160" s="83" t="s">
        <v>1785</v>
      </c>
      <c r="AJ160" s="83" t="s">
        <v>1467</v>
      </c>
      <c r="AK160" s="83" t="s">
        <v>1428</v>
      </c>
      <c r="AL160" s="83">
        <v>1022366712</v>
      </c>
      <c r="AM160" s="83">
        <v>8</v>
      </c>
      <c r="AN160" s="83" t="s">
        <v>1631</v>
      </c>
      <c r="AO160" s="83">
        <v>33258</v>
      </c>
      <c r="AP160" s="83">
        <f t="shared" si="19"/>
        <v>30.967123287671232</v>
      </c>
      <c r="AS160" s="189"/>
      <c r="AT160" s="83" t="s">
        <v>1280</v>
      </c>
      <c r="AU160" s="83" t="s">
        <v>927</v>
      </c>
      <c r="AV160" s="83">
        <v>3192522080</v>
      </c>
      <c r="AW160" s="83" t="s">
        <v>1180</v>
      </c>
      <c r="AX160" s="83">
        <v>44586</v>
      </c>
      <c r="AY160" s="83">
        <v>18400000</v>
      </c>
      <c r="AZ160" s="83">
        <v>2300000</v>
      </c>
      <c r="BA160" s="83" t="s">
        <v>1376</v>
      </c>
      <c r="BB160" s="83">
        <v>8</v>
      </c>
      <c r="BD160" s="83">
        <f t="shared" si="15"/>
        <v>240</v>
      </c>
      <c r="BE160" s="83" t="s">
        <v>1381</v>
      </c>
      <c r="BF160" s="83" t="s">
        <v>1382</v>
      </c>
      <c r="BG160" s="83">
        <v>5</v>
      </c>
      <c r="BH160" s="83">
        <v>443</v>
      </c>
      <c r="BI160" s="83">
        <v>44587</v>
      </c>
      <c r="BJ160" s="83">
        <v>18400000</v>
      </c>
      <c r="BQ160" s="83" t="s">
        <v>2470</v>
      </c>
      <c r="BR160" s="83" t="s">
        <v>2471</v>
      </c>
      <c r="BS160" s="83">
        <v>44620</v>
      </c>
      <c r="BT160" s="83">
        <v>44593</v>
      </c>
      <c r="BU160" s="83">
        <v>44834</v>
      </c>
      <c r="BV160" s="83">
        <v>44824</v>
      </c>
      <c r="BW160" s="83">
        <v>4600000</v>
      </c>
      <c r="BX160" s="83">
        <v>761</v>
      </c>
      <c r="BY160" s="83">
        <v>44818</v>
      </c>
      <c r="BZ160" s="83" t="s">
        <v>3042</v>
      </c>
      <c r="CA160" s="83">
        <v>44831</v>
      </c>
      <c r="CB160" s="83">
        <v>4600000</v>
      </c>
      <c r="CX160" s="83">
        <v>60</v>
      </c>
      <c r="CY160" s="83">
        <v>44926</v>
      </c>
      <c r="DT160" s="83">
        <v>44608</v>
      </c>
      <c r="DU160" s="83">
        <v>44621</v>
      </c>
      <c r="DV160" s="83" t="s">
        <v>1431</v>
      </c>
      <c r="DW160" s="83">
        <v>32342</v>
      </c>
      <c r="DX160" s="83" t="s">
        <v>1428</v>
      </c>
      <c r="DY160" s="83">
        <v>1073234481</v>
      </c>
      <c r="DZ160" s="83">
        <v>0</v>
      </c>
      <c r="EA160" s="83" t="s">
        <v>1432</v>
      </c>
      <c r="EB160" s="83">
        <v>3104867332</v>
      </c>
      <c r="EC160" s="83" t="s">
        <v>1433</v>
      </c>
      <c r="FD160" s="84">
        <f t="shared" si="16"/>
        <v>23000000</v>
      </c>
      <c r="FE160" s="85">
        <f t="shared" si="17"/>
        <v>44926</v>
      </c>
      <c r="FF160" s="83" t="str">
        <f t="shared" ca="1" si="18"/>
        <v xml:space="preserve"> TERMINADO</v>
      </c>
      <c r="FJ160" s="83" t="s">
        <v>1577</v>
      </c>
      <c r="FK160" s="83" t="s">
        <v>1577</v>
      </c>
    </row>
    <row r="161" spans="1:167" s="42" customFormat="1" ht="13.5" customHeight="1" x14ac:dyDescent="0.25">
      <c r="A161" s="42">
        <v>69425</v>
      </c>
      <c r="B161" s="42" t="s">
        <v>3108</v>
      </c>
      <c r="C161" s="42" t="s">
        <v>2289</v>
      </c>
      <c r="D161" s="42" t="s">
        <v>2167</v>
      </c>
      <c r="E161" s="42">
        <v>159</v>
      </c>
      <c r="F161" s="42" t="s">
        <v>511</v>
      </c>
      <c r="G161" s="42">
        <v>139</v>
      </c>
      <c r="H161" s="42" t="s">
        <v>528</v>
      </c>
      <c r="I161" s="42" t="s">
        <v>276</v>
      </c>
      <c r="J161" s="42" t="s">
        <v>1888</v>
      </c>
      <c r="K161" s="42" t="s">
        <v>389</v>
      </c>
      <c r="L161" s="42" t="s">
        <v>1439</v>
      </c>
      <c r="M161" s="42" t="s">
        <v>199</v>
      </c>
      <c r="N161" s="42">
        <v>404</v>
      </c>
      <c r="O161" s="42">
        <v>44579</v>
      </c>
      <c r="P161" s="42">
        <v>165600000</v>
      </c>
      <c r="Q161" s="42" t="s">
        <v>537</v>
      </c>
      <c r="R161" s="42" t="s">
        <v>511</v>
      </c>
      <c r="S161" s="42" t="s">
        <v>117</v>
      </c>
      <c r="AB161" s="42" t="s">
        <v>117</v>
      </c>
      <c r="AG161" s="42">
        <f t="shared" si="14"/>
        <v>165600000</v>
      </c>
      <c r="AH161" s="42" t="s">
        <v>504</v>
      </c>
      <c r="AI161" s="42" t="s">
        <v>1786</v>
      </c>
      <c r="AJ161" s="42" t="s">
        <v>680</v>
      </c>
      <c r="AK161" s="42" t="s">
        <v>1428</v>
      </c>
      <c r="AL161" s="42">
        <v>1022339292</v>
      </c>
      <c r="AM161" s="42">
        <v>1</v>
      </c>
      <c r="AN161" s="42" t="s">
        <v>1631</v>
      </c>
      <c r="AO161" s="42">
        <v>32022</v>
      </c>
      <c r="AP161" s="42">
        <f t="shared" si="19"/>
        <v>34.353424657534248</v>
      </c>
      <c r="AS161" s="189"/>
      <c r="AT161" s="42" t="s">
        <v>1280</v>
      </c>
      <c r="AU161" s="42" t="s">
        <v>928</v>
      </c>
      <c r="AV161" s="42">
        <v>3195038345</v>
      </c>
      <c r="AW161" s="42" t="s">
        <v>1181</v>
      </c>
      <c r="AX161" s="42">
        <v>44586</v>
      </c>
      <c r="AY161" s="42">
        <v>18400000</v>
      </c>
      <c r="AZ161" s="42">
        <v>2300000</v>
      </c>
      <c r="BA161" s="42" t="s">
        <v>1376</v>
      </c>
      <c r="BB161" s="42">
        <v>8</v>
      </c>
      <c r="BD161" s="42">
        <f t="shared" si="15"/>
        <v>240</v>
      </c>
      <c r="BE161" s="42" t="s">
        <v>1381</v>
      </c>
      <c r="BF161" s="42" t="s">
        <v>1382</v>
      </c>
      <c r="BG161" s="42">
        <v>5</v>
      </c>
      <c r="BH161" s="42">
        <v>444</v>
      </c>
      <c r="BI161" s="42">
        <v>44587</v>
      </c>
      <c r="BJ161" s="42">
        <v>18400000</v>
      </c>
      <c r="BQ161" s="42" t="s">
        <v>2472</v>
      </c>
      <c r="BR161" s="42" t="s">
        <v>2473</v>
      </c>
      <c r="BS161" s="42">
        <v>44587</v>
      </c>
      <c r="BT161" s="42">
        <v>44588</v>
      </c>
      <c r="BU161" s="42">
        <v>44830</v>
      </c>
      <c r="BV161" s="42">
        <v>44820</v>
      </c>
      <c r="BW161" s="42">
        <v>6900000</v>
      </c>
      <c r="BX161" s="42">
        <v>764</v>
      </c>
      <c r="BY161" s="42">
        <v>44818</v>
      </c>
      <c r="BZ161" s="42" t="s">
        <v>3043</v>
      </c>
      <c r="CA161" s="42">
        <v>44825</v>
      </c>
      <c r="CB161" s="42">
        <v>6900000</v>
      </c>
      <c r="CX161" s="42">
        <v>90</v>
      </c>
      <c r="CY161" s="42">
        <v>44921</v>
      </c>
      <c r="FD161" s="64">
        <f t="shared" si="16"/>
        <v>25300000</v>
      </c>
      <c r="FE161" s="65">
        <f t="shared" si="17"/>
        <v>44921</v>
      </c>
      <c r="FF161" s="42" t="str">
        <f t="shared" ca="1" si="18"/>
        <v xml:space="preserve"> TERMINADO</v>
      </c>
      <c r="FJ161" s="42" t="s">
        <v>1577</v>
      </c>
      <c r="FK161" s="42" t="s">
        <v>1577</v>
      </c>
    </row>
    <row r="162" spans="1:167" s="42" customFormat="1" ht="13.5" customHeight="1" x14ac:dyDescent="0.25">
      <c r="A162" s="42">
        <v>69425</v>
      </c>
      <c r="B162" s="42" t="s">
        <v>3108</v>
      </c>
      <c r="C162" s="42" t="s">
        <v>2289</v>
      </c>
      <c r="D162" s="42" t="s">
        <v>2167</v>
      </c>
      <c r="E162" s="42">
        <v>160</v>
      </c>
      <c r="F162" s="42" t="s">
        <v>511</v>
      </c>
      <c r="G162" s="42">
        <v>141</v>
      </c>
      <c r="H162" s="42" t="s">
        <v>528</v>
      </c>
      <c r="I162" s="42" t="s">
        <v>276</v>
      </c>
      <c r="J162" s="42" t="s">
        <v>1888</v>
      </c>
      <c r="K162" s="42" t="s">
        <v>389</v>
      </c>
      <c r="L162" s="42" t="s">
        <v>1439</v>
      </c>
      <c r="M162" s="42" t="s">
        <v>199</v>
      </c>
      <c r="N162" s="42">
        <v>404</v>
      </c>
      <c r="O162" s="42">
        <v>44579</v>
      </c>
      <c r="P162" s="42">
        <v>165600000</v>
      </c>
      <c r="Q162" s="42" t="s">
        <v>537</v>
      </c>
      <c r="R162" s="42" t="s">
        <v>511</v>
      </c>
      <c r="S162" s="42" t="s">
        <v>117</v>
      </c>
      <c r="AB162" s="42" t="s">
        <v>117</v>
      </c>
      <c r="AG162" s="42">
        <f t="shared" si="14"/>
        <v>165600000</v>
      </c>
      <c r="AH162" s="42" t="s">
        <v>504</v>
      </c>
      <c r="AI162" s="42" t="s">
        <v>1787</v>
      </c>
      <c r="AJ162" s="42" t="s">
        <v>681</v>
      </c>
      <c r="AK162" s="42" t="s">
        <v>1428</v>
      </c>
      <c r="AL162" s="42">
        <v>80094798</v>
      </c>
      <c r="AM162" s="42">
        <v>2</v>
      </c>
      <c r="AN162" s="42" t="s">
        <v>1631</v>
      </c>
      <c r="AO162" s="42">
        <v>30017</v>
      </c>
      <c r="AP162" s="42">
        <f t="shared" si="19"/>
        <v>39.846575342465755</v>
      </c>
      <c r="AS162" s="189"/>
      <c r="AT162" s="42" t="s">
        <v>1280</v>
      </c>
      <c r="AU162" s="42" t="s">
        <v>929</v>
      </c>
      <c r="AV162" s="42">
        <v>3144617687</v>
      </c>
      <c r="AW162" s="42" t="s">
        <v>1182</v>
      </c>
      <c r="AX162" s="42">
        <v>44586</v>
      </c>
      <c r="AY162" s="42">
        <v>18400000</v>
      </c>
      <c r="AZ162" s="42">
        <v>2300000</v>
      </c>
      <c r="BA162" s="42" t="s">
        <v>1376</v>
      </c>
      <c r="BB162" s="42">
        <v>8</v>
      </c>
      <c r="BD162" s="42">
        <f t="shared" si="15"/>
        <v>240</v>
      </c>
      <c r="BE162" s="42" t="s">
        <v>1381</v>
      </c>
      <c r="BF162" s="42" t="s">
        <v>1382</v>
      </c>
      <c r="BG162" s="42">
        <v>5</v>
      </c>
      <c r="BH162" s="42">
        <v>445</v>
      </c>
      <c r="BI162" s="42">
        <v>44587</v>
      </c>
      <c r="BJ162" s="42">
        <v>18400000</v>
      </c>
      <c r="BQ162" s="42" t="s">
        <v>2474</v>
      </c>
      <c r="BR162" s="42" t="s">
        <v>2454</v>
      </c>
      <c r="BS162" s="42">
        <v>44587</v>
      </c>
      <c r="BT162" s="42">
        <v>44593</v>
      </c>
      <c r="BU162" s="42">
        <v>44834</v>
      </c>
      <c r="BV162" s="42">
        <v>44820</v>
      </c>
      <c r="BW162" s="42">
        <v>6900000</v>
      </c>
      <c r="BX162" s="42">
        <v>766</v>
      </c>
      <c r="BY162" s="42">
        <v>44818</v>
      </c>
      <c r="BZ162" s="42" t="s">
        <v>3044</v>
      </c>
      <c r="CA162" s="42">
        <v>44823</v>
      </c>
      <c r="CB162" s="42">
        <v>6900000</v>
      </c>
      <c r="CX162" s="42">
        <v>90</v>
      </c>
      <c r="CY162" s="42">
        <v>44926</v>
      </c>
      <c r="FD162" s="64">
        <f t="shared" si="16"/>
        <v>25300000</v>
      </c>
      <c r="FE162" s="65">
        <f t="shared" si="17"/>
        <v>44926</v>
      </c>
      <c r="FF162" s="42" t="str">
        <f t="shared" ca="1" si="18"/>
        <v xml:space="preserve"> TERMINADO</v>
      </c>
      <c r="FJ162" s="42" t="s">
        <v>1577</v>
      </c>
      <c r="FK162" s="42" t="s">
        <v>1577</v>
      </c>
    </row>
    <row r="163" spans="1:167" s="42" customFormat="1" ht="13.5" customHeight="1" x14ac:dyDescent="0.25">
      <c r="A163" s="42">
        <v>69425</v>
      </c>
      <c r="B163" s="42" t="s">
        <v>3108</v>
      </c>
      <c r="C163" s="42" t="s">
        <v>2289</v>
      </c>
      <c r="D163" s="42" t="s">
        <v>2167</v>
      </c>
      <c r="E163" s="42">
        <v>161</v>
      </c>
      <c r="F163" s="42" t="s">
        <v>511</v>
      </c>
      <c r="G163" s="42">
        <v>136</v>
      </c>
      <c r="H163" s="42" t="s">
        <v>528</v>
      </c>
      <c r="I163" s="42" t="s">
        <v>276</v>
      </c>
      <c r="J163" s="42" t="s">
        <v>1888</v>
      </c>
      <c r="K163" s="42" t="s">
        <v>389</v>
      </c>
      <c r="L163" s="42" t="s">
        <v>1439</v>
      </c>
      <c r="M163" s="42" t="s">
        <v>199</v>
      </c>
      <c r="N163" s="42">
        <v>404</v>
      </c>
      <c r="O163" s="42">
        <v>44579</v>
      </c>
      <c r="P163" s="42">
        <v>165600000</v>
      </c>
      <c r="Q163" s="42" t="s">
        <v>537</v>
      </c>
      <c r="R163" s="42" t="s">
        <v>511</v>
      </c>
      <c r="S163" s="42" t="s">
        <v>117</v>
      </c>
      <c r="AB163" s="42" t="s">
        <v>117</v>
      </c>
      <c r="AG163" s="42">
        <f t="shared" si="14"/>
        <v>165600000</v>
      </c>
      <c r="AH163" s="42" t="s">
        <v>504</v>
      </c>
      <c r="AI163" s="42" t="s">
        <v>1788</v>
      </c>
      <c r="AJ163" s="42" t="s">
        <v>682</v>
      </c>
      <c r="AK163" s="42" t="s">
        <v>1428</v>
      </c>
      <c r="AL163" s="42">
        <v>1026593875</v>
      </c>
      <c r="AM163" s="42">
        <v>7</v>
      </c>
      <c r="AN163" s="42" t="s">
        <v>1631</v>
      </c>
      <c r="AO163" s="42">
        <v>35849</v>
      </c>
      <c r="AP163" s="42">
        <f t="shared" si="19"/>
        <v>23.86849315068493</v>
      </c>
      <c r="AS163" s="189"/>
      <c r="AT163" s="42" t="s">
        <v>1280</v>
      </c>
      <c r="AU163" s="42" t="s">
        <v>930</v>
      </c>
      <c r="AV163" s="42">
        <v>3057376767</v>
      </c>
      <c r="AW163" s="42" t="s">
        <v>1183</v>
      </c>
      <c r="AX163" s="42">
        <v>44587</v>
      </c>
      <c r="AY163" s="42">
        <v>18400000</v>
      </c>
      <c r="AZ163" s="42">
        <v>2300000</v>
      </c>
      <c r="BA163" s="42" t="s">
        <v>1376</v>
      </c>
      <c r="BB163" s="42">
        <v>8</v>
      </c>
      <c r="BD163" s="42">
        <f t="shared" si="15"/>
        <v>240</v>
      </c>
      <c r="BE163" s="42" t="s">
        <v>1381</v>
      </c>
      <c r="BF163" s="42" t="s">
        <v>1382</v>
      </c>
      <c r="BG163" s="42">
        <v>5</v>
      </c>
      <c r="BH163" s="42">
        <v>462</v>
      </c>
      <c r="BI163" s="42">
        <v>44587</v>
      </c>
      <c r="BJ163" s="42">
        <v>18400000</v>
      </c>
      <c r="BQ163" s="42" t="s">
        <v>2475</v>
      </c>
      <c r="BR163" s="42" t="s">
        <v>2451</v>
      </c>
      <c r="BS163" s="42">
        <v>44588</v>
      </c>
      <c r="BT163" s="42">
        <v>44593</v>
      </c>
      <c r="BU163" s="42">
        <v>44834</v>
      </c>
      <c r="BV163" s="42">
        <v>44824</v>
      </c>
      <c r="BW163" s="42">
        <v>8050000</v>
      </c>
      <c r="BX163" s="42">
        <v>767</v>
      </c>
      <c r="BY163" s="42">
        <v>44818</v>
      </c>
      <c r="BZ163" s="42" t="s">
        <v>3045</v>
      </c>
      <c r="CA163" s="42">
        <v>44823</v>
      </c>
      <c r="CB163" s="42">
        <v>8050000</v>
      </c>
      <c r="CX163" s="42">
        <v>101</v>
      </c>
      <c r="CY163" s="42">
        <v>44941</v>
      </c>
      <c r="FD163" s="64">
        <f t="shared" si="16"/>
        <v>26450000</v>
      </c>
      <c r="FE163" s="65">
        <f t="shared" si="17"/>
        <v>44941</v>
      </c>
      <c r="FF163" s="42" t="str">
        <f t="shared" ca="1" si="18"/>
        <v xml:space="preserve"> TERMINADO</v>
      </c>
      <c r="FJ163" s="42" t="s">
        <v>1577</v>
      </c>
      <c r="FK163" s="42" t="s">
        <v>1577</v>
      </c>
    </row>
    <row r="164" spans="1:167" s="42" customFormat="1" ht="13.5" customHeight="1" x14ac:dyDescent="0.25">
      <c r="A164" s="42">
        <v>69425</v>
      </c>
      <c r="B164" s="42" t="s">
        <v>3108</v>
      </c>
      <c r="C164" s="42" t="s">
        <v>2289</v>
      </c>
      <c r="D164" s="42" t="s">
        <v>2167</v>
      </c>
      <c r="E164" s="42">
        <v>162</v>
      </c>
      <c r="F164" s="42" t="s">
        <v>511</v>
      </c>
      <c r="G164" s="42">
        <v>146</v>
      </c>
      <c r="H164" s="42" t="s">
        <v>528</v>
      </c>
      <c r="I164" s="42" t="s">
        <v>276</v>
      </c>
      <c r="J164" s="42" t="s">
        <v>1888</v>
      </c>
      <c r="K164" s="42" t="s">
        <v>389</v>
      </c>
      <c r="L164" s="42" t="s">
        <v>1439</v>
      </c>
      <c r="M164" s="42" t="s">
        <v>199</v>
      </c>
      <c r="N164" s="42">
        <v>404</v>
      </c>
      <c r="O164" s="42">
        <v>44579</v>
      </c>
      <c r="P164" s="42">
        <v>165600000</v>
      </c>
      <c r="Q164" s="42" t="s">
        <v>537</v>
      </c>
      <c r="R164" s="42" t="s">
        <v>511</v>
      </c>
      <c r="S164" s="42" t="s">
        <v>117</v>
      </c>
      <c r="AB164" s="42" t="s">
        <v>117</v>
      </c>
      <c r="AG164" s="42">
        <f t="shared" si="14"/>
        <v>165600000</v>
      </c>
      <c r="AH164" s="42" t="s">
        <v>504</v>
      </c>
      <c r="AI164" s="42" t="s">
        <v>1789</v>
      </c>
      <c r="AJ164" s="42" t="s">
        <v>683</v>
      </c>
      <c r="AK164" s="42" t="s">
        <v>1428</v>
      </c>
      <c r="AL164" s="42">
        <v>1022390528</v>
      </c>
      <c r="AM164" s="42">
        <v>1</v>
      </c>
      <c r="AN164" s="42" t="s">
        <v>1631</v>
      </c>
      <c r="AO164" s="42">
        <v>34380</v>
      </c>
      <c r="AP164" s="42">
        <f t="shared" si="19"/>
        <v>27.893150684931506</v>
      </c>
      <c r="AS164" s="189"/>
      <c r="AT164" s="42" t="s">
        <v>1280</v>
      </c>
      <c r="AU164" s="42" t="s">
        <v>931</v>
      </c>
      <c r="AV164" s="42">
        <v>3006983488</v>
      </c>
      <c r="AW164" s="42" t="s">
        <v>1184</v>
      </c>
      <c r="AX164" s="42">
        <v>44587</v>
      </c>
      <c r="AY164" s="42">
        <v>18400000</v>
      </c>
      <c r="AZ164" s="42">
        <v>2300000</v>
      </c>
      <c r="BA164" s="42" t="s">
        <v>1376</v>
      </c>
      <c r="BB164" s="42">
        <v>8</v>
      </c>
      <c r="BD164" s="42">
        <f t="shared" si="15"/>
        <v>240</v>
      </c>
      <c r="BE164" s="42" t="s">
        <v>1381</v>
      </c>
      <c r="BF164" s="42" t="s">
        <v>1382</v>
      </c>
      <c r="BG164" s="42">
        <v>5</v>
      </c>
      <c r="BH164" s="42">
        <v>464</v>
      </c>
      <c r="BI164" s="42">
        <v>44587</v>
      </c>
      <c r="BJ164" s="42">
        <v>18400000</v>
      </c>
      <c r="BQ164" s="42" t="s">
        <v>2476</v>
      </c>
      <c r="BR164" s="42" t="s">
        <v>2477</v>
      </c>
      <c r="BS164" s="42">
        <v>44588</v>
      </c>
      <c r="BT164" s="42">
        <v>44593</v>
      </c>
      <c r="BU164" s="42">
        <v>44834</v>
      </c>
      <c r="BV164" s="42">
        <v>44824</v>
      </c>
      <c r="BW164" s="42">
        <v>6900000</v>
      </c>
      <c r="BX164" s="42">
        <v>770</v>
      </c>
      <c r="BY164" s="42">
        <v>44818</v>
      </c>
      <c r="BZ164" s="42" t="s">
        <v>3046</v>
      </c>
      <c r="CA164" s="42">
        <v>44825</v>
      </c>
      <c r="CB164" s="42">
        <v>6900000</v>
      </c>
      <c r="CX164" s="42">
        <v>90</v>
      </c>
      <c r="CY164" s="42">
        <v>44926</v>
      </c>
      <c r="FD164" s="64">
        <f t="shared" si="16"/>
        <v>25300000</v>
      </c>
      <c r="FE164" s="65">
        <f t="shared" si="17"/>
        <v>44926</v>
      </c>
      <c r="FF164" s="42" t="str">
        <f t="shared" ca="1" si="18"/>
        <v xml:space="preserve"> TERMINADO</v>
      </c>
      <c r="FJ164" s="42" t="s">
        <v>1577</v>
      </c>
      <c r="FK164" s="42" t="s">
        <v>1577</v>
      </c>
    </row>
    <row r="165" spans="1:167" s="42" customFormat="1" ht="13.5" customHeight="1" x14ac:dyDescent="0.25">
      <c r="A165" s="42">
        <v>69425</v>
      </c>
      <c r="B165" s="42" t="s">
        <v>3108</v>
      </c>
      <c r="C165" s="42" t="s">
        <v>2289</v>
      </c>
      <c r="D165" s="42" t="s">
        <v>2167</v>
      </c>
      <c r="E165" s="42">
        <v>163</v>
      </c>
      <c r="F165" s="42" t="s">
        <v>511</v>
      </c>
      <c r="G165" s="42">
        <v>145</v>
      </c>
      <c r="H165" s="42" t="s">
        <v>528</v>
      </c>
      <c r="I165" s="42" t="s">
        <v>276</v>
      </c>
      <c r="J165" s="42" t="s">
        <v>1888</v>
      </c>
      <c r="K165" s="42" t="s">
        <v>389</v>
      </c>
      <c r="L165" s="42" t="s">
        <v>1439</v>
      </c>
      <c r="M165" s="42" t="s">
        <v>199</v>
      </c>
      <c r="N165" s="42">
        <v>404</v>
      </c>
      <c r="O165" s="42">
        <v>44579</v>
      </c>
      <c r="P165" s="42">
        <v>165600000</v>
      </c>
      <c r="Q165" s="42" t="s">
        <v>537</v>
      </c>
      <c r="R165" s="42" t="s">
        <v>511</v>
      </c>
      <c r="S165" s="42" t="s">
        <v>117</v>
      </c>
      <c r="AB165" s="42" t="s">
        <v>117</v>
      </c>
      <c r="AG165" s="42">
        <f t="shared" si="14"/>
        <v>165600000</v>
      </c>
      <c r="AH165" s="42" t="s">
        <v>504</v>
      </c>
      <c r="AI165" s="42" t="s">
        <v>1790</v>
      </c>
      <c r="AJ165" s="42" t="s">
        <v>684</v>
      </c>
      <c r="AK165" s="42" t="s">
        <v>1428</v>
      </c>
      <c r="AL165" s="42">
        <v>1013645098</v>
      </c>
      <c r="AM165" s="42">
        <v>8</v>
      </c>
      <c r="AN165" s="42" t="s">
        <v>1632</v>
      </c>
      <c r="AO165" s="42">
        <v>34277</v>
      </c>
      <c r="AP165" s="42">
        <f t="shared" si="19"/>
        <v>28.175342465753424</v>
      </c>
      <c r="AS165" s="189"/>
      <c r="AT165" s="42" t="s">
        <v>1280</v>
      </c>
      <c r="AU165" s="42" t="s">
        <v>932</v>
      </c>
      <c r="AV165" s="42">
        <v>3203711674</v>
      </c>
      <c r="AW165" s="42" t="s">
        <v>1185</v>
      </c>
      <c r="AX165" s="42">
        <v>44587</v>
      </c>
      <c r="AY165" s="42">
        <v>18400000</v>
      </c>
      <c r="AZ165" s="42">
        <v>2300000</v>
      </c>
      <c r="BA165" s="42" t="s">
        <v>1376</v>
      </c>
      <c r="BB165" s="42">
        <v>8</v>
      </c>
      <c r="BD165" s="42">
        <f t="shared" si="15"/>
        <v>240</v>
      </c>
      <c r="BE165" s="42" t="s">
        <v>1381</v>
      </c>
      <c r="BF165" s="42" t="s">
        <v>1382</v>
      </c>
      <c r="BG165" s="42">
        <v>5</v>
      </c>
      <c r="BH165" s="42">
        <v>501</v>
      </c>
      <c r="BI165" s="42">
        <v>44588</v>
      </c>
      <c r="BJ165" s="42">
        <v>18400000</v>
      </c>
      <c r="BQ165" s="42" t="s">
        <v>2478</v>
      </c>
      <c r="BR165" s="42" t="s">
        <v>2479</v>
      </c>
      <c r="BS165" s="42">
        <v>44592</v>
      </c>
      <c r="BT165" s="42">
        <v>44593</v>
      </c>
      <c r="BU165" s="42">
        <v>44834</v>
      </c>
      <c r="BV165" s="42">
        <v>44825</v>
      </c>
      <c r="BW165" s="42">
        <v>6900000</v>
      </c>
      <c r="BX165" s="42">
        <v>769</v>
      </c>
      <c r="BY165" s="42">
        <v>44818</v>
      </c>
      <c r="BZ165" s="42" t="s">
        <v>3047</v>
      </c>
      <c r="CA165" s="42">
        <v>44825</v>
      </c>
      <c r="CB165" s="42">
        <v>6900000</v>
      </c>
      <c r="CX165" s="42">
        <v>90</v>
      </c>
      <c r="CY165" s="42">
        <v>44926</v>
      </c>
      <c r="FD165" s="64">
        <f t="shared" si="16"/>
        <v>25300000</v>
      </c>
      <c r="FE165" s="65">
        <f t="shared" si="17"/>
        <v>44926</v>
      </c>
      <c r="FF165" s="42" t="str">
        <f t="shared" ca="1" si="18"/>
        <v xml:space="preserve"> TERMINADO</v>
      </c>
      <c r="FJ165" s="42" t="s">
        <v>1577</v>
      </c>
      <c r="FK165" s="42" t="s">
        <v>1577</v>
      </c>
    </row>
    <row r="166" spans="1:167" s="42" customFormat="1" ht="13.5" customHeight="1" x14ac:dyDescent="0.25">
      <c r="A166" s="42">
        <v>69765</v>
      </c>
      <c r="B166" s="42" t="s">
        <v>3108</v>
      </c>
      <c r="C166" s="42" t="s">
        <v>2289</v>
      </c>
      <c r="D166" s="42" t="s">
        <v>2168</v>
      </c>
      <c r="E166" s="42">
        <v>164</v>
      </c>
      <c r="F166" s="42" t="s">
        <v>523</v>
      </c>
      <c r="G166" s="42">
        <v>278</v>
      </c>
      <c r="H166" s="42" t="s">
        <v>528</v>
      </c>
      <c r="I166" s="42" t="s">
        <v>331</v>
      </c>
      <c r="J166" s="42" t="s">
        <v>1928</v>
      </c>
      <c r="K166" s="42" t="s">
        <v>466</v>
      </c>
      <c r="L166" s="42" t="s">
        <v>1439</v>
      </c>
      <c r="M166" s="42" t="s">
        <v>197</v>
      </c>
      <c r="N166" s="42">
        <v>402</v>
      </c>
      <c r="O166" s="42">
        <v>44579</v>
      </c>
      <c r="P166" s="42">
        <v>80000000</v>
      </c>
      <c r="Q166" s="42" t="s">
        <v>540</v>
      </c>
      <c r="R166" s="42" t="s">
        <v>523</v>
      </c>
      <c r="S166" s="42" t="s">
        <v>117</v>
      </c>
      <c r="AB166" s="42" t="s">
        <v>117</v>
      </c>
      <c r="AG166" s="42">
        <f t="shared" si="14"/>
        <v>80000000</v>
      </c>
      <c r="AH166" s="42" t="s">
        <v>503</v>
      </c>
      <c r="AI166" s="42" t="s">
        <v>1791</v>
      </c>
      <c r="AJ166" s="42" t="s">
        <v>685</v>
      </c>
      <c r="AK166" s="42" t="s">
        <v>1428</v>
      </c>
      <c r="AL166" s="42">
        <v>53121160</v>
      </c>
      <c r="AM166" s="42">
        <v>2</v>
      </c>
      <c r="AN166" s="42" t="s">
        <v>1632</v>
      </c>
      <c r="AO166" s="42">
        <v>31004</v>
      </c>
      <c r="AP166" s="42">
        <f t="shared" si="19"/>
        <v>37.142465753424659</v>
      </c>
      <c r="AS166" s="189"/>
      <c r="AT166" s="42" t="s">
        <v>1342</v>
      </c>
      <c r="AU166" s="42" t="s">
        <v>933</v>
      </c>
      <c r="AV166" s="42">
        <v>3014114535</v>
      </c>
      <c r="AW166" s="42" t="s">
        <v>1186</v>
      </c>
      <c r="AX166" s="42">
        <v>44584</v>
      </c>
      <c r="AY166" s="42">
        <v>40000000</v>
      </c>
      <c r="AZ166" s="42">
        <v>5000000</v>
      </c>
      <c r="BA166" s="42" t="s">
        <v>1376</v>
      </c>
      <c r="BB166" s="42">
        <v>8</v>
      </c>
      <c r="BD166" s="42">
        <f t="shared" si="15"/>
        <v>240</v>
      </c>
      <c r="BE166" s="42" t="s">
        <v>1396</v>
      </c>
      <c r="BF166" s="42" t="s">
        <v>1397</v>
      </c>
      <c r="BG166" s="42">
        <v>5</v>
      </c>
      <c r="BH166" s="42">
        <v>410</v>
      </c>
      <c r="BI166" s="42">
        <v>44585</v>
      </c>
      <c r="BJ166" s="42">
        <v>40000000</v>
      </c>
      <c r="BQ166" s="42" t="s">
        <v>2480</v>
      </c>
      <c r="BR166" s="42" t="s">
        <v>2481</v>
      </c>
      <c r="BS166" s="42">
        <v>44586</v>
      </c>
      <c r="BT166" s="42">
        <v>44586</v>
      </c>
      <c r="BU166" s="42">
        <v>44828</v>
      </c>
      <c r="BV166" s="42">
        <v>44824</v>
      </c>
      <c r="BW166" s="42">
        <v>15000000</v>
      </c>
      <c r="BX166" s="42">
        <v>771</v>
      </c>
      <c r="BY166" s="42">
        <v>44818</v>
      </c>
      <c r="BZ166" s="42" t="s">
        <v>3048</v>
      </c>
      <c r="CA166" s="42">
        <v>44827</v>
      </c>
      <c r="CB166" s="42">
        <v>15000000</v>
      </c>
      <c r="CX166" s="42">
        <v>90</v>
      </c>
      <c r="CY166" s="42">
        <v>44919</v>
      </c>
      <c r="FD166" s="64">
        <f t="shared" si="16"/>
        <v>55000000</v>
      </c>
      <c r="FE166" s="65">
        <f t="shared" si="17"/>
        <v>44919</v>
      </c>
      <c r="FF166" s="42" t="str">
        <f t="shared" ca="1" si="18"/>
        <v xml:space="preserve"> TERMINADO</v>
      </c>
      <c r="FJ166" s="42" t="s">
        <v>1578</v>
      </c>
      <c r="FK166" s="42" t="s">
        <v>1578</v>
      </c>
    </row>
    <row r="167" spans="1:167" s="42" customFormat="1" ht="13.5" customHeight="1" x14ac:dyDescent="0.25">
      <c r="A167" s="42">
        <v>69765</v>
      </c>
      <c r="B167" s="42" t="s">
        <v>3108</v>
      </c>
      <c r="C167" s="42" t="s">
        <v>2289</v>
      </c>
      <c r="D167" s="42" t="s">
        <v>2168</v>
      </c>
      <c r="E167" s="42">
        <v>165</v>
      </c>
      <c r="F167" s="42" t="s">
        <v>523</v>
      </c>
      <c r="G167" s="42">
        <v>277</v>
      </c>
      <c r="H167" s="42" t="s">
        <v>528</v>
      </c>
      <c r="I167" s="42" t="s">
        <v>331</v>
      </c>
      <c r="J167" s="42" t="s">
        <v>1928</v>
      </c>
      <c r="K167" s="42" t="s">
        <v>467</v>
      </c>
      <c r="L167" s="42" t="s">
        <v>1439</v>
      </c>
      <c r="M167" s="42" t="s">
        <v>197</v>
      </c>
      <c r="N167" s="42">
        <v>402</v>
      </c>
      <c r="O167" s="42">
        <v>44579</v>
      </c>
      <c r="P167" s="42">
        <v>80000000</v>
      </c>
      <c r="Q167" s="42" t="s">
        <v>540</v>
      </c>
      <c r="R167" s="42" t="s">
        <v>523</v>
      </c>
      <c r="S167" s="42" t="s">
        <v>117</v>
      </c>
      <c r="AB167" s="42" t="s">
        <v>117</v>
      </c>
      <c r="AG167" s="42">
        <f t="shared" si="14"/>
        <v>80000000</v>
      </c>
      <c r="AH167" s="42" t="s">
        <v>503</v>
      </c>
      <c r="AI167" s="42" t="s">
        <v>1792</v>
      </c>
      <c r="AJ167" s="42" t="s">
        <v>686</v>
      </c>
      <c r="AK167" s="42" t="s">
        <v>1428</v>
      </c>
      <c r="AL167" s="42">
        <v>79624243</v>
      </c>
      <c r="AM167" s="42">
        <v>9</v>
      </c>
      <c r="AN167" s="42" t="s">
        <v>1631</v>
      </c>
      <c r="AO167" s="42">
        <v>34451</v>
      </c>
      <c r="AP167" s="42">
        <f t="shared" si="19"/>
        <v>27.698630136986303</v>
      </c>
      <c r="AS167" s="189"/>
      <c r="AT167" s="42" t="s">
        <v>1327</v>
      </c>
      <c r="AU167" s="42" t="s">
        <v>934</v>
      </c>
      <c r="AV167" s="42">
        <v>3132097154</v>
      </c>
      <c r="AW167" s="42" t="s">
        <v>1187</v>
      </c>
      <c r="AX167" s="42">
        <v>44584</v>
      </c>
      <c r="AY167" s="42">
        <v>40000000</v>
      </c>
      <c r="AZ167" s="42">
        <v>5000000</v>
      </c>
      <c r="BA167" s="42" t="s">
        <v>1376</v>
      </c>
      <c r="BB167" s="42">
        <v>8</v>
      </c>
      <c r="BD167" s="42">
        <f t="shared" si="15"/>
        <v>240</v>
      </c>
      <c r="BE167" s="42" t="s">
        <v>1396</v>
      </c>
      <c r="BF167" s="42" t="s">
        <v>1397</v>
      </c>
      <c r="BG167" s="42">
        <v>5</v>
      </c>
      <c r="BH167" s="42">
        <v>411</v>
      </c>
      <c r="BI167" s="42">
        <v>44585</v>
      </c>
      <c r="BJ167" s="42">
        <v>40000000</v>
      </c>
      <c r="BQ167" s="42" t="s">
        <v>2482</v>
      </c>
      <c r="BR167" s="42" t="s">
        <v>2483</v>
      </c>
      <c r="BS167" s="42">
        <v>44586</v>
      </c>
      <c r="BT167" s="42">
        <v>44586</v>
      </c>
      <c r="BU167" s="42">
        <v>44828</v>
      </c>
      <c r="BV167" s="42">
        <v>44824</v>
      </c>
      <c r="BW167" s="42">
        <v>15000000</v>
      </c>
      <c r="BX167" s="42">
        <v>772</v>
      </c>
      <c r="BY167" s="42">
        <v>44818</v>
      </c>
      <c r="BZ167" s="42" t="s">
        <v>3049</v>
      </c>
      <c r="CA167" s="42">
        <v>44825</v>
      </c>
      <c r="CB167" s="42">
        <v>15000000</v>
      </c>
      <c r="CX167" s="42">
        <v>90</v>
      </c>
      <c r="CY167" s="42">
        <v>44919</v>
      </c>
      <c r="FD167" s="64">
        <f t="shared" si="16"/>
        <v>55000000</v>
      </c>
      <c r="FE167" s="65">
        <f t="shared" si="17"/>
        <v>44919</v>
      </c>
      <c r="FF167" s="42" t="str">
        <f t="shared" ca="1" si="18"/>
        <v xml:space="preserve"> TERMINADO</v>
      </c>
      <c r="FJ167" s="42" t="s">
        <v>1578</v>
      </c>
      <c r="FK167" s="42" t="s">
        <v>1578</v>
      </c>
    </row>
    <row r="168" spans="1:167" s="42" customFormat="1" ht="13.5" customHeight="1" x14ac:dyDescent="0.25">
      <c r="A168" s="42">
        <v>69413</v>
      </c>
      <c r="B168" s="42" t="s">
        <v>3108</v>
      </c>
      <c r="C168" s="42" t="s">
        <v>2289</v>
      </c>
      <c r="D168" s="42" t="s">
        <v>2152</v>
      </c>
      <c r="E168" s="42">
        <v>166</v>
      </c>
      <c r="F168" s="42" t="s">
        <v>518</v>
      </c>
      <c r="G168" s="42">
        <v>90</v>
      </c>
      <c r="H168" s="42" t="s">
        <v>528</v>
      </c>
      <c r="I168" s="42" t="s">
        <v>340</v>
      </c>
      <c r="J168" s="42" t="s">
        <v>1907</v>
      </c>
      <c r="K168" s="42" t="s">
        <v>453</v>
      </c>
      <c r="L168" s="42" t="s">
        <v>1439</v>
      </c>
      <c r="M168" s="42" t="s">
        <v>199</v>
      </c>
      <c r="N168" s="42">
        <v>436</v>
      </c>
      <c r="O168" s="42">
        <v>44580</v>
      </c>
      <c r="P168" s="42">
        <v>231000000</v>
      </c>
      <c r="Q168" s="42" t="s">
        <v>530</v>
      </c>
      <c r="R168" s="42" t="s">
        <v>518</v>
      </c>
      <c r="S168" s="42" t="s">
        <v>117</v>
      </c>
      <c r="AB168" s="42" t="s">
        <v>117</v>
      </c>
      <c r="AG168" s="42">
        <f t="shared" si="14"/>
        <v>231000000</v>
      </c>
      <c r="AH168" s="42" t="s">
        <v>506</v>
      </c>
      <c r="AI168" s="42" t="s">
        <v>1793</v>
      </c>
      <c r="AJ168" s="42" t="s">
        <v>687</v>
      </c>
      <c r="AK168" s="42" t="s">
        <v>1428</v>
      </c>
      <c r="AL168" s="42">
        <v>1022348379</v>
      </c>
      <c r="AM168" s="42">
        <v>1</v>
      </c>
      <c r="AN168" s="42" t="s">
        <v>1631</v>
      </c>
      <c r="AO168" s="42">
        <v>32281</v>
      </c>
      <c r="AP168" s="42">
        <f t="shared" si="19"/>
        <v>33.643835616438359</v>
      </c>
      <c r="AS168" s="189"/>
      <c r="AT168" s="42" t="s">
        <v>1343</v>
      </c>
      <c r="AU168" s="42" t="s">
        <v>935</v>
      </c>
      <c r="AV168" s="42">
        <v>3135604002</v>
      </c>
      <c r="AW168" s="42" t="s">
        <v>1188</v>
      </c>
      <c r="AX168" s="42">
        <v>44587</v>
      </c>
      <c r="AY168" s="42">
        <v>19250000</v>
      </c>
      <c r="AZ168" s="42">
        <v>2750000</v>
      </c>
      <c r="BA168" s="42" t="s">
        <v>1375</v>
      </c>
      <c r="BB168" s="42">
        <v>7</v>
      </c>
      <c r="BD168" s="42">
        <f t="shared" si="15"/>
        <v>210</v>
      </c>
      <c r="BE168" s="42" t="s">
        <v>1416</v>
      </c>
      <c r="BF168" s="42" t="s">
        <v>1417</v>
      </c>
      <c r="BG168" s="42">
        <v>3</v>
      </c>
      <c r="BH168" s="42">
        <v>473</v>
      </c>
      <c r="BI168" s="42">
        <v>44587</v>
      </c>
      <c r="BJ168" s="42">
        <v>19250000</v>
      </c>
      <c r="BQ168" s="42" t="s">
        <v>2484</v>
      </c>
      <c r="BR168" s="42" t="s">
        <v>2485</v>
      </c>
      <c r="BS168" s="42">
        <v>44622</v>
      </c>
      <c r="BT168" s="42">
        <v>44621</v>
      </c>
      <c r="BU168" s="42">
        <v>44834</v>
      </c>
      <c r="BV168" s="42">
        <v>44826</v>
      </c>
      <c r="BW168" s="42">
        <v>5500000</v>
      </c>
      <c r="BX168" s="42">
        <v>821</v>
      </c>
      <c r="BY168" s="42">
        <v>44819</v>
      </c>
      <c r="BZ168" s="42" t="s">
        <v>3050</v>
      </c>
      <c r="CA168" s="42">
        <v>44830</v>
      </c>
      <c r="CB168" s="42">
        <v>5500000</v>
      </c>
      <c r="CX168" s="42">
        <v>60</v>
      </c>
      <c r="CY168" s="42">
        <v>44895</v>
      </c>
      <c r="FD168" s="64">
        <f t="shared" si="16"/>
        <v>24750000</v>
      </c>
      <c r="FE168" s="65">
        <f t="shared" si="17"/>
        <v>44895</v>
      </c>
      <c r="FF168" s="42" t="str">
        <f t="shared" ca="1" si="18"/>
        <v xml:space="preserve"> TERMINADO</v>
      </c>
      <c r="FJ168" s="42" t="s">
        <v>1562</v>
      </c>
      <c r="FK168" s="42" t="s">
        <v>1562</v>
      </c>
    </row>
    <row r="169" spans="1:167" s="42" customFormat="1" ht="13.5" customHeight="1" x14ac:dyDescent="0.25">
      <c r="A169" s="42">
        <v>69413</v>
      </c>
      <c r="B169" s="42" t="s">
        <v>3108</v>
      </c>
      <c r="C169" s="42" t="s">
        <v>2289</v>
      </c>
      <c r="D169" s="42" t="s">
        <v>2152</v>
      </c>
      <c r="E169" s="42">
        <v>167</v>
      </c>
      <c r="F169" s="42" t="s">
        <v>518</v>
      </c>
      <c r="G169" s="42">
        <v>92</v>
      </c>
      <c r="H169" s="42" t="s">
        <v>528</v>
      </c>
      <c r="I169" s="42" t="s">
        <v>340</v>
      </c>
      <c r="J169" s="42" t="s">
        <v>1907</v>
      </c>
      <c r="K169" s="42" t="s">
        <v>453</v>
      </c>
      <c r="L169" s="42" t="s">
        <v>1439</v>
      </c>
      <c r="M169" s="42" t="s">
        <v>199</v>
      </c>
      <c r="N169" s="42">
        <v>436</v>
      </c>
      <c r="O169" s="42">
        <v>44580</v>
      </c>
      <c r="P169" s="42">
        <v>231000000</v>
      </c>
      <c r="Q169" s="42" t="s">
        <v>530</v>
      </c>
      <c r="R169" s="42" t="s">
        <v>518</v>
      </c>
      <c r="S169" s="42" t="s">
        <v>117</v>
      </c>
      <c r="AB169" s="42" t="s">
        <v>117</v>
      </c>
      <c r="AG169" s="42">
        <f t="shared" si="14"/>
        <v>231000000</v>
      </c>
      <c r="AH169" s="42" t="s">
        <v>506</v>
      </c>
      <c r="AI169" s="42" t="s">
        <v>1794</v>
      </c>
      <c r="AJ169" s="42" t="s">
        <v>688</v>
      </c>
      <c r="AK169" s="42" t="s">
        <v>1428</v>
      </c>
      <c r="AL169" s="42">
        <v>80219053</v>
      </c>
      <c r="AM169" s="42">
        <v>3</v>
      </c>
      <c r="AN169" s="42" t="s">
        <v>1631</v>
      </c>
      <c r="AO169" s="42">
        <v>29775</v>
      </c>
      <c r="AP169" s="42">
        <f t="shared" si="19"/>
        <v>40.509589041095893</v>
      </c>
      <c r="AS169" s="189"/>
      <c r="AT169" s="42" t="s">
        <v>1344</v>
      </c>
      <c r="AU169" s="42" t="s">
        <v>936</v>
      </c>
      <c r="AV169" s="42">
        <v>3203966569</v>
      </c>
      <c r="AW169" s="42" t="s">
        <v>1189</v>
      </c>
      <c r="AX169" s="42">
        <v>44587</v>
      </c>
      <c r="AY169" s="42">
        <v>19250000</v>
      </c>
      <c r="AZ169" s="42">
        <v>2750000</v>
      </c>
      <c r="BA169" s="42" t="s">
        <v>1375</v>
      </c>
      <c r="BB169" s="42">
        <v>7</v>
      </c>
      <c r="BD169" s="42">
        <f t="shared" si="15"/>
        <v>210</v>
      </c>
      <c r="BE169" s="42" t="s">
        <v>1416</v>
      </c>
      <c r="BF169" s="42" t="s">
        <v>1417</v>
      </c>
      <c r="BG169" s="42">
        <v>3</v>
      </c>
      <c r="BH169" s="42">
        <v>474</v>
      </c>
      <c r="BI169" s="42">
        <v>44587</v>
      </c>
      <c r="BJ169" s="42">
        <v>19250000</v>
      </c>
      <c r="BQ169" s="42" t="s">
        <v>2486</v>
      </c>
      <c r="BR169" s="42" t="s">
        <v>2485</v>
      </c>
      <c r="BS169" s="42">
        <v>44988</v>
      </c>
      <c r="BT169" s="42">
        <v>44621</v>
      </c>
      <c r="BU169" s="42">
        <v>44834</v>
      </c>
      <c r="BV169" s="42">
        <v>44824</v>
      </c>
      <c r="BW169" s="42">
        <v>5500000</v>
      </c>
      <c r="BX169" s="42">
        <v>823</v>
      </c>
      <c r="BY169" s="42">
        <v>44819</v>
      </c>
      <c r="BZ169" s="42" t="s">
        <v>3051</v>
      </c>
      <c r="CA169" s="42">
        <v>44830</v>
      </c>
      <c r="CB169" s="42">
        <v>5500000</v>
      </c>
      <c r="CX169" s="42">
        <v>60</v>
      </c>
      <c r="CY169" s="42">
        <v>44895</v>
      </c>
      <c r="FD169" s="64">
        <f t="shared" si="16"/>
        <v>24750000</v>
      </c>
      <c r="FE169" s="65">
        <f t="shared" si="17"/>
        <v>44895</v>
      </c>
      <c r="FF169" s="42" t="str">
        <f t="shared" ca="1" si="18"/>
        <v xml:space="preserve"> TERMINADO</v>
      </c>
      <c r="FJ169" s="42" t="s">
        <v>1562</v>
      </c>
      <c r="FK169" s="42" t="s">
        <v>1562</v>
      </c>
    </row>
    <row r="170" spans="1:167" s="42" customFormat="1" ht="13.5" customHeight="1" x14ac:dyDescent="0.25">
      <c r="A170" s="42">
        <v>69413</v>
      </c>
      <c r="B170" s="42" t="s">
        <v>3108</v>
      </c>
      <c r="C170" s="42" t="s">
        <v>2289</v>
      </c>
      <c r="D170" s="42" t="s">
        <v>2152</v>
      </c>
      <c r="E170" s="42">
        <v>168</v>
      </c>
      <c r="F170" s="42" t="s">
        <v>518</v>
      </c>
      <c r="G170" s="42">
        <v>85</v>
      </c>
      <c r="H170" s="42" t="s">
        <v>528</v>
      </c>
      <c r="I170" s="42" t="s">
        <v>340</v>
      </c>
      <c r="J170" s="42" t="s">
        <v>1907</v>
      </c>
      <c r="K170" s="42" t="s">
        <v>453</v>
      </c>
      <c r="L170" s="42" t="s">
        <v>1439</v>
      </c>
      <c r="M170" s="42" t="s">
        <v>199</v>
      </c>
      <c r="N170" s="42">
        <v>436</v>
      </c>
      <c r="O170" s="42">
        <v>44580</v>
      </c>
      <c r="P170" s="42">
        <v>231000000</v>
      </c>
      <c r="Q170" s="42" t="s">
        <v>530</v>
      </c>
      <c r="R170" s="42" t="s">
        <v>518</v>
      </c>
      <c r="S170" s="42" t="s">
        <v>117</v>
      </c>
      <c r="AB170" s="42" t="s">
        <v>117</v>
      </c>
      <c r="AG170" s="42">
        <f t="shared" si="14"/>
        <v>231000000</v>
      </c>
      <c r="AH170" s="42" t="s">
        <v>506</v>
      </c>
      <c r="AI170" s="42" t="s">
        <v>1795</v>
      </c>
      <c r="AJ170" s="42" t="s">
        <v>689</v>
      </c>
      <c r="AK170" s="42" t="s">
        <v>1428</v>
      </c>
      <c r="AL170" s="42">
        <v>1022409964</v>
      </c>
      <c r="AM170" s="42">
        <v>3</v>
      </c>
      <c r="AN170" s="42" t="s">
        <v>1631</v>
      </c>
      <c r="AO170" s="42">
        <v>35027</v>
      </c>
      <c r="AP170" s="42">
        <f t="shared" si="19"/>
        <v>26.12054794520548</v>
      </c>
      <c r="AS170" s="189"/>
      <c r="AT170" s="42" t="s">
        <v>1324</v>
      </c>
      <c r="AU170" s="42" t="s">
        <v>937</v>
      </c>
      <c r="AV170" s="42">
        <v>3224185512</v>
      </c>
      <c r="AW170" s="42" t="s">
        <v>1190</v>
      </c>
      <c r="AX170" s="42">
        <v>44587</v>
      </c>
      <c r="AY170" s="42">
        <v>19250000</v>
      </c>
      <c r="AZ170" s="42">
        <v>2750000</v>
      </c>
      <c r="BA170" s="42" t="s">
        <v>1375</v>
      </c>
      <c r="BB170" s="42">
        <v>7</v>
      </c>
      <c r="BD170" s="42">
        <f t="shared" si="15"/>
        <v>210</v>
      </c>
      <c r="BE170" s="42" t="s">
        <v>1416</v>
      </c>
      <c r="BF170" s="42" t="s">
        <v>1417</v>
      </c>
      <c r="BG170" s="42">
        <v>3</v>
      </c>
      <c r="BH170" s="42">
        <v>475</v>
      </c>
      <c r="BI170" s="42">
        <v>44587</v>
      </c>
      <c r="BJ170" s="42">
        <v>19250000</v>
      </c>
      <c r="BQ170" s="42" t="s">
        <v>2487</v>
      </c>
      <c r="BR170" s="42" t="s">
        <v>2485</v>
      </c>
      <c r="BS170" s="42">
        <v>44623</v>
      </c>
      <c r="BT170" s="42">
        <v>44621</v>
      </c>
      <c r="BU170" s="42">
        <v>44834</v>
      </c>
      <c r="BV170" s="42">
        <v>44824</v>
      </c>
      <c r="BW170" s="42">
        <v>5500000</v>
      </c>
      <c r="BX170" s="42">
        <v>817</v>
      </c>
      <c r="BY170" s="42">
        <v>44819</v>
      </c>
      <c r="BZ170" s="42" t="s">
        <v>3052</v>
      </c>
      <c r="CA170" s="42">
        <v>44830</v>
      </c>
      <c r="CB170" s="42">
        <v>5500000</v>
      </c>
      <c r="CX170" s="42">
        <v>60</v>
      </c>
      <c r="CY170" s="42">
        <v>44895</v>
      </c>
      <c r="FD170" s="64">
        <f t="shared" si="16"/>
        <v>24750000</v>
      </c>
      <c r="FE170" s="65">
        <f t="shared" si="17"/>
        <v>44895</v>
      </c>
      <c r="FF170" s="42" t="str">
        <f t="shared" ca="1" si="18"/>
        <v xml:space="preserve"> TERMINADO</v>
      </c>
      <c r="FJ170" s="42" t="s">
        <v>1562</v>
      </c>
      <c r="FK170" s="42" t="s">
        <v>1562</v>
      </c>
    </row>
    <row r="171" spans="1:167" s="42" customFormat="1" ht="13.5" customHeight="1" x14ac:dyDescent="0.25">
      <c r="A171" s="42">
        <v>69413</v>
      </c>
      <c r="B171" s="42" t="s">
        <v>3108</v>
      </c>
      <c r="C171" s="42" t="s">
        <v>2289</v>
      </c>
      <c r="D171" s="42" t="s">
        <v>2152</v>
      </c>
      <c r="E171" s="42">
        <v>169</v>
      </c>
      <c r="F171" s="42" t="s">
        <v>518</v>
      </c>
      <c r="G171" s="42">
        <v>83</v>
      </c>
      <c r="H171" s="42" t="s">
        <v>528</v>
      </c>
      <c r="I171" s="42" t="s">
        <v>340</v>
      </c>
      <c r="J171" s="42" t="s">
        <v>1907</v>
      </c>
      <c r="K171" s="42" t="s">
        <v>453</v>
      </c>
      <c r="L171" s="42" t="s">
        <v>1439</v>
      </c>
      <c r="M171" s="42" t="s">
        <v>199</v>
      </c>
      <c r="N171" s="42">
        <v>436</v>
      </c>
      <c r="O171" s="42">
        <v>44580</v>
      </c>
      <c r="P171" s="42">
        <v>231000000</v>
      </c>
      <c r="Q171" s="42" t="s">
        <v>530</v>
      </c>
      <c r="R171" s="42" t="s">
        <v>518</v>
      </c>
      <c r="S171" s="42" t="s">
        <v>117</v>
      </c>
      <c r="AB171" s="42" t="s">
        <v>117</v>
      </c>
      <c r="AG171" s="42">
        <f t="shared" si="14"/>
        <v>231000000</v>
      </c>
      <c r="AH171" s="42" t="s">
        <v>506</v>
      </c>
      <c r="AI171" s="42" t="s">
        <v>1796</v>
      </c>
      <c r="AJ171" s="42" t="s">
        <v>690</v>
      </c>
      <c r="AK171" s="42" t="s">
        <v>1428</v>
      </c>
      <c r="AL171" s="42">
        <v>80881784</v>
      </c>
      <c r="AM171" s="42">
        <v>6</v>
      </c>
      <c r="AN171" s="42" t="s">
        <v>1631</v>
      </c>
      <c r="AO171" s="42">
        <v>31233</v>
      </c>
      <c r="AP171" s="42">
        <f t="shared" si="19"/>
        <v>36.515068493150686</v>
      </c>
      <c r="AS171" s="189"/>
      <c r="AT171" s="42" t="s">
        <v>1337</v>
      </c>
      <c r="AU171" s="42" t="s">
        <v>938</v>
      </c>
      <c r="AV171" s="42">
        <v>3114518786</v>
      </c>
      <c r="AW171" s="42" t="s">
        <v>1191</v>
      </c>
      <c r="AX171" s="42">
        <v>44587</v>
      </c>
      <c r="AY171" s="42">
        <v>19250000</v>
      </c>
      <c r="AZ171" s="42">
        <v>2750000</v>
      </c>
      <c r="BA171" s="42" t="s">
        <v>1375</v>
      </c>
      <c r="BB171" s="42">
        <v>7</v>
      </c>
      <c r="BD171" s="42">
        <f t="shared" si="15"/>
        <v>210</v>
      </c>
      <c r="BE171" s="42" t="s">
        <v>1416</v>
      </c>
      <c r="BF171" s="42" t="s">
        <v>1417</v>
      </c>
      <c r="BG171" s="42">
        <v>3</v>
      </c>
      <c r="BH171" s="42">
        <v>476</v>
      </c>
      <c r="BI171" s="42">
        <v>44587</v>
      </c>
      <c r="BJ171" s="42">
        <v>19250000</v>
      </c>
      <c r="BQ171" s="42" t="s">
        <v>2488</v>
      </c>
      <c r="BR171" s="42" t="s">
        <v>2485</v>
      </c>
      <c r="BS171" s="42">
        <v>44627</v>
      </c>
      <c r="BT171" s="42">
        <v>44621</v>
      </c>
      <c r="BU171" s="42">
        <v>44834</v>
      </c>
      <c r="BV171" s="42">
        <v>44826</v>
      </c>
      <c r="BW171" s="42">
        <v>5500000</v>
      </c>
      <c r="BX171" s="42">
        <v>815</v>
      </c>
      <c r="BY171" s="42">
        <v>44819</v>
      </c>
      <c r="BZ171" s="42" t="s">
        <v>3053</v>
      </c>
      <c r="CA171" s="42">
        <v>44830</v>
      </c>
      <c r="CB171" s="42">
        <v>5500000</v>
      </c>
      <c r="CX171" s="42">
        <v>60</v>
      </c>
      <c r="CY171" s="42">
        <v>44895</v>
      </c>
      <c r="FD171" s="64">
        <f t="shared" si="16"/>
        <v>24750000</v>
      </c>
      <c r="FE171" s="65">
        <f t="shared" si="17"/>
        <v>44895</v>
      </c>
      <c r="FF171" s="42" t="str">
        <f t="shared" ca="1" si="18"/>
        <v xml:space="preserve"> TERMINADO</v>
      </c>
      <c r="FJ171" s="42" t="s">
        <v>1562</v>
      </c>
      <c r="FK171" s="42" t="s">
        <v>1562</v>
      </c>
    </row>
    <row r="172" spans="1:167" s="42" customFormat="1" ht="13.5" customHeight="1" x14ac:dyDescent="0.25">
      <c r="A172" s="42">
        <v>69413</v>
      </c>
      <c r="B172" s="42" t="s">
        <v>3108</v>
      </c>
      <c r="C172" s="42" t="s">
        <v>2289</v>
      </c>
      <c r="D172" s="42" t="s">
        <v>2152</v>
      </c>
      <c r="E172" s="42">
        <v>170</v>
      </c>
      <c r="F172" s="42" t="s">
        <v>518</v>
      </c>
      <c r="G172" s="42">
        <v>86</v>
      </c>
      <c r="H172" s="42" t="s">
        <v>528</v>
      </c>
      <c r="I172" s="42" t="s">
        <v>340</v>
      </c>
      <c r="J172" s="42" t="s">
        <v>1907</v>
      </c>
      <c r="K172" s="42" t="s">
        <v>453</v>
      </c>
      <c r="L172" s="42" t="s">
        <v>1439</v>
      </c>
      <c r="M172" s="42" t="s">
        <v>199</v>
      </c>
      <c r="N172" s="42">
        <v>436</v>
      </c>
      <c r="O172" s="42">
        <v>44580</v>
      </c>
      <c r="P172" s="42">
        <v>231000000</v>
      </c>
      <c r="Q172" s="42" t="s">
        <v>530</v>
      </c>
      <c r="R172" s="42" t="s">
        <v>518</v>
      </c>
      <c r="S172" s="42" t="s">
        <v>117</v>
      </c>
      <c r="AB172" s="42" t="s">
        <v>117</v>
      </c>
      <c r="AG172" s="42">
        <f t="shared" si="14"/>
        <v>231000000</v>
      </c>
      <c r="AH172" s="42" t="s">
        <v>506</v>
      </c>
      <c r="AI172" s="42" t="s">
        <v>1797</v>
      </c>
      <c r="AJ172" s="42" t="s">
        <v>691</v>
      </c>
      <c r="AK172" s="42" t="s">
        <v>1428</v>
      </c>
      <c r="AL172" s="42">
        <v>80452722</v>
      </c>
      <c r="AM172" s="42">
        <v>1</v>
      </c>
      <c r="AN172" s="42" t="s">
        <v>1631</v>
      </c>
      <c r="AO172" s="42">
        <v>26011</v>
      </c>
      <c r="AP172" s="42">
        <f t="shared" si="19"/>
        <v>50.821917808219176</v>
      </c>
      <c r="AS172" s="189"/>
      <c r="AT172" s="42" t="s">
        <v>1345</v>
      </c>
      <c r="AU172" s="42" t="s">
        <v>939</v>
      </c>
      <c r="AV172" s="42">
        <v>3005671200</v>
      </c>
      <c r="AW172" s="42" t="s">
        <v>1192</v>
      </c>
      <c r="AX172" s="42">
        <v>44587</v>
      </c>
      <c r="AY172" s="42">
        <v>19250000</v>
      </c>
      <c r="AZ172" s="42">
        <v>2750000</v>
      </c>
      <c r="BA172" s="42" t="s">
        <v>1375</v>
      </c>
      <c r="BB172" s="42">
        <v>7</v>
      </c>
      <c r="BD172" s="42">
        <f t="shared" si="15"/>
        <v>210</v>
      </c>
      <c r="BE172" s="42" t="s">
        <v>1416</v>
      </c>
      <c r="BF172" s="42" t="s">
        <v>1417</v>
      </c>
      <c r="BG172" s="42">
        <v>3</v>
      </c>
      <c r="BH172" s="42">
        <v>498</v>
      </c>
      <c r="BI172" s="42">
        <v>44588</v>
      </c>
      <c r="BJ172" s="42">
        <v>19250000</v>
      </c>
      <c r="BQ172" s="42" t="s">
        <v>2489</v>
      </c>
      <c r="BR172" s="42" t="s">
        <v>2490</v>
      </c>
      <c r="BS172" s="42">
        <v>44589</v>
      </c>
      <c r="BT172" s="42">
        <v>44621</v>
      </c>
      <c r="BU172" s="42">
        <v>44834</v>
      </c>
      <c r="BV172" s="42">
        <v>44827</v>
      </c>
      <c r="BW172" s="42">
        <v>5500000</v>
      </c>
      <c r="BX172" s="42">
        <v>818</v>
      </c>
      <c r="BY172" s="42">
        <v>44819</v>
      </c>
      <c r="BZ172" s="42" t="s">
        <v>3054</v>
      </c>
      <c r="CA172" s="42">
        <v>44830</v>
      </c>
      <c r="CB172" s="42">
        <v>5500000</v>
      </c>
      <c r="CX172" s="42">
        <v>60</v>
      </c>
      <c r="CY172" s="42">
        <v>44895</v>
      </c>
      <c r="FD172" s="64">
        <f t="shared" si="16"/>
        <v>24750000</v>
      </c>
      <c r="FE172" s="65">
        <f t="shared" si="17"/>
        <v>44895</v>
      </c>
      <c r="FF172" s="42" t="str">
        <f t="shared" ca="1" si="18"/>
        <v xml:space="preserve"> TERMINADO</v>
      </c>
      <c r="FJ172" s="42" t="s">
        <v>1562</v>
      </c>
      <c r="FK172" s="42" t="s">
        <v>1562</v>
      </c>
    </row>
    <row r="173" spans="1:167" s="42" customFormat="1" ht="13.5" customHeight="1" x14ac:dyDescent="0.25">
      <c r="A173" s="42">
        <v>69413</v>
      </c>
      <c r="B173" s="42" t="s">
        <v>3108</v>
      </c>
      <c r="C173" s="42" t="s">
        <v>2289</v>
      </c>
      <c r="D173" s="42" t="s">
        <v>2152</v>
      </c>
      <c r="E173" s="42">
        <v>171</v>
      </c>
      <c r="F173" s="42" t="s">
        <v>518</v>
      </c>
      <c r="G173" s="42">
        <v>87</v>
      </c>
      <c r="H173" s="42" t="s">
        <v>528</v>
      </c>
      <c r="I173" s="42" t="s">
        <v>340</v>
      </c>
      <c r="J173" s="42" t="s">
        <v>1907</v>
      </c>
      <c r="K173" s="42" t="s">
        <v>453</v>
      </c>
      <c r="L173" s="42" t="s">
        <v>1439</v>
      </c>
      <c r="M173" s="42" t="s">
        <v>199</v>
      </c>
      <c r="N173" s="42">
        <v>436</v>
      </c>
      <c r="O173" s="42">
        <v>44580</v>
      </c>
      <c r="P173" s="42">
        <v>231000000</v>
      </c>
      <c r="Q173" s="42" t="s">
        <v>530</v>
      </c>
      <c r="R173" s="42" t="s">
        <v>518</v>
      </c>
      <c r="S173" s="42" t="s">
        <v>117</v>
      </c>
      <c r="AB173" s="42" t="s">
        <v>117</v>
      </c>
      <c r="AG173" s="42">
        <f t="shared" si="14"/>
        <v>231000000</v>
      </c>
      <c r="AH173" s="42" t="s">
        <v>506</v>
      </c>
      <c r="AI173" s="42" t="s">
        <v>1798</v>
      </c>
      <c r="AJ173" s="42" t="s">
        <v>692</v>
      </c>
      <c r="AK173" s="42" t="s">
        <v>1428</v>
      </c>
      <c r="AL173" s="42">
        <v>53117792</v>
      </c>
      <c r="AM173" s="42">
        <v>1</v>
      </c>
      <c r="AN173" s="42" t="s">
        <v>1632</v>
      </c>
      <c r="AO173" s="42">
        <v>31252</v>
      </c>
      <c r="AP173" s="42">
        <f t="shared" si="19"/>
        <v>36.463013698630135</v>
      </c>
      <c r="AS173" s="189"/>
      <c r="AT173" s="42" t="s">
        <v>1331</v>
      </c>
      <c r="AU173" s="42" t="s">
        <v>940</v>
      </c>
      <c r="AV173" s="42">
        <v>3002412243</v>
      </c>
      <c r="AW173" s="42" t="s">
        <v>1193</v>
      </c>
      <c r="AX173" s="42">
        <v>44587</v>
      </c>
      <c r="AY173" s="42">
        <v>19250000</v>
      </c>
      <c r="AZ173" s="42">
        <v>2750000</v>
      </c>
      <c r="BA173" s="42" t="s">
        <v>1375</v>
      </c>
      <c r="BB173" s="42">
        <v>7</v>
      </c>
      <c r="BD173" s="42">
        <f t="shared" si="15"/>
        <v>210</v>
      </c>
      <c r="BE173" s="42" t="s">
        <v>1416</v>
      </c>
      <c r="BF173" s="42" t="s">
        <v>1417</v>
      </c>
      <c r="BG173" s="42">
        <v>3</v>
      </c>
      <c r="BH173" s="42">
        <v>477</v>
      </c>
      <c r="BI173" s="42">
        <v>44587</v>
      </c>
      <c r="BJ173" s="42">
        <v>19250000</v>
      </c>
      <c r="BQ173" s="42" t="s">
        <v>2491</v>
      </c>
      <c r="BR173" s="42" t="s">
        <v>2492</v>
      </c>
      <c r="BS173" s="42">
        <v>44622</v>
      </c>
      <c r="BT173" s="42">
        <v>44621</v>
      </c>
      <c r="BU173" s="42">
        <v>44834</v>
      </c>
      <c r="BV173" s="42">
        <v>44826</v>
      </c>
      <c r="BW173" s="42">
        <v>5500000</v>
      </c>
      <c r="BX173" s="42">
        <v>819</v>
      </c>
      <c r="BY173" s="42">
        <v>44819</v>
      </c>
      <c r="BZ173" s="42" t="s">
        <v>3055</v>
      </c>
      <c r="CA173" s="42">
        <v>44830</v>
      </c>
      <c r="CB173" s="42">
        <v>5500000</v>
      </c>
      <c r="CX173" s="42">
        <v>60</v>
      </c>
      <c r="CY173" s="42">
        <v>44895</v>
      </c>
      <c r="FD173" s="64">
        <f t="shared" si="16"/>
        <v>24750000</v>
      </c>
      <c r="FE173" s="65">
        <f t="shared" si="17"/>
        <v>44895</v>
      </c>
      <c r="FF173" s="42" t="str">
        <f t="shared" ca="1" si="18"/>
        <v xml:space="preserve"> TERMINADO</v>
      </c>
      <c r="FJ173" s="42" t="s">
        <v>1562</v>
      </c>
      <c r="FK173" s="42" t="s">
        <v>1562</v>
      </c>
    </row>
    <row r="174" spans="1:167" s="42" customFormat="1" ht="13.5" customHeight="1" x14ac:dyDescent="0.25">
      <c r="A174" s="42">
        <v>69413</v>
      </c>
      <c r="B174" s="42" t="s">
        <v>3108</v>
      </c>
      <c r="C174" s="42" t="s">
        <v>2289</v>
      </c>
      <c r="D174" s="42" t="s">
        <v>2152</v>
      </c>
      <c r="E174" s="42">
        <v>172</v>
      </c>
      <c r="F174" s="42" t="s">
        <v>518</v>
      </c>
      <c r="G174" s="42">
        <v>84</v>
      </c>
      <c r="H174" s="42" t="s">
        <v>528</v>
      </c>
      <c r="I174" s="42" t="s">
        <v>340</v>
      </c>
      <c r="J174" s="42" t="s">
        <v>1907</v>
      </c>
      <c r="K174" s="42" t="s">
        <v>453</v>
      </c>
      <c r="L174" s="42" t="s">
        <v>1439</v>
      </c>
      <c r="M174" s="42" t="s">
        <v>199</v>
      </c>
      <c r="N174" s="42">
        <v>436</v>
      </c>
      <c r="O174" s="42">
        <v>44580</v>
      </c>
      <c r="P174" s="42">
        <v>231000000</v>
      </c>
      <c r="Q174" s="42" t="s">
        <v>530</v>
      </c>
      <c r="R174" s="42" t="s">
        <v>518</v>
      </c>
      <c r="S174" s="42" t="s">
        <v>117</v>
      </c>
      <c r="AB174" s="42" t="s">
        <v>117</v>
      </c>
      <c r="AG174" s="42">
        <f t="shared" si="14"/>
        <v>231000000</v>
      </c>
      <c r="AH174" s="42" t="s">
        <v>506</v>
      </c>
      <c r="AI174" s="42" t="s">
        <v>1799</v>
      </c>
      <c r="AJ174" s="42" t="s">
        <v>693</v>
      </c>
      <c r="AK174" s="42" t="s">
        <v>1428</v>
      </c>
      <c r="AL174" s="42">
        <v>80816982</v>
      </c>
      <c r="AM174" s="42">
        <v>1</v>
      </c>
      <c r="AN174" s="42" t="s">
        <v>1631</v>
      </c>
      <c r="AO174" s="42">
        <v>30857</v>
      </c>
      <c r="AP174" s="42">
        <f t="shared" si="19"/>
        <v>37.545205479452058</v>
      </c>
      <c r="AS174" s="189"/>
      <c r="AT174" s="42" t="s">
        <v>1327</v>
      </c>
      <c r="AU174" s="42" t="s">
        <v>941</v>
      </c>
      <c r="AV174" s="42">
        <v>3108898902</v>
      </c>
      <c r="AW174" s="42" t="s">
        <v>1194</v>
      </c>
      <c r="AX174" s="42">
        <v>44587</v>
      </c>
      <c r="AY174" s="42">
        <v>19250000</v>
      </c>
      <c r="AZ174" s="42">
        <v>2750000</v>
      </c>
      <c r="BA174" s="42" t="s">
        <v>1375</v>
      </c>
      <c r="BB174" s="42">
        <v>7</v>
      </c>
      <c r="BD174" s="42">
        <f t="shared" si="15"/>
        <v>210</v>
      </c>
      <c r="BE174" s="42" t="s">
        <v>1416</v>
      </c>
      <c r="BF174" s="42" t="s">
        <v>1417</v>
      </c>
      <c r="BG174" s="42">
        <v>3</v>
      </c>
      <c r="BH174" s="42">
        <v>499</v>
      </c>
      <c r="BI174" s="42">
        <v>44588</v>
      </c>
      <c r="BJ174" s="42">
        <v>19250000</v>
      </c>
      <c r="BQ174" s="42" t="s">
        <v>2493</v>
      </c>
      <c r="BR174" s="42" t="s">
        <v>2494</v>
      </c>
      <c r="BS174" s="42">
        <v>44627</v>
      </c>
      <c r="BT174" s="42">
        <v>44621</v>
      </c>
      <c r="BU174" s="42">
        <v>44834</v>
      </c>
      <c r="BV174" s="42">
        <v>44830</v>
      </c>
      <c r="BW174" s="42">
        <v>5500000</v>
      </c>
      <c r="BX174" s="42">
        <v>816</v>
      </c>
      <c r="BY174" s="42">
        <v>44819</v>
      </c>
      <c r="BZ174" s="42" t="s">
        <v>3056</v>
      </c>
      <c r="CA174" s="42">
        <v>44830</v>
      </c>
      <c r="CB174" s="42">
        <v>5500000</v>
      </c>
      <c r="CX174" s="42">
        <v>60</v>
      </c>
      <c r="CY174" s="42">
        <v>44895</v>
      </c>
      <c r="FD174" s="64">
        <f t="shared" si="16"/>
        <v>24750000</v>
      </c>
      <c r="FE174" s="65">
        <f t="shared" si="17"/>
        <v>44895</v>
      </c>
      <c r="FF174" s="42" t="str">
        <f t="shared" ca="1" si="18"/>
        <v xml:space="preserve"> TERMINADO</v>
      </c>
      <c r="FJ174" s="42" t="s">
        <v>1562</v>
      </c>
      <c r="FK174" s="42" t="s">
        <v>1562</v>
      </c>
    </row>
    <row r="175" spans="1:167" s="42" customFormat="1" ht="13.5" customHeight="1" x14ac:dyDescent="0.25">
      <c r="A175" s="42">
        <v>69413</v>
      </c>
      <c r="B175" s="42" t="s">
        <v>3108</v>
      </c>
      <c r="C175" s="42" t="s">
        <v>2289</v>
      </c>
      <c r="D175" s="42" t="s">
        <v>2152</v>
      </c>
      <c r="E175" s="42">
        <v>173</v>
      </c>
      <c r="F175" s="42" t="s">
        <v>518</v>
      </c>
      <c r="G175" s="42">
        <v>91</v>
      </c>
      <c r="H175" s="42" t="s">
        <v>528</v>
      </c>
      <c r="I175" s="42" t="s">
        <v>340</v>
      </c>
      <c r="J175" s="42" t="s">
        <v>1907</v>
      </c>
      <c r="K175" s="42" t="s">
        <v>453</v>
      </c>
      <c r="L175" s="42" t="s">
        <v>1439</v>
      </c>
      <c r="M175" s="42" t="s">
        <v>199</v>
      </c>
      <c r="N175" s="42">
        <v>436</v>
      </c>
      <c r="O175" s="42">
        <v>44580</v>
      </c>
      <c r="P175" s="42">
        <v>231000000</v>
      </c>
      <c r="Q175" s="42" t="s">
        <v>530</v>
      </c>
      <c r="R175" s="42" t="s">
        <v>518</v>
      </c>
      <c r="S175" s="42" t="s">
        <v>117</v>
      </c>
      <c r="AB175" s="42" t="s">
        <v>117</v>
      </c>
      <c r="AG175" s="42">
        <f t="shared" si="14"/>
        <v>231000000</v>
      </c>
      <c r="AH175" s="42" t="s">
        <v>506</v>
      </c>
      <c r="AI175" s="42" t="s">
        <v>1800</v>
      </c>
      <c r="AJ175" s="42" t="s">
        <v>694</v>
      </c>
      <c r="AK175" s="42" t="s">
        <v>1428</v>
      </c>
      <c r="AL175" s="42">
        <v>1013634735</v>
      </c>
      <c r="AM175" s="42">
        <v>4</v>
      </c>
      <c r="AN175" s="42" t="s">
        <v>1631</v>
      </c>
      <c r="AO175" s="42">
        <v>33852</v>
      </c>
      <c r="AP175" s="42">
        <f t="shared" si="19"/>
        <v>29.339726027397262</v>
      </c>
      <c r="AS175" s="189"/>
      <c r="AT175" s="42" t="s">
        <v>1346</v>
      </c>
      <c r="AU175" s="42" t="s">
        <v>942</v>
      </c>
      <c r="AV175" s="42">
        <v>3112634569</v>
      </c>
      <c r="AW175" s="42" t="s">
        <v>1195</v>
      </c>
      <c r="AX175" s="42">
        <v>44588</v>
      </c>
      <c r="AY175" s="42">
        <v>19250000</v>
      </c>
      <c r="AZ175" s="42">
        <v>2750000</v>
      </c>
      <c r="BA175" s="42" t="s">
        <v>1375</v>
      </c>
      <c r="BB175" s="42">
        <v>7</v>
      </c>
      <c r="BD175" s="42">
        <f t="shared" si="15"/>
        <v>210</v>
      </c>
      <c r="BE175" s="42" t="s">
        <v>1416</v>
      </c>
      <c r="BF175" s="42" t="s">
        <v>1417</v>
      </c>
      <c r="BG175" s="42">
        <v>3</v>
      </c>
      <c r="BH175" s="42">
        <v>540</v>
      </c>
      <c r="BI175" s="42">
        <v>44589</v>
      </c>
      <c r="BJ175" s="42">
        <v>19250000</v>
      </c>
      <c r="BQ175" s="42" t="s">
        <v>2495</v>
      </c>
      <c r="BR175" s="42" t="s">
        <v>2496</v>
      </c>
      <c r="BS175" s="42">
        <v>44627</v>
      </c>
      <c r="BT175" s="42">
        <v>44621</v>
      </c>
      <c r="BU175" s="42">
        <v>44834</v>
      </c>
      <c r="BV175" s="42">
        <v>44830</v>
      </c>
      <c r="BW175" s="42">
        <v>5500000</v>
      </c>
      <c r="BX175" s="42">
        <v>822</v>
      </c>
      <c r="BY175" s="42">
        <v>44819</v>
      </c>
      <c r="BZ175" s="42" t="s">
        <v>3057</v>
      </c>
      <c r="CA175" s="42">
        <v>44830</v>
      </c>
      <c r="CB175" s="42">
        <v>5500000</v>
      </c>
      <c r="CX175" s="42">
        <v>60</v>
      </c>
      <c r="CY175" s="42">
        <v>44895</v>
      </c>
      <c r="FD175" s="64">
        <f t="shared" si="16"/>
        <v>24750000</v>
      </c>
      <c r="FE175" s="65">
        <f t="shared" si="17"/>
        <v>44895</v>
      </c>
      <c r="FF175" s="42" t="str">
        <f t="shared" ca="1" si="18"/>
        <v xml:space="preserve"> TERMINADO</v>
      </c>
      <c r="FJ175" s="42" t="s">
        <v>1562</v>
      </c>
      <c r="FK175" s="42" t="s">
        <v>1562</v>
      </c>
    </row>
    <row r="176" spans="1:167" s="42" customFormat="1" ht="13.5" customHeight="1" x14ac:dyDescent="0.25">
      <c r="A176" s="42">
        <v>70136</v>
      </c>
      <c r="B176" s="42" t="s">
        <v>3108</v>
      </c>
      <c r="C176" s="42" t="s">
        <v>2289</v>
      </c>
      <c r="D176" s="42" t="s">
        <v>2080</v>
      </c>
      <c r="E176" s="42">
        <v>174</v>
      </c>
      <c r="F176" s="42" t="s">
        <v>512</v>
      </c>
      <c r="G176" s="42">
        <v>45</v>
      </c>
      <c r="H176" s="42" t="s">
        <v>528</v>
      </c>
      <c r="I176" s="42" t="s">
        <v>283</v>
      </c>
      <c r="J176" s="42" t="s">
        <v>1910</v>
      </c>
      <c r="K176" s="42" t="s">
        <v>396</v>
      </c>
      <c r="L176" s="42" t="s">
        <v>1439</v>
      </c>
      <c r="M176" s="42" t="s">
        <v>197</v>
      </c>
      <c r="N176" s="42">
        <v>206</v>
      </c>
      <c r="O176" s="42">
        <v>44568</v>
      </c>
      <c r="P176" s="42">
        <v>145600000</v>
      </c>
      <c r="Q176" s="42" t="s">
        <v>536</v>
      </c>
      <c r="R176" s="42" t="s">
        <v>512</v>
      </c>
      <c r="S176" s="42" t="s">
        <v>117</v>
      </c>
      <c r="AB176" s="42" t="s">
        <v>117</v>
      </c>
      <c r="AG176" s="42">
        <f t="shared" si="14"/>
        <v>145600000</v>
      </c>
      <c r="AH176" s="42" t="s">
        <v>506</v>
      </c>
      <c r="AI176" s="42" t="s">
        <v>1801</v>
      </c>
      <c r="AJ176" s="42" t="s">
        <v>695</v>
      </c>
      <c r="AK176" s="42" t="s">
        <v>1428</v>
      </c>
      <c r="AL176" s="42">
        <v>52872238</v>
      </c>
      <c r="AM176" s="42">
        <v>6</v>
      </c>
      <c r="AN176" s="42" t="s">
        <v>1632</v>
      </c>
      <c r="AO176" s="42">
        <v>29860</v>
      </c>
      <c r="AP176" s="42">
        <f t="shared" si="19"/>
        <v>40.276712328767125</v>
      </c>
      <c r="AS176" s="189"/>
      <c r="AT176" s="42" t="s">
        <v>1347</v>
      </c>
      <c r="AU176" s="42" t="s">
        <v>943</v>
      </c>
      <c r="AV176" s="42">
        <v>3136108339</v>
      </c>
      <c r="AW176" s="42" t="s">
        <v>1196</v>
      </c>
      <c r="AX176" s="42">
        <v>44589</v>
      </c>
      <c r="AY176" s="42">
        <v>36400000</v>
      </c>
      <c r="AZ176" s="42">
        <v>4550000</v>
      </c>
      <c r="BA176" s="42" t="s">
        <v>1376</v>
      </c>
      <c r="BB176" s="42">
        <v>8</v>
      </c>
      <c r="BD176" s="42">
        <f t="shared" si="15"/>
        <v>240</v>
      </c>
      <c r="BE176" s="42" t="s">
        <v>734</v>
      </c>
      <c r="BF176" s="42" t="s">
        <v>1385</v>
      </c>
      <c r="BG176" s="42">
        <v>1</v>
      </c>
      <c r="BH176" s="42">
        <v>544</v>
      </c>
      <c r="BI176" s="42">
        <v>44589</v>
      </c>
      <c r="BJ176" s="42">
        <v>36400000</v>
      </c>
      <c r="BQ176" s="42" t="s">
        <v>2497</v>
      </c>
      <c r="BR176" s="42" t="s">
        <v>2498</v>
      </c>
      <c r="BS176" s="42">
        <v>44590</v>
      </c>
      <c r="BT176" s="42">
        <v>44593</v>
      </c>
      <c r="BU176" s="42">
        <v>44834</v>
      </c>
      <c r="BV176" s="42">
        <v>44831</v>
      </c>
      <c r="BW176" s="42">
        <v>13650000</v>
      </c>
      <c r="BX176" s="42">
        <v>679</v>
      </c>
      <c r="BY176" s="42">
        <v>44816</v>
      </c>
      <c r="BZ176" s="42" t="s">
        <v>3058</v>
      </c>
      <c r="CA176" s="42">
        <v>44830</v>
      </c>
      <c r="CB176" s="42">
        <v>13650000</v>
      </c>
      <c r="CX176" s="42">
        <v>90</v>
      </c>
      <c r="CY176" s="42">
        <v>44926</v>
      </c>
      <c r="FD176" s="64">
        <f t="shared" si="16"/>
        <v>50050000</v>
      </c>
      <c r="FE176" s="65">
        <f t="shared" si="17"/>
        <v>44926</v>
      </c>
      <c r="FF176" s="42" t="str">
        <f t="shared" ca="1" si="18"/>
        <v xml:space="preserve"> TERMINADO</v>
      </c>
      <c r="FJ176" s="42" t="s">
        <v>1493</v>
      </c>
      <c r="FK176" s="42" t="s">
        <v>1493</v>
      </c>
    </row>
    <row r="177" spans="1:167" s="42" customFormat="1" ht="13.5" customHeight="1" x14ac:dyDescent="0.25">
      <c r="A177" s="42">
        <v>68861</v>
      </c>
      <c r="B177" s="42" t="s">
        <v>3108</v>
      </c>
      <c r="C177" s="42" t="s">
        <v>2289</v>
      </c>
      <c r="D177" s="42" t="s">
        <v>2169</v>
      </c>
      <c r="E177" s="42">
        <v>175</v>
      </c>
      <c r="F177" s="42" t="s">
        <v>519</v>
      </c>
      <c r="G177" s="42">
        <v>20</v>
      </c>
      <c r="H177" s="42" t="s">
        <v>528</v>
      </c>
      <c r="I177" s="42" t="s">
        <v>354</v>
      </c>
      <c r="J177" s="42" t="s">
        <v>1891</v>
      </c>
      <c r="K177" s="42" t="s">
        <v>468</v>
      </c>
      <c r="L177" s="42" t="s">
        <v>1439</v>
      </c>
      <c r="M177" s="42" t="s">
        <v>197</v>
      </c>
      <c r="N177" s="42">
        <v>378</v>
      </c>
      <c r="O177" s="42">
        <v>44578</v>
      </c>
      <c r="P177" s="42">
        <v>37600000</v>
      </c>
      <c r="Q177" s="42" t="s">
        <v>527</v>
      </c>
      <c r="R177" s="42" t="s">
        <v>519</v>
      </c>
      <c r="S177" s="42" t="s">
        <v>117</v>
      </c>
      <c r="AB177" s="42" t="s">
        <v>117</v>
      </c>
      <c r="AG177" s="42">
        <f t="shared" si="14"/>
        <v>37600000</v>
      </c>
      <c r="AH177" s="42" t="s">
        <v>507</v>
      </c>
      <c r="AI177" s="42" t="s">
        <v>1802</v>
      </c>
      <c r="AJ177" s="42" t="s">
        <v>696</v>
      </c>
      <c r="AK177" s="42" t="s">
        <v>1428</v>
      </c>
      <c r="AL177" s="42">
        <v>79986268</v>
      </c>
      <c r="AM177" s="42">
        <v>5</v>
      </c>
      <c r="AN177" s="42" t="s">
        <v>1631</v>
      </c>
      <c r="AO177" s="42">
        <v>28878</v>
      </c>
      <c r="AP177" s="42">
        <f t="shared" si="19"/>
        <v>42.967123287671235</v>
      </c>
      <c r="AS177" s="189"/>
      <c r="AT177" s="42" t="s">
        <v>1348</v>
      </c>
      <c r="AU177" s="42" t="s">
        <v>944</v>
      </c>
      <c r="AV177" s="42">
        <v>3123402650</v>
      </c>
      <c r="AW177" s="42" t="s">
        <v>1197</v>
      </c>
      <c r="AX177" s="42">
        <v>44586</v>
      </c>
      <c r="AY177" s="42">
        <v>37600000</v>
      </c>
      <c r="AZ177" s="42">
        <v>4700000</v>
      </c>
      <c r="BA177" s="42" t="s">
        <v>1376</v>
      </c>
      <c r="BB177" s="42">
        <v>8</v>
      </c>
      <c r="BD177" s="42">
        <f t="shared" si="15"/>
        <v>240</v>
      </c>
      <c r="BE177" s="42" t="s">
        <v>672</v>
      </c>
      <c r="BF177" s="42">
        <v>20226620001343</v>
      </c>
      <c r="BG177" s="42">
        <v>1</v>
      </c>
      <c r="BH177" s="42">
        <v>418</v>
      </c>
      <c r="BI177" s="42">
        <v>44586</v>
      </c>
      <c r="BJ177" s="42">
        <v>37600000</v>
      </c>
      <c r="BQ177" s="42" t="s">
        <v>2499</v>
      </c>
      <c r="BR177" s="42" t="s">
        <v>2500</v>
      </c>
      <c r="BS177" s="42">
        <v>44592</v>
      </c>
      <c r="BT177" s="42">
        <v>44593</v>
      </c>
      <c r="BU177" s="42">
        <v>44834</v>
      </c>
      <c r="BV177" s="42">
        <v>44830</v>
      </c>
      <c r="BW177" s="42">
        <v>15666667</v>
      </c>
      <c r="BX177" s="42">
        <v>645</v>
      </c>
      <c r="BY177" s="42">
        <v>44813</v>
      </c>
      <c r="BZ177" s="42" t="s">
        <v>3059</v>
      </c>
      <c r="CA177" s="42">
        <v>44833</v>
      </c>
      <c r="CB177" s="42">
        <v>15666667</v>
      </c>
      <c r="CX177" s="42">
        <v>100</v>
      </c>
      <c r="CY177" s="42">
        <v>44936</v>
      </c>
      <c r="FD177" s="64">
        <f t="shared" si="16"/>
        <v>53266667</v>
      </c>
      <c r="FE177" s="65">
        <f t="shared" si="17"/>
        <v>44936</v>
      </c>
      <c r="FF177" s="42" t="str">
        <f t="shared" ca="1" si="18"/>
        <v xml:space="preserve"> TERMINADO</v>
      </c>
      <c r="FJ177" s="42" t="s">
        <v>1579</v>
      </c>
      <c r="FK177" s="42" t="s">
        <v>1579</v>
      </c>
    </row>
    <row r="178" spans="1:167" s="42" customFormat="1" ht="13.5" customHeight="1" x14ac:dyDescent="0.25">
      <c r="A178" s="42">
        <v>69792</v>
      </c>
      <c r="B178" s="42" t="s">
        <v>3108</v>
      </c>
      <c r="C178" s="42" t="s">
        <v>2289</v>
      </c>
      <c r="D178" s="42" t="s">
        <v>2170</v>
      </c>
      <c r="E178" s="42">
        <v>176</v>
      </c>
      <c r="F178" s="42" t="s">
        <v>525</v>
      </c>
      <c r="G178" s="42">
        <v>37</v>
      </c>
      <c r="H178" s="42" t="s">
        <v>528</v>
      </c>
      <c r="I178" s="42" t="s">
        <v>351</v>
      </c>
      <c r="J178" s="42" t="s">
        <v>1924</v>
      </c>
      <c r="K178" s="42" t="s">
        <v>463</v>
      </c>
      <c r="L178" s="42" t="s">
        <v>1439</v>
      </c>
      <c r="M178" s="42" t="s">
        <v>197</v>
      </c>
      <c r="N178" s="42">
        <v>413</v>
      </c>
      <c r="O178" s="42">
        <v>44579</v>
      </c>
      <c r="P178" s="42">
        <v>254800000</v>
      </c>
      <c r="Q178" s="42" t="s">
        <v>534</v>
      </c>
      <c r="R178" s="42" t="s">
        <v>525</v>
      </c>
      <c r="S178" s="42" t="s">
        <v>117</v>
      </c>
      <c r="AB178" s="42" t="s">
        <v>117</v>
      </c>
      <c r="AG178" s="42">
        <f t="shared" si="14"/>
        <v>254800000</v>
      </c>
      <c r="AH178" s="42" t="s">
        <v>508</v>
      </c>
      <c r="AI178" s="42" t="s">
        <v>1803</v>
      </c>
      <c r="AJ178" s="42" t="s">
        <v>697</v>
      </c>
      <c r="AK178" s="42" t="s">
        <v>1428</v>
      </c>
      <c r="AL178" s="42">
        <v>39533107</v>
      </c>
      <c r="AM178" s="42">
        <v>9</v>
      </c>
      <c r="AN178" s="42" t="s">
        <v>1632</v>
      </c>
      <c r="AO178" s="42">
        <v>23593</v>
      </c>
      <c r="AP178" s="42">
        <f t="shared" si="19"/>
        <v>57.446575342465756</v>
      </c>
      <c r="AS178" s="189"/>
      <c r="AT178" s="42" t="s">
        <v>1349</v>
      </c>
      <c r="AU178" s="42" t="s">
        <v>945</v>
      </c>
      <c r="AV178" s="42">
        <v>3197960454</v>
      </c>
      <c r="AW178" s="42" t="s">
        <v>1198</v>
      </c>
      <c r="AX178" s="42">
        <v>44589</v>
      </c>
      <c r="AY178" s="42">
        <v>36400000</v>
      </c>
      <c r="AZ178" s="42">
        <v>4550000</v>
      </c>
      <c r="BA178" s="42" t="s">
        <v>1376</v>
      </c>
      <c r="BB178" s="42">
        <v>8</v>
      </c>
      <c r="BD178" s="42">
        <f t="shared" si="15"/>
        <v>240</v>
      </c>
      <c r="BE178" s="42" t="s">
        <v>1422</v>
      </c>
      <c r="BF178" s="42">
        <v>20226620001253</v>
      </c>
      <c r="BG178" s="42">
        <v>2</v>
      </c>
      <c r="BH178" s="42">
        <v>551</v>
      </c>
      <c r="BI178" s="42">
        <v>44589</v>
      </c>
      <c r="BJ178" s="42">
        <v>36400000</v>
      </c>
      <c r="BQ178" s="42" t="s">
        <v>2501</v>
      </c>
      <c r="BR178" s="42" t="s">
        <v>2036</v>
      </c>
      <c r="BS178" s="42">
        <v>44592</v>
      </c>
      <c r="BT178" s="42">
        <v>44593</v>
      </c>
      <c r="BU178" s="42">
        <v>44834</v>
      </c>
      <c r="BV178" s="42">
        <v>44830</v>
      </c>
      <c r="BW178" s="42">
        <v>11375000</v>
      </c>
      <c r="BX178" s="42">
        <v>667</v>
      </c>
      <c r="BY178" s="42">
        <v>44816</v>
      </c>
      <c r="BZ178" s="42" t="s">
        <v>3060</v>
      </c>
      <c r="CA178" s="42">
        <v>44832</v>
      </c>
      <c r="CB178" s="42">
        <v>11375000</v>
      </c>
      <c r="CX178" s="42">
        <v>75</v>
      </c>
      <c r="CY178" s="42">
        <v>44910</v>
      </c>
      <c r="FD178" s="64">
        <f t="shared" si="16"/>
        <v>47775000</v>
      </c>
      <c r="FE178" s="65">
        <f t="shared" si="17"/>
        <v>44910</v>
      </c>
      <c r="FF178" s="42" t="str">
        <f t="shared" ca="1" si="18"/>
        <v xml:space="preserve"> TERMINADO</v>
      </c>
      <c r="FJ178" s="42" t="s">
        <v>1580</v>
      </c>
      <c r="FK178" s="42" t="s">
        <v>1580</v>
      </c>
    </row>
    <row r="179" spans="1:167" s="42" customFormat="1" ht="13.5" customHeight="1" x14ac:dyDescent="0.25">
      <c r="A179" s="42">
        <v>69792</v>
      </c>
      <c r="B179" s="42" t="s">
        <v>3108</v>
      </c>
      <c r="C179" s="42" t="s">
        <v>2289</v>
      </c>
      <c r="D179" s="42" t="s">
        <v>2170</v>
      </c>
      <c r="E179" s="42">
        <v>177</v>
      </c>
      <c r="F179" s="42" t="s">
        <v>525</v>
      </c>
      <c r="G179" s="42">
        <v>31</v>
      </c>
      <c r="H179" s="42" t="s">
        <v>528</v>
      </c>
      <c r="I179" s="42" t="s">
        <v>351</v>
      </c>
      <c r="J179" s="42" t="s">
        <v>1924</v>
      </c>
      <c r="K179" s="42" t="s">
        <v>463</v>
      </c>
      <c r="L179" s="42" t="s">
        <v>1439</v>
      </c>
      <c r="M179" s="42" t="s">
        <v>197</v>
      </c>
      <c r="N179" s="42">
        <v>413</v>
      </c>
      <c r="O179" s="42">
        <v>44579</v>
      </c>
      <c r="P179" s="42">
        <v>254800000</v>
      </c>
      <c r="Q179" s="42" t="s">
        <v>534</v>
      </c>
      <c r="R179" s="42" t="s">
        <v>525</v>
      </c>
      <c r="S179" s="42" t="s">
        <v>117</v>
      </c>
      <c r="AB179" s="42" t="s">
        <v>117</v>
      </c>
      <c r="AG179" s="42">
        <f t="shared" si="14"/>
        <v>254800000</v>
      </c>
      <c r="AH179" s="42" t="s">
        <v>508</v>
      </c>
      <c r="AI179" s="42" t="s">
        <v>1804</v>
      </c>
      <c r="AJ179" s="42" t="s">
        <v>698</v>
      </c>
      <c r="AK179" s="42" t="s">
        <v>1428</v>
      </c>
      <c r="AL179" s="42">
        <v>1018509220</v>
      </c>
      <c r="AM179" s="42">
        <v>7</v>
      </c>
      <c r="AN179" s="42" t="s">
        <v>1632</v>
      </c>
      <c r="AO179" s="42">
        <v>36179</v>
      </c>
      <c r="AP179" s="42">
        <f t="shared" si="19"/>
        <v>22.964383561643835</v>
      </c>
      <c r="AS179" s="189"/>
      <c r="AT179" s="42" t="s">
        <v>1350</v>
      </c>
      <c r="AU179" s="42" t="s">
        <v>946</v>
      </c>
      <c r="AV179" s="42">
        <v>3193981549</v>
      </c>
      <c r="AW179" s="42" t="s">
        <v>1199</v>
      </c>
      <c r="AX179" s="42">
        <v>44588</v>
      </c>
      <c r="AY179" s="42">
        <v>36400000</v>
      </c>
      <c r="AZ179" s="42">
        <v>4550000</v>
      </c>
      <c r="BA179" s="42" t="s">
        <v>1376</v>
      </c>
      <c r="BB179" s="42">
        <v>8</v>
      </c>
      <c r="BD179" s="42">
        <f t="shared" si="15"/>
        <v>240</v>
      </c>
      <c r="BE179" s="42" t="s">
        <v>1422</v>
      </c>
      <c r="BF179" s="42">
        <v>20226620001253</v>
      </c>
      <c r="BG179" s="42">
        <v>2</v>
      </c>
      <c r="BH179" s="42">
        <v>508</v>
      </c>
      <c r="BI179" s="42">
        <v>44588</v>
      </c>
      <c r="BJ179" s="42">
        <v>36400000</v>
      </c>
      <c r="BQ179" s="42" t="s">
        <v>2502</v>
      </c>
      <c r="BR179" s="42" t="s">
        <v>2050</v>
      </c>
      <c r="BS179" s="42">
        <v>44592</v>
      </c>
      <c r="BT179" s="42">
        <v>44593</v>
      </c>
      <c r="BU179" s="42">
        <v>44834</v>
      </c>
      <c r="BV179" s="42">
        <v>44831</v>
      </c>
      <c r="BW179" s="42">
        <v>11375000</v>
      </c>
      <c r="BX179" s="42">
        <v>659</v>
      </c>
      <c r="BY179" s="42">
        <v>44816</v>
      </c>
      <c r="BZ179" s="42" t="s">
        <v>3061</v>
      </c>
      <c r="CA179" s="42">
        <v>44832</v>
      </c>
      <c r="CB179" s="42">
        <v>11375000</v>
      </c>
      <c r="CX179" s="42">
        <v>75</v>
      </c>
      <c r="CY179" s="42">
        <v>44910</v>
      </c>
      <c r="FD179" s="64">
        <f t="shared" si="16"/>
        <v>47775000</v>
      </c>
      <c r="FE179" s="65">
        <f t="shared" si="17"/>
        <v>44910</v>
      </c>
      <c r="FF179" s="42" t="str">
        <f t="shared" ca="1" si="18"/>
        <v xml:space="preserve"> TERMINADO</v>
      </c>
      <c r="FJ179" s="42" t="s">
        <v>1580</v>
      </c>
      <c r="FK179" s="42" t="s">
        <v>1580</v>
      </c>
    </row>
    <row r="180" spans="1:167" s="42" customFormat="1" ht="13.5" customHeight="1" x14ac:dyDescent="0.25">
      <c r="A180" s="42">
        <v>69792</v>
      </c>
      <c r="B180" s="42" t="s">
        <v>3108</v>
      </c>
      <c r="C180" s="42" t="s">
        <v>2289</v>
      </c>
      <c r="D180" s="42" t="s">
        <v>2170</v>
      </c>
      <c r="E180" s="42">
        <v>178</v>
      </c>
      <c r="F180" s="42" t="s">
        <v>525</v>
      </c>
      <c r="G180" s="42">
        <v>33</v>
      </c>
      <c r="H180" s="42" t="s">
        <v>528</v>
      </c>
      <c r="I180" s="42" t="s">
        <v>351</v>
      </c>
      <c r="J180" s="42" t="s">
        <v>1924</v>
      </c>
      <c r="K180" s="42" t="s">
        <v>463</v>
      </c>
      <c r="L180" s="42" t="s">
        <v>1439</v>
      </c>
      <c r="M180" s="42" t="s">
        <v>197</v>
      </c>
      <c r="N180" s="42">
        <v>413</v>
      </c>
      <c r="O180" s="42">
        <v>44579</v>
      </c>
      <c r="P180" s="42">
        <v>254800000</v>
      </c>
      <c r="Q180" s="42" t="s">
        <v>534</v>
      </c>
      <c r="R180" s="42" t="s">
        <v>525</v>
      </c>
      <c r="S180" s="42" t="s">
        <v>117</v>
      </c>
      <c r="AB180" s="42" t="s">
        <v>117</v>
      </c>
      <c r="AG180" s="42">
        <f t="shared" si="14"/>
        <v>254800000</v>
      </c>
      <c r="AH180" s="42" t="s">
        <v>508</v>
      </c>
      <c r="AI180" s="42" t="s">
        <v>1805</v>
      </c>
      <c r="AJ180" s="42" t="s">
        <v>699</v>
      </c>
      <c r="AK180" s="42" t="s">
        <v>1428</v>
      </c>
      <c r="AL180" s="42">
        <v>1015426783</v>
      </c>
      <c r="AM180" s="42">
        <v>3</v>
      </c>
      <c r="AN180" s="42" t="s">
        <v>1632</v>
      </c>
      <c r="AO180" s="42">
        <v>33530</v>
      </c>
      <c r="AP180" s="42">
        <f t="shared" si="19"/>
        <v>30.221917808219178</v>
      </c>
      <c r="AS180" s="189"/>
      <c r="AT180" s="42" t="s">
        <v>1347</v>
      </c>
      <c r="AU180" s="42" t="s">
        <v>947</v>
      </c>
      <c r="AV180" s="42">
        <v>3204873316</v>
      </c>
      <c r="AW180" s="42" t="s">
        <v>1200</v>
      </c>
      <c r="AX180" s="42">
        <v>44587</v>
      </c>
      <c r="AY180" s="42">
        <v>36400000</v>
      </c>
      <c r="AZ180" s="42">
        <v>4550000</v>
      </c>
      <c r="BA180" s="42" t="s">
        <v>1376</v>
      </c>
      <c r="BB180" s="42">
        <v>8</v>
      </c>
      <c r="BD180" s="42">
        <f t="shared" si="15"/>
        <v>240</v>
      </c>
      <c r="BE180" s="42" t="s">
        <v>1422</v>
      </c>
      <c r="BF180" s="42">
        <v>20226620001253</v>
      </c>
      <c r="BG180" s="42">
        <v>2</v>
      </c>
      <c r="BH180" s="42">
        <v>507</v>
      </c>
      <c r="BI180" s="42">
        <v>44588</v>
      </c>
      <c r="BJ180" s="42">
        <v>36400000</v>
      </c>
      <c r="BQ180" s="42" t="s">
        <v>2503</v>
      </c>
      <c r="BR180" s="42" t="s">
        <v>2504</v>
      </c>
      <c r="BS180" s="42">
        <v>44592</v>
      </c>
      <c r="BT180" s="42">
        <v>44593</v>
      </c>
      <c r="BU180" s="42">
        <v>44834</v>
      </c>
      <c r="BV180" s="42">
        <v>44831</v>
      </c>
      <c r="BW180" s="42">
        <v>11071667</v>
      </c>
      <c r="BX180" s="42">
        <v>661</v>
      </c>
      <c r="BY180" s="42">
        <v>44816</v>
      </c>
      <c r="BZ180" s="42" t="s">
        <v>3062</v>
      </c>
      <c r="CA180" s="42">
        <v>44832</v>
      </c>
      <c r="CB180" s="42">
        <v>11071667</v>
      </c>
      <c r="CX180" s="42">
        <v>73</v>
      </c>
      <c r="CY180" s="42">
        <v>44908</v>
      </c>
      <c r="FD180" s="64">
        <f t="shared" si="16"/>
        <v>47471667</v>
      </c>
      <c r="FE180" s="65">
        <f t="shared" si="17"/>
        <v>44908</v>
      </c>
      <c r="FF180" s="42" t="str">
        <f t="shared" ca="1" si="18"/>
        <v xml:space="preserve"> TERMINADO</v>
      </c>
      <c r="FJ180" s="42" t="s">
        <v>1580</v>
      </c>
      <c r="FK180" s="42" t="s">
        <v>1580</v>
      </c>
    </row>
    <row r="181" spans="1:167" s="42" customFormat="1" ht="13.5" customHeight="1" x14ac:dyDescent="0.25">
      <c r="A181" s="42">
        <v>69792</v>
      </c>
      <c r="B181" s="42" t="s">
        <v>3108</v>
      </c>
      <c r="C181" s="42" t="s">
        <v>2289</v>
      </c>
      <c r="D181" s="42" t="s">
        <v>2170</v>
      </c>
      <c r="E181" s="42">
        <v>179</v>
      </c>
      <c r="F181" s="42" t="s">
        <v>525</v>
      </c>
      <c r="G181" s="42">
        <v>34</v>
      </c>
      <c r="H181" s="42" t="s">
        <v>528</v>
      </c>
      <c r="I181" s="42" t="s">
        <v>351</v>
      </c>
      <c r="J181" s="42" t="s">
        <v>1924</v>
      </c>
      <c r="K181" s="42" t="s">
        <v>463</v>
      </c>
      <c r="L181" s="42" t="s">
        <v>1439</v>
      </c>
      <c r="M181" s="42" t="s">
        <v>197</v>
      </c>
      <c r="N181" s="42">
        <v>413</v>
      </c>
      <c r="O181" s="42">
        <v>44579</v>
      </c>
      <c r="P181" s="42">
        <v>254800000</v>
      </c>
      <c r="Q181" s="42" t="s">
        <v>534</v>
      </c>
      <c r="R181" s="42" t="s">
        <v>525</v>
      </c>
      <c r="S181" s="42" t="s">
        <v>117</v>
      </c>
      <c r="AB181" s="42" t="s">
        <v>117</v>
      </c>
      <c r="AG181" s="42">
        <f t="shared" si="14"/>
        <v>254800000</v>
      </c>
      <c r="AH181" s="42" t="s">
        <v>508</v>
      </c>
      <c r="AI181" s="42" t="s">
        <v>1806</v>
      </c>
      <c r="AJ181" s="42" t="s">
        <v>700</v>
      </c>
      <c r="AK181" s="42" t="s">
        <v>1428</v>
      </c>
      <c r="AL181" s="42">
        <v>51968697</v>
      </c>
      <c r="AM181" s="42">
        <v>3</v>
      </c>
      <c r="AN181" s="42" t="s">
        <v>1632</v>
      </c>
      <c r="AO181" s="42">
        <v>25412</v>
      </c>
      <c r="AP181" s="42">
        <f t="shared" si="19"/>
        <v>52.463013698630135</v>
      </c>
      <c r="AS181" s="189"/>
      <c r="AT181" s="42" t="s">
        <v>1294</v>
      </c>
      <c r="AU181" s="42" t="s">
        <v>948</v>
      </c>
      <c r="AV181" s="42">
        <v>3044688402</v>
      </c>
      <c r="AW181" s="42" t="s">
        <v>1201</v>
      </c>
      <c r="AX181" s="42">
        <v>44588</v>
      </c>
      <c r="AY181" s="42">
        <v>36400000</v>
      </c>
      <c r="AZ181" s="42">
        <v>4550000</v>
      </c>
      <c r="BA181" s="42" t="s">
        <v>1376</v>
      </c>
      <c r="BB181" s="42">
        <v>8</v>
      </c>
      <c r="BD181" s="42">
        <f t="shared" si="15"/>
        <v>240</v>
      </c>
      <c r="BE181" s="42" t="s">
        <v>1422</v>
      </c>
      <c r="BF181" s="42">
        <v>20226620001253</v>
      </c>
      <c r="BG181" s="42">
        <v>2</v>
      </c>
      <c r="BH181" s="42">
        <v>513</v>
      </c>
      <c r="BI181" s="42">
        <v>44588</v>
      </c>
      <c r="BJ181" s="42">
        <v>36400000</v>
      </c>
      <c r="BQ181" s="42" t="s">
        <v>2505</v>
      </c>
      <c r="BR181" s="42" t="s">
        <v>2050</v>
      </c>
      <c r="BS181" s="42">
        <v>44592</v>
      </c>
      <c r="BT181" s="42">
        <v>44593</v>
      </c>
      <c r="BU181" s="42">
        <v>44834</v>
      </c>
      <c r="BV181" s="42">
        <v>44831</v>
      </c>
      <c r="BW181" s="42">
        <v>11375000</v>
      </c>
      <c r="BX181" s="42">
        <v>664</v>
      </c>
      <c r="BY181" s="42">
        <v>44816</v>
      </c>
      <c r="BZ181" s="42" t="s">
        <v>3063</v>
      </c>
      <c r="CA181" s="42">
        <v>44832</v>
      </c>
      <c r="CB181" s="42">
        <v>11375000</v>
      </c>
      <c r="CX181" s="42">
        <v>75</v>
      </c>
      <c r="CY181" s="42">
        <v>44910</v>
      </c>
      <c r="FD181" s="64">
        <f t="shared" si="16"/>
        <v>47775000</v>
      </c>
      <c r="FE181" s="65">
        <f t="shared" si="17"/>
        <v>44910</v>
      </c>
      <c r="FF181" s="42" t="str">
        <f t="shared" ca="1" si="18"/>
        <v xml:space="preserve"> TERMINADO</v>
      </c>
      <c r="FJ181" s="42" t="s">
        <v>1580</v>
      </c>
      <c r="FK181" s="42" t="s">
        <v>1580</v>
      </c>
    </row>
    <row r="182" spans="1:167" s="42" customFormat="1" ht="13.5" customHeight="1" x14ac:dyDescent="0.25">
      <c r="A182" s="42">
        <v>69792</v>
      </c>
      <c r="B182" s="42" t="s">
        <v>3108</v>
      </c>
      <c r="C182" s="42" t="s">
        <v>2289</v>
      </c>
      <c r="D182" s="42" t="s">
        <v>2170</v>
      </c>
      <c r="E182" s="42">
        <v>180</v>
      </c>
      <c r="F182" s="42" t="s">
        <v>525</v>
      </c>
      <c r="G182" s="42">
        <v>30</v>
      </c>
      <c r="H182" s="42" t="s">
        <v>528</v>
      </c>
      <c r="I182" s="42" t="s">
        <v>351</v>
      </c>
      <c r="J182" s="42" t="s">
        <v>1924</v>
      </c>
      <c r="K182" s="42" t="s">
        <v>463</v>
      </c>
      <c r="L182" s="42" t="s">
        <v>1439</v>
      </c>
      <c r="M182" s="42" t="s">
        <v>197</v>
      </c>
      <c r="N182" s="42">
        <v>413</v>
      </c>
      <c r="O182" s="42">
        <v>44579</v>
      </c>
      <c r="P182" s="42">
        <v>254800000</v>
      </c>
      <c r="Q182" s="42" t="s">
        <v>534</v>
      </c>
      <c r="R182" s="42" t="s">
        <v>525</v>
      </c>
      <c r="S182" s="42" t="s">
        <v>117</v>
      </c>
      <c r="AB182" s="42" t="s">
        <v>117</v>
      </c>
      <c r="AG182" s="42">
        <f t="shared" si="14"/>
        <v>254800000</v>
      </c>
      <c r="AH182" s="42" t="s">
        <v>508</v>
      </c>
      <c r="AI182" s="42" t="s">
        <v>1807</v>
      </c>
      <c r="AJ182" s="42" t="s">
        <v>701</v>
      </c>
      <c r="AK182" s="42" t="s">
        <v>1428</v>
      </c>
      <c r="AL182" s="42">
        <v>51855980</v>
      </c>
      <c r="AM182" s="42">
        <v>8</v>
      </c>
      <c r="AN182" s="42" t="s">
        <v>1632</v>
      </c>
      <c r="AO182" s="42">
        <v>24553</v>
      </c>
      <c r="AP182" s="42">
        <f t="shared" si="19"/>
        <v>54.816438356164383</v>
      </c>
      <c r="AS182" s="189"/>
      <c r="AT182" s="42" t="s">
        <v>1347</v>
      </c>
      <c r="AU182" s="42" t="s">
        <v>949</v>
      </c>
      <c r="AV182" s="42">
        <v>3002856175</v>
      </c>
      <c r="AW182" s="42" t="s">
        <v>1202</v>
      </c>
      <c r="AX182" s="42">
        <v>44588</v>
      </c>
      <c r="AY182" s="42">
        <v>36400000</v>
      </c>
      <c r="AZ182" s="42">
        <v>4550000</v>
      </c>
      <c r="BA182" s="42" t="s">
        <v>1376</v>
      </c>
      <c r="BB182" s="42">
        <v>8</v>
      </c>
      <c r="BD182" s="42">
        <f t="shared" si="15"/>
        <v>240</v>
      </c>
      <c r="BE182" s="42" t="s">
        <v>1422</v>
      </c>
      <c r="BF182" s="42">
        <v>20226620001253</v>
      </c>
      <c r="BG182" s="42">
        <v>2</v>
      </c>
      <c r="BH182" s="42">
        <v>510</v>
      </c>
      <c r="BI182" s="42">
        <v>44588</v>
      </c>
      <c r="BJ182" s="42">
        <v>36400000</v>
      </c>
      <c r="BQ182" s="42" t="s">
        <v>2506</v>
      </c>
      <c r="BR182" s="42" t="s">
        <v>2050</v>
      </c>
      <c r="BS182" s="42">
        <v>44592</v>
      </c>
      <c r="BT182" s="42">
        <v>44593</v>
      </c>
      <c r="BU182" s="42">
        <v>44834</v>
      </c>
      <c r="BV182" s="42">
        <v>44831</v>
      </c>
      <c r="BW182" s="42">
        <v>11375000</v>
      </c>
      <c r="BX182" s="42">
        <v>658</v>
      </c>
      <c r="BY182" s="42">
        <v>44816</v>
      </c>
      <c r="BZ182" s="42" t="s">
        <v>3064</v>
      </c>
      <c r="CA182" s="42">
        <v>44832</v>
      </c>
      <c r="CB182" s="42">
        <v>11375000</v>
      </c>
      <c r="CX182" s="42">
        <v>75</v>
      </c>
      <c r="CY182" s="42">
        <v>44910</v>
      </c>
      <c r="FD182" s="64">
        <f t="shared" si="16"/>
        <v>47775000</v>
      </c>
      <c r="FE182" s="65">
        <f t="shared" si="17"/>
        <v>44910</v>
      </c>
      <c r="FF182" s="42" t="str">
        <f t="shared" ca="1" si="18"/>
        <v xml:space="preserve"> TERMINADO</v>
      </c>
      <c r="FJ182" s="42" t="s">
        <v>1580</v>
      </c>
      <c r="FK182" s="42" t="s">
        <v>1580</v>
      </c>
    </row>
    <row r="183" spans="1:167" s="42" customFormat="1" ht="13.5" customHeight="1" x14ac:dyDescent="0.25">
      <c r="A183" s="42">
        <v>69792</v>
      </c>
      <c r="B183" s="42" t="s">
        <v>3108</v>
      </c>
      <c r="C183" s="42" t="s">
        <v>2289</v>
      </c>
      <c r="D183" s="42" t="s">
        <v>2170</v>
      </c>
      <c r="E183" s="42">
        <v>181</v>
      </c>
      <c r="F183" s="42" t="s">
        <v>525</v>
      </c>
      <c r="G183" s="42">
        <v>36</v>
      </c>
      <c r="H183" s="42" t="s">
        <v>528</v>
      </c>
      <c r="I183" s="42" t="s">
        <v>351</v>
      </c>
      <c r="J183" s="42" t="s">
        <v>1924</v>
      </c>
      <c r="K183" s="42" t="s">
        <v>463</v>
      </c>
      <c r="L183" s="42" t="s">
        <v>1439</v>
      </c>
      <c r="M183" s="42" t="s">
        <v>197</v>
      </c>
      <c r="N183" s="42">
        <v>413</v>
      </c>
      <c r="O183" s="42">
        <v>44579</v>
      </c>
      <c r="P183" s="42">
        <v>254800000</v>
      </c>
      <c r="Q183" s="42" t="s">
        <v>534</v>
      </c>
      <c r="R183" s="42" t="s">
        <v>525</v>
      </c>
      <c r="S183" s="42" t="s">
        <v>117</v>
      </c>
      <c r="AB183" s="42" t="s">
        <v>117</v>
      </c>
      <c r="AG183" s="42">
        <f t="shared" si="14"/>
        <v>254800000</v>
      </c>
      <c r="AH183" s="42" t="s">
        <v>508</v>
      </c>
      <c r="AI183" s="42" t="s">
        <v>1808</v>
      </c>
      <c r="AJ183" s="42" t="s">
        <v>702</v>
      </c>
      <c r="AK183" s="42" t="s">
        <v>1428</v>
      </c>
      <c r="AL183" s="42">
        <v>1032465832</v>
      </c>
      <c r="AM183" s="42">
        <v>4</v>
      </c>
      <c r="AN183" s="42" t="s">
        <v>1632</v>
      </c>
      <c r="AO183" s="42">
        <v>34552</v>
      </c>
      <c r="AP183" s="42">
        <f t="shared" si="19"/>
        <v>27.421917808219177</v>
      </c>
      <c r="AS183" s="189"/>
      <c r="AT183" s="42" t="s">
        <v>1351</v>
      </c>
      <c r="AU183" s="42" t="s">
        <v>950</v>
      </c>
      <c r="AV183" s="42">
        <v>3192504284</v>
      </c>
      <c r="AW183" s="42" t="s">
        <v>1203</v>
      </c>
      <c r="AX183" s="42">
        <v>44588</v>
      </c>
      <c r="AY183" s="42">
        <v>36400000</v>
      </c>
      <c r="AZ183" s="42">
        <v>4550000</v>
      </c>
      <c r="BA183" s="42" t="s">
        <v>1376</v>
      </c>
      <c r="BB183" s="42">
        <v>8</v>
      </c>
      <c r="BD183" s="42">
        <f t="shared" si="15"/>
        <v>240</v>
      </c>
      <c r="BE183" s="42" t="s">
        <v>1422</v>
      </c>
      <c r="BF183" s="42">
        <v>20226620001253</v>
      </c>
      <c r="BG183" s="42">
        <v>2</v>
      </c>
      <c r="BH183" s="42">
        <v>512</v>
      </c>
      <c r="BI183" s="42">
        <v>44588</v>
      </c>
      <c r="BJ183" s="42">
        <v>36400000</v>
      </c>
      <c r="BQ183" s="42" t="s">
        <v>2507</v>
      </c>
      <c r="BR183" s="42" t="s">
        <v>2050</v>
      </c>
      <c r="BS183" s="42">
        <v>44592</v>
      </c>
      <c r="BT183" s="42">
        <v>44593</v>
      </c>
      <c r="BU183" s="42">
        <v>44834</v>
      </c>
      <c r="BV183" s="42">
        <v>44831</v>
      </c>
      <c r="BW183" s="42">
        <v>11375000</v>
      </c>
      <c r="BX183" s="42">
        <v>666</v>
      </c>
      <c r="BY183" s="42">
        <v>44816</v>
      </c>
      <c r="BZ183" s="42" t="s">
        <v>3065</v>
      </c>
      <c r="CA183" s="42">
        <v>44832</v>
      </c>
      <c r="CB183" s="42">
        <v>11375000</v>
      </c>
      <c r="CX183" s="42">
        <v>75</v>
      </c>
      <c r="CY183" s="42">
        <v>44910</v>
      </c>
      <c r="FD183" s="64">
        <f t="shared" si="16"/>
        <v>47775000</v>
      </c>
      <c r="FE183" s="65">
        <f t="shared" si="17"/>
        <v>44910</v>
      </c>
      <c r="FF183" s="42" t="str">
        <f t="shared" ca="1" si="18"/>
        <v xml:space="preserve"> TERMINADO</v>
      </c>
      <c r="FJ183" s="42" t="s">
        <v>1580</v>
      </c>
      <c r="FK183" s="42" t="s">
        <v>1580</v>
      </c>
    </row>
    <row r="184" spans="1:167" s="42" customFormat="1" ht="13.5" customHeight="1" x14ac:dyDescent="0.25">
      <c r="A184" s="42">
        <v>69792</v>
      </c>
      <c r="B184" s="42" t="s">
        <v>3108</v>
      </c>
      <c r="C184" s="42" t="s">
        <v>2289</v>
      </c>
      <c r="D184" s="42" t="s">
        <v>2170</v>
      </c>
      <c r="E184" s="42">
        <v>182</v>
      </c>
      <c r="F184" s="42" t="s">
        <v>525</v>
      </c>
      <c r="G184" s="42">
        <v>32</v>
      </c>
      <c r="H184" s="42" t="s">
        <v>528</v>
      </c>
      <c r="I184" s="42" t="s">
        <v>351</v>
      </c>
      <c r="J184" s="42" t="s">
        <v>1924</v>
      </c>
      <c r="K184" s="42" t="s">
        <v>463</v>
      </c>
      <c r="L184" s="42" t="s">
        <v>1439</v>
      </c>
      <c r="M184" s="42" t="s">
        <v>197</v>
      </c>
      <c r="N184" s="42">
        <v>413</v>
      </c>
      <c r="O184" s="42">
        <v>44579</v>
      </c>
      <c r="P184" s="42">
        <v>254800000</v>
      </c>
      <c r="Q184" s="42" t="s">
        <v>534</v>
      </c>
      <c r="R184" s="42" t="s">
        <v>525</v>
      </c>
      <c r="S184" s="42" t="s">
        <v>117</v>
      </c>
      <c r="AB184" s="42" t="s">
        <v>117</v>
      </c>
      <c r="AG184" s="42">
        <f t="shared" si="14"/>
        <v>254800000</v>
      </c>
      <c r="AH184" s="42" t="s">
        <v>508</v>
      </c>
      <c r="AI184" s="42" t="s">
        <v>1809</v>
      </c>
      <c r="AJ184" s="42" t="s">
        <v>703</v>
      </c>
      <c r="AK184" s="42" t="s">
        <v>1428</v>
      </c>
      <c r="AL184" s="42">
        <v>83041035</v>
      </c>
      <c r="AM184" s="42">
        <v>5</v>
      </c>
      <c r="AN184" s="42" t="s">
        <v>1631</v>
      </c>
      <c r="AO184" s="42">
        <v>30184</v>
      </c>
      <c r="AP184" s="42">
        <f t="shared" si="19"/>
        <v>39.389041095890413</v>
      </c>
      <c r="AS184" s="189"/>
      <c r="AT184" s="42" t="s">
        <v>1281</v>
      </c>
      <c r="AU184" s="42" t="s">
        <v>951</v>
      </c>
      <c r="AV184" s="42">
        <v>3155191677</v>
      </c>
      <c r="AW184" s="42" t="s">
        <v>1204</v>
      </c>
      <c r="AX184" s="42">
        <v>44588</v>
      </c>
      <c r="AY184" s="42">
        <v>36400000</v>
      </c>
      <c r="AZ184" s="42">
        <v>4550000</v>
      </c>
      <c r="BA184" s="42" t="s">
        <v>1376</v>
      </c>
      <c r="BB184" s="42">
        <v>8</v>
      </c>
      <c r="BD184" s="42">
        <f t="shared" si="15"/>
        <v>240</v>
      </c>
      <c r="BE184" s="42" t="s">
        <v>1422</v>
      </c>
      <c r="BF184" s="42">
        <v>20226620001253</v>
      </c>
      <c r="BG184" s="42">
        <v>2</v>
      </c>
      <c r="BH184" s="42">
        <v>511</v>
      </c>
      <c r="BI184" s="42">
        <v>44588</v>
      </c>
      <c r="BJ184" s="42">
        <v>36400000</v>
      </c>
      <c r="BQ184" s="42" t="s">
        <v>2508</v>
      </c>
      <c r="BR184" s="42" t="s">
        <v>2509</v>
      </c>
      <c r="BS184" s="42">
        <v>44592</v>
      </c>
      <c r="BT184" s="42">
        <v>44593</v>
      </c>
      <c r="BU184" s="42">
        <v>44834</v>
      </c>
      <c r="BV184" s="42">
        <v>44824</v>
      </c>
      <c r="BW184" s="42">
        <v>10920000</v>
      </c>
      <c r="BX184" s="42">
        <v>660</v>
      </c>
      <c r="BY184" s="42">
        <v>44816</v>
      </c>
      <c r="BZ184" s="42" t="s">
        <v>3066</v>
      </c>
      <c r="CA184" s="42">
        <v>44832</v>
      </c>
      <c r="CB184" s="42">
        <v>10920000</v>
      </c>
      <c r="CX184" s="42">
        <v>72</v>
      </c>
      <c r="CY184" s="42">
        <v>44907</v>
      </c>
      <c r="FD184" s="64">
        <f t="shared" si="16"/>
        <v>47320000</v>
      </c>
      <c r="FE184" s="65">
        <f t="shared" si="17"/>
        <v>44907</v>
      </c>
      <c r="FF184" s="42" t="str">
        <f t="shared" ca="1" si="18"/>
        <v xml:space="preserve"> TERMINADO</v>
      </c>
      <c r="FJ184" s="42" t="s">
        <v>1580</v>
      </c>
      <c r="FK184" s="42" t="s">
        <v>1580</v>
      </c>
    </row>
    <row r="185" spans="1:167" s="42" customFormat="1" ht="13.5" customHeight="1" x14ac:dyDescent="0.25">
      <c r="A185" s="42">
        <v>70151</v>
      </c>
      <c r="B185" s="42" t="s">
        <v>3108</v>
      </c>
      <c r="C185" s="42" t="s">
        <v>2289</v>
      </c>
      <c r="D185" s="42" t="s">
        <v>2171</v>
      </c>
      <c r="E185" s="42">
        <v>183</v>
      </c>
      <c r="F185" s="42" t="s">
        <v>510</v>
      </c>
      <c r="G185" s="42">
        <v>286</v>
      </c>
      <c r="H185" s="42" t="s">
        <v>528</v>
      </c>
      <c r="I185" s="42" t="s">
        <v>355</v>
      </c>
      <c r="J185" s="42" t="s">
        <v>1885</v>
      </c>
      <c r="K185" s="42" t="s">
        <v>469</v>
      </c>
      <c r="L185" s="42" t="s">
        <v>1439</v>
      </c>
      <c r="M185" s="42" t="s">
        <v>197</v>
      </c>
      <c r="N185" s="42">
        <v>428</v>
      </c>
      <c r="O185" s="42">
        <v>44580</v>
      </c>
      <c r="P185" s="42">
        <v>54400000</v>
      </c>
      <c r="Q185" s="42" t="s">
        <v>541</v>
      </c>
      <c r="R185" s="42" t="s">
        <v>510</v>
      </c>
      <c r="S185" s="42" t="s">
        <v>117</v>
      </c>
      <c r="AB185" s="42" t="s">
        <v>117</v>
      </c>
      <c r="AG185" s="42">
        <f t="shared" si="14"/>
        <v>54400000</v>
      </c>
      <c r="AH185" s="42" t="s">
        <v>503</v>
      </c>
      <c r="AI185" s="42" t="s">
        <v>1810</v>
      </c>
      <c r="AJ185" s="42" t="s">
        <v>704</v>
      </c>
      <c r="AK185" s="42" t="s">
        <v>1428</v>
      </c>
      <c r="AL185" s="42">
        <v>1016043167</v>
      </c>
      <c r="AM185" s="42">
        <v>5</v>
      </c>
      <c r="AN185" s="42" t="s">
        <v>1632</v>
      </c>
      <c r="AO185" s="42">
        <v>33679</v>
      </c>
      <c r="AP185" s="42">
        <f t="shared" si="19"/>
        <v>29.813698630136987</v>
      </c>
      <c r="AS185" s="189"/>
      <c r="AT185" s="42" t="s">
        <v>1281</v>
      </c>
      <c r="AU185" s="42" t="s">
        <v>952</v>
      </c>
      <c r="AV185" s="42">
        <v>3204405564</v>
      </c>
      <c r="AW185" s="42" t="s">
        <v>1205</v>
      </c>
      <c r="AX185" s="42">
        <v>44586</v>
      </c>
      <c r="AY185" s="42">
        <v>54400000</v>
      </c>
      <c r="AZ185" s="42">
        <v>6800000</v>
      </c>
      <c r="BA185" s="42" t="s">
        <v>1376</v>
      </c>
      <c r="BB185" s="42">
        <v>8</v>
      </c>
      <c r="BD185" s="42">
        <f t="shared" si="15"/>
        <v>240</v>
      </c>
      <c r="BE185" s="42" t="s">
        <v>1426</v>
      </c>
      <c r="BF185" s="42" t="s">
        <v>117</v>
      </c>
      <c r="BG185" s="42">
        <v>5</v>
      </c>
      <c r="BH185" s="42">
        <v>430</v>
      </c>
      <c r="BI185" s="42">
        <v>44586</v>
      </c>
      <c r="BJ185" s="42">
        <v>54400000</v>
      </c>
      <c r="BQ185" s="42" t="s">
        <v>2510</v>
      </c>
      <c r="BR185" s="42" t="s">
        <v>2511</v>
      </c>
      <c r="BS185" s="42">
        <v>44587</v>
      </c>
      <c r="BT185" s="42">
        <v>44587</v>
      </c>
      <c r="BU185" s="42">
        <v>44829</v>
      </c>
      <c r="BV185" s="42">
        <v>44820</v>
      </c>
      <c r="BW185" s="42">
        <v>20400000</v>
      </c>
      <c r="BX185" s="42">
        <v>786</v>
      </c>
      <c r="BY185" s="42">
        <v>44818</v>
      </c>
      <c r="BZ185" s="42" t="s">
        <v>3067</v>
      </c>
      <c r="CA185" s="42">
        <v>44825</v>
      </c>
      <c r="CB185" s="42">
        <v>20400000</v>
      </c>
      <c r="CX185" s="42">
        <v>90</v>
      </c>
      <c r="CY185" s="42">
        <v>44920</v>
      </c>
      <c r="FD185" s="64">
        <f t="shared" si="16"/>
        <v>74800000</v>
      </c>
      <c r="FE185" s="65">
        <f t="shared" si="17"/>
        <v>44920</v>
      </c>
      <c r="FF185" s="42" t="str">
        <f t="shared" ca="1" si="18"/>
        <v xml:space="preserve"> TERMINADO</v>
      </c>
      <c r="FJ185" s="42" t="s">
        <v>1581</v>
      </c>
      <c r="FK185" s="42" t="s">
        <v>1581</v>
      </c>
    </row>
    <row r="186" spans="1:167" s="42" customFormat="1" ht="13.5" customHeight="1" x14ac:dyDescent="0.25">
      <c r="A186" s="42">
        <v>70027</v>
      </c>
      <c r="B186" s="42" t="s">
        <v>3108</v>
      </c>
      <c r="C186" s="42" t="s">
        <v>2289</v>
      </c>
      <c r="D186" s="42" t="s">
        <v>2172</v>
      </c>
      <c r="E186" s="42">
        <v>184</v>
      </c>
      <c r="F186" s="42" t="s">
        <v>510</v>
      </c>
      <c r="G186" s="42">
        <v>287</v>
      </c>
      <c r="H186" s="42" t="s">
        <v>528</v>
      </c>
      <c r="I186" s="42" t="s">
        <v>356</v>
      </c>
      <c r="J186" s="42" t="s">
        <v>1928</v>
      </c>
      <c r="K186" s="42" t="s">
        <v>470</v>
      </c>
      <c r="L186" s="42" t="s">
        <v>1439</v>
      </c>
      <c r="M186" s="42" t="s">
        <v>199</v>
      </c>
      <c r="N186" s="42">
        <v>434</v>
      </c>
      <c r="O186" s="42">
        <v>44580</v>
      </c>
      <c r="P186" s="42">
        <v>18400000</v>
      </c>
      <c r="Q186" s="42" t="s">
        <v>541</v>
      </c>
      <c r="R186" s="42" t="s">
        <v>510</v>
      </c>
      <c r="S186" s="42" t="s">
        <v>117</v>
      </c>
      <c r="AB186" s="42" t="s">
        <v>117</v>
      </c>
      <c r="AG186" s="42">
        <f t="shared" si="14"/>
        <v>18400000</v>
      </c>
      <c r="AH186" s="42" t="s">
        <v>505</v>
      </c>
      <c r="AI186" s="42" t="s">
        <v>1811</v>
      </c>
      <c r="AJ186" s="42" t="s">
        <v>705</v>
      </c>
      <c r="AK186" s="42" t="s">
        <v>1428</v>
      </c>
      <c r="AL186" s="42">
        <v>79644988</v>
      </c>
      <c r="AM186" s="42">
        <v>2</v>
      </c>
      <c r="AN186" s="42" t="s">
        <v>1631</v>
      </c>
      <c r="AO186" s="42">
        <v>26939</v>
      </c>
      <c r="AP186" s="42">
        <f t="shared" si="19"/>
        <v>48.279452054794518</v>
      </c>
      <c r="AS186" s="189"/>
      <c r="AT186" s="42" t="s">
        <v>1280</v>
      </c>
      <c r="AU186" s="42" t="s">
        <v>953</v>
      </c>
      <c r="AV186" s="42">
        <v>3115655899</v>
      </c>
      <c r="AW186" s="42" t="s">
        <v>1206</v>
      </c>
      <c r="AX186" s="42">
        <v>44586</v>
      </c>
      <c r="AY186" s="42">
        <v>18400000</v>
      </c>
      <c r="AZ186" s="42">
        <v>2300000</v>
      </c>
      <c r="BA186" s="42" t="s">
        <v>1376</v>
      </c>
      <c r="BB186" s="42">
        <v>8</v>
      </c>
      <c r="BD186" s="42">
        <f t="shared" si="15"/>
        <v>240</v>
      </c>
      <c r="BE186" s="42" t="s">
        <v>1396</v>
      </c>
      <c r="BF186" s="42" t="s">
        <v>1397</v>
      </c>
      <c r="BG186" s="42">
        <v>5</v>
      </c>
      <c r="BH186" s="42">
        <v>434</v>
      </c>
      <c r="BI186" s="42">
        <v>44587</v>
      </c>
      <c r="BJ186" s="42">
        <v>18400000</v>
      </c>
      <c r="BQ186" s="42" t="s">
        <v>2512</v>
      </c>
      <c r="BR186" s="42" t="s">
        <v>2513</v>
      </c>
      <c r="BS186" s="42">
        <v>44587</v>
      </c>
      <c r="BT186" s="42">
        <v>44588</v>
      </c>
      <c r="BU186" s="42">
        <v>44830</v>
      </c>
      <c r="BV186" s="42">
        <v>44825</v>
      </c>
      <c r="BW186" s="42">
        <v>6900000</v>
      </c>
      <c r="BX186" s="42">
        <v>787</v>
      </c>
      <c r="BY186" s="42">
        <v>44818</v>
      </c>
      <c r="BZ186" s="42" t="s">
        <v>3068</v>
      </c>
      <c r="CA186" s="42">
        <v>44825</v>
      </c>
      <c r="CB186" s="42">
        <v>6900000</v>
      </c>
      <c r="CX186" s="42">
        <v>90</v>
      </c>
      <c r="CY186" s="42">
        <v>44921</v>
      </c>
      <c r="FD186" s="64">
        <f t="shared" si="16"/>
        <v>25300000</v>
      </c>
      <c r="FE186" s="65">
        <f t="shared" si="17"/>
        <v>44921</v>
      </c>
      <c r="FF186" s="42" t="str">
        <f t="shared" ca="1" si="18"/>
        <v xml:space="preserve"> TERMINADO</v>
      </c>
      <c r="FJ186" s="42" t="s">
        <v>1582</v>
      </c>
      <c r="FK186" s="42" t="s">
        <v>1582</v>
      </c>
    </row>
    <row r="187" spans="1:167" s="42" customFormat="1" ht="13.5" customHeight="1" x14ac:dyDescent="0.25">
      <c r="A187" s="42">
        <v>69783</v>
      </c>
      <c r="B187" s="42" t="s">
        <v>3108</v>
      </c>
      <c r="C187" s="42" t="s">
        <v>2289</v>
      </c>
      <c r="D187" s="42" t="s">
        <v>2173</v>
      </c>
      <c r="E187" s="42">
        <v>185</v>
      </c>
      <c r="F187" s="42" t="s">
        <v>523</v>
      </c>
      <c r="G187" s="42">
        <v>279</v>
      </c>
      <c r="H187" s="42" t="s">
        <v>528</v>
      </c>
      <c r="I187" s="42" t="s">
        <v>286</v>
      </c>
      <c r="J187" s="42" t="s">
        <v>1928</v>
      </c>
      <c r="K187" s="42" t="s">
        <v>400</v>
      </c>
      <c r="L187" s="42" t="s">
        <v>1439</v>
      </c>
      <c r="M187" s="42" t="s">
        <v>199</v>
      </c>
      <c r="N187" s="42">
        <v>403</v>
      </c>
      <c r="O187" s="42">
        <v>44579</v>
      </c>
      <c r="P187" s="42">
        <v>22000000</v>
      </c>
      <c r="Q187" s="42" t="s">
        <v>540</v>
      </c>
      <c r="R187" s="42" t="s">
        <v>523</v>
      </c>
      <c r="S187" s="42" t="s">
        <v>117</v>
      </c>
      <c r="AB187" s="42" t="s">
        <v>117</v>
      </c>
      <c r="AG187" s="42">
        <f t="shared" si="14"/>
        <v>22000000</v>
      </c>
      <c r="AH187" s="42" t="s">
        <v>503</v>
      </c>
      <c r="AI187" s="42" t="s">
        <v>1812</v>
      </c>
      <c r="AJ187" s="42" t="s">
        <v>706</v>
      </c>
      <c r="AK187" s="42" t="s">
        <v>1428</v>
      </c>
      <c r="AL187" s="42">
        <v>79971679</v>
      </c>
      <c r="AM187" s="42">
        <v>3</v>
      </c>
      <c r="AN187" s="42" t="s">
        <v>1631</v>
      </c>
      <c r="AO187" s="42">
        <v>28878</v>
      </c>
      <c r="AP187" s="42">
        <f t="shared" si="19"/>
        <v>42.967123287671235</v>
      </c>
      <c r="AS187" s="189"/>
      <c r="AT187" s="42" t="s">
        <v>1320</v>
      </c>
      <c r="AU187" s="42" t="s">
        <v>954</v>
      </c>
      <c r="AV187" s="42">
        <v>3006630123</v>
      </c>
      <c r="AW187" s="42" t="s">
        <v>1207</v>
      </c>
      <c r="AX187" s="42">
        <v>44586</v>
      </c>
      <c r="AY187" s="42">
        <v>22000000</v>
      </c>
      <c r="AZ187" s="42">
        <v>2750000</v>
      </c>
      <c r="BA187" s="42" t="s">
        <v>1376</v>
      </c>
      <c r="BB187" s="42">
        <v>8</v>
      </c>
      <c r="BD187" s="42">
        <f t="shared" si="15"/>
        <v>240</v>
      </c>
      <c r="BE187" s="42" t="s">
        <v>1396</v>
      </c>
      <c r="BF187" s="42" t="s">
        <v>1397</v>
      </c>
      <c r="BG187" s="42">
        <v>1</v>
      </c>
      <c r="BH187" s="42">
        <v>425</v>
      </c>
      <c r="BI187" s="42">
        <v>44586</v>
      </c>
      <c r="BJ187" s="42">
        <v>22000000</v>
      </c>
      <c r="BQ187" s="42" t="s">
        <v>2514</v>
      </c>
      <c r="BR187" s="42" t="s">
        <v>2454</v>
      </c>
      <c r="BS187" s="42">
        <v>44586</v>
      </c>
      <c r="BT187" s="42">
        <v>44587</v>
      </c>
      <c r="BU187" s="42">
        <v>44829</v>
      </c>
      <c r="BV187" s="42">
        <v>44825</v>
      </c>
      <c r="BW187" s="42">
        <v>8250000</v>
      </c>
      <c r="BX187" s="42">
        <v>773</v>
      </c>
      <c r="BY187" s="42">
        <v>44818</v>
      </c>
      <c r="BZ187" s="42" t="s">
        <v>3069</v>
      </c>
      <c r="CA187" s="42">
        <v>44827</v>
      </c>
      <c r="CB187" s="42">
        <v>8250000</v>
      </c>
      <c r="CX187" s="42">
        <v>90</v>
      </c>
      <c r="CY187" s="42">
        <v>44920</v>
      </c>
      <c r="FD187" s="64">
        <f t="shared" si="16"/>
        <v>30250000</v>
      </c>
      <c r="FE187" s="65">
        <f t="shared" si="17"/>
        <v>44920</v>
      </c>
      <c r="FF187" s="42" t="str">
        <f t="shared" ca="1" si="18"/>
        <v xml:space="preserve"> TERMINADO</v>
      </c>
      <c r="FJ187" s="42" t="s">
        <v>1583</v>
      </c>
      <c r="FK187" s="42" t="s">
        <v>1583</v>
      </c>
    </row>
    <row r="188" spans="1:167" s="42" customFormat="1" ht="13.5" customHeight="1" x14ac:dyDescent="0.25">
      <c r="A188" s="42">
        <v>70105</v>
      </c>
      <c r="B188" s="42" t="s">
        <v>3108</v>
      </c>
      <c r="C188" s="42" t="s">
        <v>2289</v>
      </c>
      <c r="D188" s="42" t="s">
        <v>2174</v>
      </c>
      <c r="E188" s="42">
        <v>186</v>
      </c>
      <c r="F188" s="42" t="s">
        <v>512</v>
      </c>
      <c r="G188" s="42">
        <v>51</v>
      </c>
      <c r="H188" s="42" t="s">
        <v>528</v>
      </c>
      <c r="I188" s="42" t="s">
        <v>357</v>
      </c>
      <c r="J188" s="42" t="s">
        <v>1910</v>
      </c>
      <c r="K188" s="42" t="s">
        <v>471</v>
      </c>
      <c r="L188" s="42" t="s">
        <v>1439</v>
      </c>
      <c r="M188" s="42" t="s">
        <v>199</v>
      </c>
      <c r="N188" s="42">
        <v>441</v>
      </c>
      <c r="O188" s="42">
        <v>44580</v>
      </c>
      <c r="P188" s="42">
        <v>22800000</v>
      </c>
      <c r="Q188" s="42" t="s">
        <v>536</v>
      </c>
      <c r="R188" s="42" t="s">
        <v>512</v>
      </c>
      <c r="S188" s="42" t="s">
        <v>117</v>
      </c>
      <c r="AB188" s="42" t="s">
        <v>117</v>
      </c>
      <c r="AG188" s="42">
        <f t="shared" si="14"/>
        <v>22800000</v>
      </c>
      <c r="AH188" s="42" t="s">
        <v>503</v>
      </c>
      <c r="AI188" s="42" t="s">
        <v>1813</v>
      </c>
      <c r="AJ188" s="42" t="s">
        <v>707</v>
      </c>
      <c r="AK188" s="42" t="s">
        <v>1428</v>
      </c>
      <c r="AL188" s="42">
        <v>1073514778</v>
      </c>
      <c r="AM188" s="42">
        <v>4</v>
      </c>
      <c r="AN188" s="42" t="s">
        <v>1631</v>
      </c>
      <c r="AO188" s="42">
        <v>34485</v>
      </c>
      <c r="AP188" s="42">
        <f t="shared" si="19"/>
        <v>27.605479452054794</v>
      </c>
      <c r="AS188" s="189"/>
      <c r="AT188" s="42" t="s">
        <v>1352</v>
      </c>
      <c r="AU188" s="42" t="s">
        <v>955</v>
      </c>
      <c r="AV188" s="42">
        <v>3214702142</v>
      </c>
      <c r="AW188" s="42" t="s">
        <v>1208</v>
      </c>
      <c r="AX188" s="42">
        <v>44586</v>
      </c>
      <c r="AY188" s="42">
        <v>22800000</v>
      </c>
      <c r="AZ188" s="42">
        <v>2850000</v>
      </c>
      <c r="BA188" s="42" t="s">
        <v>1376</v>
      </c>
      <c r="BB188" s="42">
        <v>8</v>
      </c>
      <c r="BD188" s="42">
        <f t="shared" si="15"/>
        <v>240</v>
      </c>
      <c r="BE188" s="42" t="s">
        <v>734</v>
      </c>
      <c r="BF188" s="42" t="s">
        <v>1385</v>
      </c>
      <c r="BG188" s="42">
        <v>2</v>
      </c>
      <c r="BH188" s="42">
        <v>426</v>
      </c>
      <c r="BI188" s="42">
        <v>44586</v>
      </c>
      <c r="BJ188" s="42">
        <v>22800000</v>
      </c>
      <c r="BQ188" s="42" t="s">
        <v>2515</v>
      </c>
      <c r="BR188" s="42" t="s">
        <v>2252</v>
      </c>
      <c r="BS188" s="42">
        <v>44586</v>
      </c>
      <c r="BT188" s="42">
        <v>44587</v>
      </c>
      <c r="BU188" s="42">
        <v>44829</v>
      </c>
      <c r="BV188" s="42">
        <v>44818</v>
      </c>
      <c r="BW188" s="42">
        <v>8550000</v>
      </c>
      <c r="BX188" s="42">
        <v>678</v>
      </c>
      <c r="BY188" s="42">
        <v>44816</v>
      </c>
      <c r="BZ188" s="42" t="s">
        <v>3070</v>
      </c>
      <c r="CA188" s="42">
        <v>44827</v>
      </c>
      <c r="CB188" s="42">
        <v>8550000</v>
      </c>
      <c r="CX188" s="42">
        <v>90</v>
      </c>
      <c r="CY188" s="42">
        <v>44920</v>
      </c>
      <c r="FD188" s="64">
        <f t="shared" si="16"/>
        <v>31350000</v>
      </c>
      <c r="FE188" s="65">
        <f t="shared" si="17"/>
        <v>44920</v>
      </c>
      <c r="FF188" s="42" t="str">
        <f t="shared" ca="1" si="18"/>
        <v xml:space="preserve"> TERMINADO</v>
      </c>
      <c r="FJ188" s="42" t="s">
        <v>1584</v>
      </c>
      <c r="FK188" s="42" t="s">
        <v>1584</v>
      </c>
    </row>
    <row r="189" spans="1:167" s="42" customFormat="1" ht="13.5" customHeight="1" x14ac:dyDescent="0.25">
      <c r="A189" s="42">
        <v>69298</v>
      </c>
      <c r="B189" s="42" t="s">
        <v>3108</v>
      </c>
      <c r="C189" s="42" t="s">
        <v>2289</v>
      </c>
      <c r="D189" s="42" t="s">
        <v>2175</v>
      </c>
      <c r="E189" s="42">
        <v>187</v>
      </c>
      <c r="F189" s="42" t="s">
        <v>517</v>
      </c>
      <c r="G189" s="42">
        <v>292</v>
      </c>
      <c r="H189" s="42" t="s">
        <v>528</v>
      </c>
      <c r="I189" s="42" t="s">
        <v>358</v>
      </c>
      <c r="J189" s="42" t="s">
        <v>1909</v>
      </c>
      <c r="K189" s="42" t="s">
        <v>472</v>
      </c>
      <c r="L189" s="42" t="s">
        <v>1439</v>
      </c>
      <c r="M189" s="42" t="s">
        <v>197</v>
      </c>
      <c r="N189" s="42">
        <v>396</v>
      </c>
      <c r="O189" s="42">
        <v>44579</v>
      </c>
      <c r="P189" s="42">
        <v>36400000</v>
      </c>
      <c r="Q189" s="42" t="s">
        <v>542</v>
      </c>
      <c r="R189" s="42" t="s">
        <v>517</v>
      </c>
      <c r="S189" s="42" t="s">
        <v>117</v>
      </c>
      <c r="AB189" s="42" t="s">
        <v>117</v>
      </c>
      <c r="AG189" s="42">
        <f t="shared" si="14"/>
        <v>36400000</v>
      </c>
      <c r="AH189" s="42" t="s">
        <v>503</v>
      </c>
      <c r="AI189" s="42" t="s">
        <v>1814</v>
      </c>
      <c r="AJ189" s="42" t="s">
        <v>708</v>
      </c>
      <c r="AK189" s="42" t="s">
        <v>1428</v>
      </c>
      <c r="AL189" s="42">
        <v>53075730</v>
      </c>
      <c r="AM189" s="42">
        <v>3</v>
      </c>
      <c r="AN189" s="42" t="s">
        <v>1632</v>
      </c>
      <c r="AO189" s="42">
        <v>31208</v>
      </c>
      <c r="AP189" s="42">
        <f t="shared" si="19"/>
        <v>36.583561643835615</v>
      </c>
      <c r="AS189" s="189"/>
      <c r="AT189" s="42" t="s">
        <v>1278</v>
      </c>
      <c r="AU189" s="42" t="s">
        <v>956</v>
      </c>
      <c r="AV189" s="42">
        <v>3143849307</v>
      </c>
      <c r="AW189" s="42" t="s">
        <v>1209</v>
      </c>
      <c r="AX189" s="42">
        <v>44587</v>
      </c>
      <c r="AY189" s="42">
        <v>36400000</v>
      </c>
      <c r="AZ189" s="42">
        <v>4550000</v>
      </c>
      <c r="BA189" s="42" t="s">
        <v>1376</v>
      </c>
      <c r="BB189" s="42">
        <v>8</v>
      </c>
      <c r="BD189" s="42">
        <f t="shared" si="15"/>
        <v>240</v>
      </c>
      <c r="BE189" s="42" t="s">
        <v>1405</v>
      </c>
      <c r="BF189" s="42" t="s">
        <v>1406</v>
      </c>
      <c r="BG189" s="42">
        <v>1</v>
      </c>
      <c r="BH189" s="42">
        <v>479</v>
      </c>
      <c r="BI189" s="42">
        <v>44588</v>
      </c>
      <c r="BJ189" s="42">
        <v>36400000</v>
      </c>
      <c r="BQ189" s="42" t="s">
        <v>2516</v>
      </c>
      <c r="BR189" s="42" t="s">
        <v>2517</v>
      </c>
      <c r="BS189" s="42">
        <v>44587</v>
      </c>
      <c r="BT189" s="42">
        <v>44588</v>
      </c>
      <c r="BU189" s="42">
        <v>44830</v>
      </c>
      <c r="FD189" s="64">
        <f t="shared" si="16"/>
        <v>36400000</v>
      </c>
      <c r="FE189" s="65">
        <f t="shared" si="17"/>
        <v>44830</v>
      </c>
      <c r="FF189" s="42" t="str">
        <f t="shared" ca="1" si="18"/>
        <v xml:space="preserve"> TERMINADO</v>
      </c>
      <c r="FJ189" s="42" t="s">
        <v>1585</v>
      </c>
      <c r="FK189" s="42" t="s">
        <v>1585</v>
      </c>
    </row>
    <row r="190" spans="1:167" s="42" customFormat="1" ht="13.5" customHeight="1" x14ac:dyDescent="0.25">
      <c r="A190" s="42">
        <v>70047</v>
      </c>
      <c r="B190" s="42" t="s">
        <v>3108</v>
      </c>
      <c r="C190" s="42" t="s">
        <v>2289</v>
      </c>
      <c r="D190" s="42" t="s">
        <v>2176</v>
      </c>
      <c r="E190" s="42">
        <v>188</v>
      </c>
      <c r="F190" s="42" t="s">
        <v>515</v>
      </c>
      <c r="G190" s="42">
        <v>43</v>
      </c>
      <c r="H190" s="42" t="s">
        <v>528</v>
      </c>
      <c r="I190" s="42" t="s">
        <v>359</v>
      </c>
      <c r="J190" s="42" t="s">
        <v>1911</v>
      </c>
      <c r="K190" s="42" t="s">
        <v>473</v>
      </c>
      <c r="L190" s="42" t="s">
        <v>1439</v>
      </c>
      <c r="M190" s="42" t="s">
        <v>199</v>
      </c>
      <c r="N190" s="42">
        <v>439</v>
      </c>
      <c r="O190" s="42">
        <v>44580</v>
      </c>
      <c r="P190" s="42">
        <v>22000000</v>
      </c>
      <c r="Q190" s="42" t="s">
        <v>535</v>
      </c>
      <c r="R190" s="42" t="s">
        <v>515</v>
      </c>
      <c r="S190" s="42" t="s">
        <v>117</v>
      </c>
      <c r="AB190" s="42" t="s">
        <v>117</v>
      </c>
      <c r="AG190" s="42">
        <f t="shared" si="14"/>
        <v>22000000</v>
      </c>
      <c r="AH190" s="42" t="s">
        <v>503</v>
      </c>
      <c r="AI190" s="42" t="s">
        <v>1815</v>
      </c>
      <c r="AJ190" s="42" t="s">
        <v>709</v>
      </c>
      <c r="AK190" s="42" t="s">
        <v>1428</v>
      </c>
      <c r="AL190" s="42">
        <v>80791279</v>
      </c>
      <c r="AM190" s="42">
        <v>1</v>
      </c>
      <c r="AN190" s="42" t="s">
        <v>1631</v>
      </c>
      <c r="AO190" s="42">
        <v>30491</v>
      </c>
      <c r="AP190" s="42">
        <f t="shared" si="19"/>
        <v>38.547945205479451</v>
      </c>
      <c r="AS190" s="189"/>
      <c r="AT190" s="42" t="s">
        <v>1353</v>
      </c>
      <c r="AU190" s="42" t="s">
        <v>957</v>
      </c>
      <c r="AV190" s="42">
        <v>3203579749</v>
      </c>
      <c r="AW190" s="42" t="s">
        <v>1210</v>
      </c>
      <c r="AX190" s="42">
        <v>44587</v>
      </c>
      <c r="AY190" s="42">
        <v>22000000</v>
      </c>
      <c r="AZ190" s="42">
        <v>2750000</v>
      </c>
      <c r="BA190" s="42" t="s">
        <v>1376</v>
      </c>
      <c r="BB190" s="42">
        <v>8</v>
      </c>
      <c r="BD190" s="42">
        <f t="shared" si="15"/>
        <v>240</v>
      </c>
      <c r="BE190" s="42" t="s">
        <v>1423</v>
      </c>
      <c r="BF190" s="42" t="s">
        <v>1424</v>
      </c>
      <c r="BG190" s="42">
        <v>2</v>
      </c>
      <c r="BH190" s="42">
        <v>480</v>
      </c>
      <c r="BI190" s="42">
        <v>44588</v>
      </c>
      <c r="BJ190" s="42">
        <v>22000000</v>
      </c>
      <c r="BQ190" s="42" t="s">
        <v>2518</v>
      </c>
      <c r="BR190" s="42" t="s">
        <v>2519</v>
      </c>
      <c r="BS190" s="42">
        <v>44588</v>
      </c>
      <c r="BT190" s="42">
        <v>44588</v>
      </c>
      <c r="BU190" s="42">
        <v>44830</v>
      </c>
      <c r="FD190" s="64">
        <f t="shared" si="16"/>
        <v>22000000</v>
      </c>
      <c r="FE190" s="65">
        <f t="shared" si="17"/>
        <v>44830</v>
      </c>
      <c r="FF190" s="42" t="str">
        <f t="shared" ca="1" si="18"/>
        <v xml:space="preserve"> TERMINADO</v>
      </c>
      <c r="FJ190" s="42" t="s">
        <v>1586</v>
      </c>
      <c r="FK190" s="42" t="s">
        <v>1586</v>
      </c>
    </row>
    <row r="191" spans="1:167" s="42" customFormat="1" ht="13.5" customHeight="1" x14ac:dyDescent="0.25">
      <c r="A191" s="42">
        <v>69430</v>
      </c>
      <c r="B191" s="42" t="s">
        <v>3108</v>
      </c>
      <c r="C191" s="42" t="s">
        <v>2289</v>
      </c>
      <c r="D191" s="42" t="s">
        <v>2177</v>
      </c>
      <c r="E191" s="42">
        <v>189</v>
      </c>
      <c r="F191" s="42" t="s">
        <v>510</v>
      </c>
      <c r="G191" s="42">
        <v>237</v>
      </c>
      <c r="H191" s="42" t="s">
        <v>528</v>
      </c>
      <c r="I191" s="42" t="s">
        <v>325</v>
      </c>
      <c r="J191" s="42" t="s">
        <v>1897</v>
      </c>
      <c r="K191" s="42" t="s">
        <v>474</v>
      </c>
      <c r="L191" s="42" t="s">
        <v>1439</v>
      </c>
      <c r="M191" s="42" t="s">
        <v>199</v>
      </c>
      <c r="N191" s="42">
        <v>406</v>
      </c>
      <c r="O191" s="42">
        <v>44579</v>
      </c>
      <c r="P191" s="42">
        <v>20800000</v>
      </c>
      <c r="Q191" s="42" t="s">
        <v>541</v>
      </c>
      <c r="R191" s="42" t="s">
        <v>510</v>
      </c>
      <c r="S191" s="42" t="s">
        <v>117</v>
      </c>
      <c r="AB191" s="42" t="s">
        <v>117</v>
      </c>
      <c r="AG191" s="42">
        <f t="shared" si="14"/>
        <v>20800000</v>
      </c>
      <c r="AH191" s="42" t="s">
        <v>504</v>
      </c>
      <c r="AI191" s="42" t="s">
        <v>1816</v>
      </c>
      <c r="AJ191" s="42" t="s">
        <v>710</v>
      </c>
      <c r="AK191" s="42" t="s">
        <v>1428</v>
      </c>
      <c r="AL191" s="42">
        <v>79109455</v>
      </c>
      <c r="AM191" s="42">
        <v>5</v>
      </c>
      <c r="AN191" s="42" t="s">
        <v>1631</v>
      </c>
      <c r="AO191" s="42">
        <v>22667</v>
      </c>
      <c r="AP191" s="42">
        <f t="shared" si="19"/>
        <v>59.983561643835614</v>
      </c>
      <c r="AS191" s="189"/>
      <c r="AT191" s="42" t="s">
        <v>1280</v>
      </c>
      <c r="AU191" s="42" t="s">
        <v>958</v>
      </c>
      <c r="AV191" s="42">
        <v>3012138849</v>
      </c>
      <c r="AW191" s="42" t="s">
        <v>1211</v>
      </c>
      <c r="AX191" s="42">
        <v>44586</v>
      </c>
      <c r="AY191" s="42">
        <v>20800000</v>
      </c>
      <c r="AZ191" s="42">
        <v>2600000</v>
      </c>
      <c r="BA191" s="42" t="s">
        <v>1376</v>
      </c>
      <c r="BB191" s="42">
        <v>8</v>
      </c>
      <c r="BD191" s="42">
        <f t="shared" si="15"/>
        <v>240</v>
      </c>
      <c r="BE191" s="42" t="s">
        <v>1398</v>
      </c>
      <c r="BF191" s="42">
        <v>20226620001263</v>
      </c>
      <c r="BG191" s="42">
        <v>4</v>
      </c>
      <c r="BH191" s="42">
        <v>441</v>
      </c>
      <c r="BI191" s="42">
        <v>44587</v>
      </c>
      <c r="BJ191" s="42">
        <v>20800000</v>
      </c>
      <c r="BQ191" s="42" t="s">
        <v>2520</v>
      </c>
      <c r="BR191" s="42" t="s">
        <v>2521</v>
      </c>
      <c r="BS191" s="42">
        <v>44587</v>
      </c>
      <c r="BT191" s="42">
        <v>44588</v>
      </c>
      <c r="BU191" s="42">
        <v>44830</v>
      </c>
      <c r="BV191" s="42">
        <v>44830</v>
      </c>
      <c r="BW191" s="42">
        <v>7800000</v>
      </c>
      <c r="BX191" s="42">
        <v>748</v>
      </c>
      <c r="BY191" s="42">
        <v>44817</v>
      </c>
      <c r="BZ191" s="42" t="s">
        <v>3071</v>
      </c>
      <c r="CA191" s="42">
        <v>44820</v>
      </c>
      <c r="CB191" s="42">
        <v>7800000</v>
      </c>
      <c r="CX191" s="42">
        <v>90</v>
      </c>
      <c r="CY191" s="42">
        <v>44921</v>
      </c>
      <c r="FD191" s="64">
        <f t="shared" si="16"/>
        <v>28600000</v>
      </c>
      <c r="FE191" s="65">
        <f t="shared" si="17"/>
        <v>44921</v>
      </c>
      <c r="FF191" s="42" t="str">
        <f t="shared" ca="1" si="18"/>
        <v xml:space="preserve"> TERMINADO</v>
      </c>
      <c r="FJ191" s="42" t="s">
        <v>1587</v>
      </c>
      <c r="FK191" s="42" t="s">
        <v>1587</v>
      </c>
    </row>
    <row r="192" spans="1:167" s="42" customFormat="1" ht="13.5" customHeight="1" x14ac:dyDescent="0.25">
      <c r="A192" s="42">
        <v>70061</v>
      </c>
      <c r="B192" s="42" t="s">
        <v>3108</v>
      </c>
      <c r="C192" s="42" t="s">
        <v>2289</v>
      </c>
      <c r="D192" s="42" t="s">
        <v>2178</v>
      </c>
      <c r="E192" s="42">
        <v>190</v>
      </c>
      <c r="F192" s="42" t="s">
        <v>515</v>
      </c>
      <c r="G192" s="42">
        <v>52</v>
      </c>
      <c r="H192" s="42" t="s">
        <v>528</v>
      </c>
      <c r="I192" s="42" t="s">
        <v>360</v>
      </c>
      <c r="J192" s="42" t="s">
        <v>1911</v>
      </c>
      <c r="K192" s="42" t="s">
        <v>475</v>
      </c>
      <c r="L192" s="42" t="s">
        <v>1439</v>
      </c>
      <c r="M192" s="42" t="s">
        <v>197</v>
      </c>
      <c r="N192" s="42">
        <v>438</v>
      </c>
      <c r="O192" s="42">
        <v>44580</v>
      </c>
      <c r="P192" s="42">
        <v>182000000</v>
      </c>
      <c r="Q192" s="42" t="s">
        <v>535</v>
      </c>
      <c r="R192" s="42" t="s">
        <v>515</v>
      </c>
      <c r="S192" s="42" t="s">
        <v>117</v>
      </c>
      <c r="AB192" s="42" t="s">
        <v>117</v>
      </c>
      <c r="AG192" s="42">
        <f t="shared" si="14"/>
        <v>182000000</v>
      </c>
      <c r="AH192" s="42" t="s">
        <v>507</v>
      </c>
      <c r="AI192" s="42" t="s">
        <v>1817</v>
      </c>
      <c r="AJ192" s="42" t="s">
        <v>711</v>
      </c>
      <c r="AK192" s="42" t="s">
        <v>1428</v>
      </c>
      <c r="AL192" s="42">
        <v>1018442804</v>
      </c>
      <c r="AM192" s="42">
        <v>8</v>
      </c>
      <c r="AN192" s="42" t="s">
        <v>1632</v>
      </c>
      <c r="AO192" s="42">
        <v>33304</v>
      </c>
      <c r="AP192" s="42">
        <f t="shared" si="19"/>
        <v>30.841095890410958</v>
      </c>
      <c r="AS192" s="189"/>
      <c r="AT192" s="42" t="s">
        <v>1351</v>
      </c>
      <c r="AU192" s="42" t="s">
        <v>959</v>
      </c>
      <c r="AV192" s="42">
        <v>318003683</v>
      </c>
      <c r="AW192" s="42" t="s">
        <v>1212</v>
      </c>
      <c r="AX192" s="42">
        <v>44588</v>
      </c>
      <c r="AY192" s="42">
        <v>36400000</v>
      </c>
      <c r="AZ192" s="42">
        <v>4550000</v>
      </c>
      <c r="BA192" s="42" t="s">
        <v>1376</v>
      </c>
      <c r="BB192" s="42">
        <v>8</v>
      </c>
      <c r="BD192" s="42">
        <f t="shared" si="15"/>
        <v>240</v>
      </c>
      <c r="BE192" s="42" t="s">
        <v>1423</v>
      </c>
      <c r="BF192" s="42" t="s">
        <v>1424</v>
      </c>
      <c r="BG192" s="42">
        <v>1</v>
      </c>
      <c r="BH192" s="42">
        <v>522</v>
      </c>
      <c r="BI192" s="42">
        <v>44589</v>
      </c>
      <c r="BJ192" s="42">
        <v>36400000</v>
      </c>
      <c r="BQ192" s="42" t="s">
        <v>2522</v>
      </c>
      <c r="BR192" s="42" t="s">
        <v>2523</v>
      </c>
      <c r="BS192" s="42">
        <v>44592</v>
      </c>
      <c r="BT192" s="42">
        <v>44593</v>
      </c>
      <c r="BU192" s="42">
        <v>44834</v>
      </c>
      <c r="BV192" s="42">
        <v>44824</v>
      </c>
      <c r="BW192" s="42">
        <v>13650000</v>
      </c>
      <c r="BX192" s="42">
        <v>652</v>
      </c>
      <c r="BY192" s="42">
        <v>44816</v>
      </c>
      <c r="BZ192" s="42" t="s">
        <v>3072</v>
      </c>
      <c r="CA192" s="42">
        <v>44830</v>
      </c>
      <c r="CB192" s="42">
        <v>13650000</v>
      </c>
      <c r="CX192" s="42">
        <v>90</v>
      </c>
      <c r="CY192" s="42">
        <v>44925</v>
      </c>
      <c r="FD192" s="64">
        <f t="shared" si="16"/>
        <v>50050000</v>
      </c>
      <c r="FE192" s="65">
        <f t="shared" si="17"/>
        <v>44925</v>
      </c>
      <c r="FF192" s="42" t="str">
        <f t="shared" ca="1" si="18"/>
        <v xml:space="preserve"> TERMINADO</v>
      </c>
      <c r="FJ192" s="42" t="s">
        <v>1588</v>
      </c>
      <c r="FK192" s="42" t="s">
        <v>1588</v>
      </c>
    </row>
    <row r="193" spans="1:167" s="42" customFormat="1" ht="13.5" customHeight="1" x14ac:dyDescent="0.25">
      <c r="A193" s="42">
        <v>71336</v>
      </c>
      <c r="B193" s="42" t="s">
        <v>3108</v>
      </c>
      <c r="C193" s="42" t="s">
        <v>2289</v>
      </c>
      <c r="D193" s="42" t="s">
        <v>2179</v>
      </c>
      <c r="E193" s="42">
        <v>191</v>
      </c>
      <c r="F193" s="42" t="s">
        <v>510</v>
      </c>
      <c r="G193" s="42">
        <v>275</v>
      </c>
      <c r="H193" s="42" t="s">
        <v>528</v>
      </c>
      <c r="I193" s="42" t="s">
        <v>331</v>
      </c>
      <c r="J193" s="42" t="s">
        <v>1928</v>
      </c>
      <c r="K193" s="42" t="s">
        <v>466</v>
      </c>
      <c r="L193" s="42" t="s">
        <v>1439</v>
      </c>
      <c r="M193" s="42" t="s">
        <v>197</v>
      </c>
      <c r="N193" s="42">
        <v>427</v>
      </c>
      <c r="O193" s="42">
        <v>44580</v>
      </c>
      <c r="P193" s="42">
        <v>120000000</v>
      </c>
      <c r="Q193" s="42" t="s">
        <v>541</v>
      </c>
      <c r="R193" s="42" t="s">
        <v>510</v>
      </c>
      <c r="S193" s="42" t="s">
        <v>117</v>
      </c>
      <c r="AB193" s="42" t="s">
        <v>117</v>
      </c>
      <c r="AG193" s="42">
        <f t="shared" si="14"/>
        <v>120000000</v>
      </c>
      <c r="AH193" s="42" t="s">
        <v>507</v>
      </c>
      <c r="AI193" s="42" t="s">
        <v>1818</v>
      </c>
      <c r="AJ193" s="42" t="s">
        <v>1468</v>
      </c>
      <c r="AK193" s="42" t="s">
        <v>1428</v>
      </c>
      <c r="AL193" s="42">
        <v>1102808521</v>
      </c>
      <c r="AM193" s="42">
        <v>6</v>
      </c>
      <c r="AN193" s="42" t="s">
        <v>1631</v>
      </c>
      <c r="AO193" s="42">
        <v>31802</v>
      </c>
      <c r="AP193" s="42">
        <f t="shared" si="19"/>
        <v>34.956164383561642</v>
      </c>
      <c r="AS193" s="189"/>
      <c r="AT193" s="42" t="s">
        <v>1298</v>
      </c>
      <c r="AU193" s="42" t="s">
        <v>960</v>
      </c>
      <c r="AV193" s="42">
        <v>3012860900</v>
      </c>
      <c r="AW193" s="42" t="s">
        <v>1213</v>
      </c>
      <c r="AX193" s="42">
        <v>44589</v>
      </c>
      <c r="AY193" s="42">
        <v>40000000</v>
      </c>
      <c r="AZ193" s="42">
        <v>5000000</v>
      </c>
      <c r="BA193" s="42" t="s">
        <v>1376</v>
      </c>
      <c r="BB193" s="42">
        <v>8</v>
      </c>
      <c r="BD193" s="42">
        <f t="shared" si="15"/>
        <v>240</v>
      </c>
      <c r="BE193" s="42" t="s">
        <v>1396</v>
      </c>
      <c r="BF193" s="42" t="s">
        <v>1397</v>
      </c>
      <c r="BG193" s="42">
        <v>1</v>
      </c>
      <c r="BH193" s="42">
        <v>550</v>
      </c>
      <c r="BI193" s="42">
        <v>44589</v>
      </c>
      <c r="BJ193" s="42">
        <v>40000000</v>
      </c>
      <c r="BQ193" s="42" t="s">
        <v>2524</v>
      </c>
      <c r="BR193" s="42" t="s">
        <v>2525</v>
      </c>
      <c r="BS193" s="42">
        <v>44592</v>
      </c>
      <c r="BT193" s="42">
        <v>44593</v>
      </c>
      <c r="BU193" s="42">
        <v>44834</v>
      </c>
      <c r="BV193" s="42">
        <v>44827</v>
      </c>
      <c r="BW193" s="42">
        <v>15000000</v>
      </c>
      <c r="BX193" s="42">
        <v>783</v>
      </c>
      <c r="BY193" s="42">
        <v>44818</v>
      </c>
      <c r="BZ193" s="42" t="s">
        <v>3073</v>
      </c>
      <c r="CA193" s="42">
        <v>44827</v>
      </c>
      <c r="CB193" s="42">
        <v>15000000</v>
      </c>
      <c r="CX193" s="42">
        <v>90</v>
      </c>
      <c r="CY193" s="42">
        <v>44925</v>
      </c>
      <c r="FD193" s="64">
        <f t="shared" si="16"/>
        <v>55000000</v>
      </c>
      <c r="FE193" s="65">
        <f t="shared" si="17"/>
        <v>44925</v>
      </c>
      <c r="FF193" s="42" t="str">
        <f t="shared" ca="1" si="18"/>
        <v xml:space="preserve"> TERMINADO</v>
      </c>
      <c r="FJ193" s="42" t="s">
        <v>1589</v>
      </c>
      <c r="FK193" s="42" t="s">
        <v>1589</v>
      </c>
    </row>
    <row r="194" spans="1:167" s="42" customFormat="1" ht="13.5" customHeight="1" x14ac:dyDescent="0.25">
      <c r="A194" s="42">
        <v>66927</v>
      </c>
      <c r="B194" s="42" t="s">
        <v>3108</v>
      </c>
      <c r="C194" s="42" t="s">
        <v>2289</v>
      </c>
      <c r="D194" s="42" t="s">
        <v>2180</v>
      </c>
      <c r="E194" s="42">
        <v>192</v>
      </c>
      <c r="F194" s="42" t="s">
        <v>510</v>
      </c>
      <c r="G194" s="42">
        <v>201</v>
      </c>
      <c r="H194" s="42" t="s">
        <v>528</v>
      </c>
      <c r="I194" s="42" t="s">
        <v>355</v>
      </c>
      <c r="J194" s="42" t="s">
        <v>1906</v>
      </c>
      <c r="K194" s="42" t="s">
        <v>476</v>
      </c>
      <c r="L194" s="42" t="s">
        <v>1439</v>
      </c>
      <c r="M194" s="42" t="s">
        <v>197</v>
      </c>
      <c r="N194" s="42">
        <v>338</v>
      </c>
      <c r="O194" s="42">
        <v>44574</v>
      </c>
      <c r="P194" s="42">
        <v>40000000</v>
      </c>
      <c r="Q194" s="42" t="s">
        <v>541</v>
      </c>
      <c r="R194" s="42" t="s">
        <v>510</v>
      </c>
      <c r="S194" s="42" t="s">
        <v>117</v>
      </c>
      <c r="AB194" s="42" t="s">
        <v>117</v>
      </c>
      <c r="AG194" s="42">
        <f t="shared" si="14"/>
        <v>40000000</v>
      </c>
      <c r="AH194" s="42" t="s">
        <v>507</v>
      </c>
      <c r="AI194" s="42" t="s">
        <v>1819</v>
      </c>
      <c r="AJ194" s="42" t="s">
        <v>712</v>
      </c>
      <c r="AK194" s="42" t="s">
        <v>1428</v>
      </c>
      <c r="AL194" s="42">
        <v>51898177</v>
      </c>
      <c r="AM194" s="42">
        <v>4</v>
      </c>
      <c r="AN194" s="42" t="s">
        <v>1632</v>
      </c>
      <c r="AO194" s="42">
        <v>24226</v>
      </c>
      <c r="AP194" s="42">
        <f t="shared" si="19"/>
        <v>55.712328767123289</v>
      </c>
      <c r="AS194" s="189"/>
      <c r="AT194" s="42" t="s">
        <v>1282</v>
      </c>
      <c r="AU194" s="42" t="s">
        <v>961</v>
      </c>
      <c r="AV194" s="42">
        <v>3118225247</v>
      </c>
      <c r="AW194" s="42" t="s">
        <v>1214</v>
      </c>
      <c r="AX194" s="42">
        <v>44586</v>
      </c>
      <c r="AY194" s="42">
        <v>40000000</v>
      </c>
      <c r="AZ194" s="42">
        <v>5000000</v>
      </c>
      <c r="BA194" s="42" t="s">
        <v>1376</v>
      </c>
      <c r="BB194" s="42">
        <v>8</v>
      </c>
      <c r="BD194" s="42">
        <f t="shared" si="15"/>
        <v>240</v>
      </c>
      <c r="BE194" s="42" t="s">
        <v>1403</v>
      </c>
      <c r="BF194" s="42" t="s">
        <v>1404</v>
      </c>
      <c r="BG194" s="42">
        <v>5</v>
      </c>
      <c r="BH194" s="42">
        <v>422</v>
      </c>
      <c r="BI194" s="42">
        <v>44586</v>
      </c>
      <c r="BJ194" s="42">
        <v>40000000</v>
      </c>
      <c r="BQ194" s="42" t="s">
        <v>2526</v>
      </c>
      <c r="BR194" s="42" t="s">
        <v>2527</v>
      </c>
      <c r="BS194" s="42">
        <v>44592</v>
      </c>
      <c r="BT194" s="42">
        <v>44593</v>
      </c>
      <c r="BU194" s="42">
        <v>44834</v>
      </c>
      <c r="BV194" s="42">
        <v>44827</v>
      </c>
      <c r="BW194" s="42">
        <v>15000000</v>
      </c>
      <c r="BX194" s="42">
        <v>700</v>
      </c>
      <c r="BY194" s="42">
        <v>44816</v>
      </c>
      <c r="BZ194" s="42" t="s">
        <v>3074</v>
      </c>
      <c r="CA194" s="42">
        <v>44830</v>
      </c>
      <c r="CB194" s="42">
        <v>15000000</v>
      </c>
      <c r="CX194" s="42">
        <v>90</v>
      </c>
      <c r="CY194" s="42">
        <v>44921</v>
      </c>
      <c r="FD194" s="64">
        <f t="shared" si="16"/>
        <v>55000000</v>
      </c>
      <c r="FE194" s="65">
        <f t="shared" si="17"/>
        <v>44921</v>
      </c>
      <c r="FF194" s="42" t="str">
        <f t="shared" ca="1" si="18"/>
        <v xml:space="preserve"> TERMINADO</v>
      </c>
      <c r="FJ194" s="42" t="s">
        <v>1590</v>
      </c>
      <c r="FK194" s="42" t="s">
        <v>1590</v>
      </c>
    </row>
    <row r="195" spans="1:167" s="42" customFormat="1" ht="13.5" customHeight="1" x14ac:dyDescent="0.25">
      <c r="A195" s="42">
        <v>69758</v>
      </c>
      <c r="B195" s="42" t="s">
        <v>3108</v>
      </c>
      <c r="C195" s="42" t="s">
        <v>2289</v>
      </c>
      <c r="D195" s="42" t="s">
        <v>2179</v>
      </c>
      <c r="E195" s="42">
        <v>193</v>
      </c>
      <c r="F195" s="42" t="s">
        <v>510</v>
      </c>
      <c r="G195" s="42">
        <v>276</v>
      </c>
      <c r="H195" s="42" t="s">
        <v>528</v>
      </c>
      <c r="I195" s="42" t="s">
        <v>331</v>
      </c>
      <c r="J195" s="42" t="s">
        <v>1928</v>
      </c>
      <c r="K195" s="42" t="s">
        <v>466</v>
      </c>
      <c r="L195" s="42" t="s">
        <v>1439</v>
      </c>
      <c r="M195" s="42" t="s">
        <v>197</v>
      </c>
      <c r="N195" s="42">
        <v>427</v>
      </c>
      <c r="O195" s="42">
        <v>44580</v>
      </c>
      <c r="P195" s="42">
        <v>120000000</v>
      </c>
      <c r="Q195" s="42" t="s">
        <v>541</v>
      </c>
      <c r="R195" s="42" t="s">
        <v>510</v>
      </c>
      <c r="S195" s="42" t="s">
        <v>117</v>
      </c>
      <c r="AB195" s="42" t="s">
        <v>117</v>
      </c>
      <c r="AG195" s="42">
        <f t="shared" si="14"/>
        <v>120000000</v>
      </c>
      <c r="AH195" s="42" t="s">
        <v>507</v>
      </c>
      <c r="AI195" s="42" t="s">
        <v>1820</v>
      </c>
      <c r="AJ195" s="42" t="s">
        <v>713</v>
      </c>
      <c r="AK195" s="42" t="s">
        <v>1428</v>
      </c>
      <c r="AL195" s="42">
        <v>80224727</v>
      </c>
      <c r="AM195" s="42">
        <v>9</v>
      </c>
      <c r="AN195" s="42" t="s">
        <v>1631</v>
      </c>
      <c r="AO195" s="42">
        <v>30428</v>
      </c>
      <c r="AP195" s="42">
        <f t="shared" si="19"/>
        <v>38.720547945205482</v>
      </c>
      <c r="AS195" s="189"/>
      <c r="AT195" s="42" t="s">
        <v>1308</v>
      </c>
      <c r="AU195" s="42" t="s">
        <v>962</v>
      </c>
      <c r="AV195" s="42">
        <v>3212050077</v>
      </c>
      <c r="AW195" s="42" t="s">
        <v>1215</v>
      </c>
      <c r="AX195" s="42">
        <v>44586</v>
      </c>
      <c r="AY195" s="42">
        <v>40000000</v>
      </c>
      <c r="AZ195" s="42">
        <v>5000000</v>
      </c>
      <c r="BA195" s="42" t="s">
        <v>1376</v>
      </c>
      <c r="BB195" s="42">
        <v>8</v>
      </c>
      <c r="BD195" s="42">
        <f t="shared" si="15"/>
        <v>240</v>
      </c>
      <c r="BE195" s="42" t="s">
        <v>1396</v>
      </c>
      <c r="BF195" s="42" t="s">
        <v>1397</v>
      </c>
      <c r="BG195" s="42">
        <v>1</v>
      </c>
      <c r="BH195" s="42">
        <v>421</v>
      </c>
      <c r="BI195" s="42">
        <v>44586</v>
      </c>
      <c r="BJ195" s="42">
        <v>40000000</v>
      </c>
      <c r="BQ195" s="42" t="s">
        <v>2528</v>
      </c>
      <c r="BR195" s="42" t="s">
        <v>2252</v>
      </c>
      <c r="BS195" s="42">
        <v>44592</v>
      </c>
      <c r="BT195" s="42">
        <v>44593</v>
      </c>
      <c r="BU195" s="42">
        <v>44834</v>
      </c>
      <c r="BV195" s="42">
        <v>44819</v>
      </c>
      <c r="BW195" s="42">
        <v>15000000</v>
      </c>
      <c r="BX195" s="42">
        <v>782</v>
      </c>
      <c r="BY195" s="42">
        <v>44818</v>
      </c>
      <c r="BZ195" s="42" t="s">
        <v>3075</v>
      </c>
      <c r="CA195" s="42">
        <v>44827</v>
      </c>
      <c r="CB195" s="42">
        <v>15000000</v>
      </c>
      <c r="CX195" s="42">
        <v>90</v>
      </c>
      <c r="CY195" s="42">
        <v>44921</v>
      </c>
      <c r="FA195" s="42" t="s">
        <v>3445</v>
      </c>
      <c r="FD195" s="64">
        <f t="shared" si="16"/>
        <v>55000000</v>
      </c>
      <c r="FE195" s="65">
        <f t="shared" si="17"/>
        <v>44921</v>
      </c>
      <c r="FF195" s="42" t="str">
        <f t="shared" ca="1" si="18"/>
        <v xml:space="preserve"> TERMINADO</v>
      </c>
      <c r="FI195" s="42" t="s">
        <v>3445</v>
      </c>
      <c r="FJ195" s="42" t="s">
        <v>1589</v>
      </c>
      <c r="FK195" s="42" t="s">
        <v>1589</v>
      </c>
    </row>
    <row r="196" spans="1:167" s="42" customFormat="1" ht="13.5" customHeight="1" x14ac:dyDescent="0.25">
      <c r="A196" s="42">
        <v>70223</v>
      </c>
      <c r="B196" s="42" t="s">
        <v>3108</v>
      </c>
      <c r="C196" s="42" t="s">
        <v>2289</v>
      </c>
      <c r="D196" s="42" t="s">
        <v>2181</v>
      </c>
      <c r="E196" s="42">
        <v>194</v>
      </c>
      <c r="F196" s="42" t="s">
        <v>516</v>
      </c>
      <c r="G196" s="42">
        <v>27</v>
      </c>
      <c r="H196" s="42" t="s">
        <v>528</v>
      </c>
      <c r="I196" s="42" t="s">
        <v>361</v>
      </c>
      <c r="J196" s="42" t="s">
        <v>2280</v>
      </c>
      <c r="K196" s="42" t="s">
        <v>477</v>
      </c>
      <c r="L196" s="42" t="s">
        <v>1439</v>
      </c>
      <c r="M196" s="42" t="s">
        <v>197</v>
      </c>
      <c r="N196" s="42">
        <v>204</v>
      </c>
      <c r="O196" s="42">
        <v>44568</v>
      </c>
      <c r="P196" s="42">
        <v>30000000</v>
      </c>
      <c r="Q196" s="42" t="s">
        <v>533</v>
      </c>
      <c r="R196" s="42" t="s">
        <v>516</v>
      </c>
      <c r="S196" s="42" t="s">
        <v>117</v>
      </c>
      <c r="AB196" s="42" t="s">
        <v>117</v>
      </c>
      <c r="AG196" s="42">
        <f t="shared" ref="AG196:AG261" si="20">+P196+U196+AD196</f>
        <v>30000000</v>
      </c>
      <c r="AH196" s="42" t="s">
        <v>502</v>
      </c>
      <c r="AI196" s="42" t="s">
        <v>1821</v>
      </c>
      <c r="AJ196" s="42" t="s">
        <v>714</v>
      </c>
      <c r="AK196" s="42" t="s">
        <v>1428</v>
      </c>
      <c r="AL196" s="42">
        <v>1026262856</v>
      </c>
      <c r="AM196" s="42">
        <v>7</v>
      </c>
      <c r="AN196" s="42" t="s">
        <v>1631</v>
      </c>
      <c r="AO196" s="42">
        <v>32438</v>
      </c>
      <c r="AP196" s="42">
        <f t="shared" si="19"/>
        <v>33.213698630136989</v>
      </c>
      <c r="AS196" s="189"/>
      <c r="AT196" s="42" t="s">
        <v>1304</v>
      </c>
      <c r="AU196" s="42" t="s">
        <v>963</v>
      </c>
      <c r="AV196" s="42">
        <v>3013486181</v>
      </c>
      <c r="AW196" s="42" t="s">
        <v>1216</v>
      </c>
      <c r="AX196" s="42">
        <v>44587</v>
      </c>
      <c r="AY196" s="42">
        <v>30000000</v>
      </c>
      <c r="AZ196" s="42">
        <v>5000000</v>
      </c>
      <c r="BA196" s="42" t="s">
        <v>1373</v>
      </c>
      <c r="BB196" s="42">
        <v>6</v>
      </c>
      <c r="BD196" s="42">
        <f t="shared" si="15"/>
        <v>180</v>
      </c>
      <c r="BE196" s="42" t="s">
        <v>1411</v>
      </c>
      <c r="BF196" s="42" t="s">
        <v>1412</v>
      </c>
      <c r="BH196" s="42">
        <v>478</v>
      </c>
      <c r="BI196" s="42">
        <v>44587</v>
      </c>
      <c r="BJ196" s="42">
        <v>30000000</v>
      </c>
      <c r="BQ196" s="42" t="s">
        <v>2529</v>
      </c>
      <c r="BR196" s="42" t="s">
        <v>2530</v>
      </c>
      <c r="BS196" s="42">
        <v>44589</v>
      </c>
      <c r="BT196" s="42">
        <v>44593</v>
      </c>
      <c r="BU196" s="42">
        <v>44773</v>
      </c>
      <c r="FD196" s="64">
        <f t="shared" si="16"/>
        <v>30000000</v>
      </c>
      <c r="FE196" s="65">
        <f t="shared" si="17"/>
        <v>44773</v>
      </c>
      <c r="FF196" s="42" t="str">
        <f t="shared" ref="FF196:FF259" ca="1" si="21">IF(FE196&gt;TODAY(),"EN EJECUCION"," TERMINADO")</f>
        <v xml:space="preserve"> TERMINADO</v>
      </c>
      <c r="FJ196" s="42" t="s">
        <v>1591</v>
      </c>
      <c r="FK196" s="42" t="s">
        <v>1591</v>
      </c>
    </row>
    <row r="197" spans="1:167" s="62" customFormat="1" ht="13.5" customHeight="1" x14ac:dyDescent="0.25">
      <c r="A197" s="62">
        <v>69517</v>
      </c>
      <c r="B197" s="62" t="s">
        <v>2596</v>
      </c>
      <c r="C197" s="62" t="s">
        <v>2289</v>
      </c>
      <c r="D197" s="62" t="s">
        <v>2182</v>
      </c>
      <c r="E197" s="62">
        <v>195</v>
      </c>
      <c r="F197" s="62" t="s">
        <v>517</v>
      </c>
      <c r="G197" s="62">
        <v>297</v>
      </c>
      <c r="H197" s="62" t="s">
        <v>528</v>
      </c>
      <c r="I197" s="62" t="s">
        <v>338</v>
      </c>
      <c r="J197" s="62" t="s">
        <v>1909</v>
      </c>
      <c r="K197" s="62" t="s">
        <v>452</v>
      </c>
      <c r="L197" s="62" t="s">
        <v>1439</v>
      </c>
      <c r="M197" s="62" t="s">
        <v>197</v>
      </c>
      <c r="N197" s="62">
        <v>399</v>
      </c>
      <c r="O197" s="62">
        <v>44579</v>
      </c>
      <c r="P197" s="62">
        <v>36400000</v>
      </c>
      <c r="Q197" s="62" t="s">
        <v>542</v>
      </c>
      <c r="R197" s="62" t="s">
        <v>517</v>
      </c>
      <c r="S197" s="62" t="s">
        <v>117</v>
      </c>
      <c r="AB197" s="62" t="s">
        <v>117</v>
      </c>
      <c r="AG197" s="62">
        <f t="shared" si="20"/>
        <v>36400000</v>
      </c>
      <c r="AH197" s="62" t="s">
        <v>505</v>
      </c>
      <c r="AI197" s="62" t="s">
        <v>1822</v>
      </c>
      <c r="AJ197" s="62" t="s">
        <v>715</v>
      </c>
      <c r="AK197" s="62" t="s">
        <v>1428</v>
      </c>
      <c r="AL197" s="62">
        <v>1116260674</v>
      </c>
      <c r="AM197" s="62">
        <v>0</v>
      </c>
      <c r="AN197" s="62" t="s">
        <v>1632</v>
      </c>
      <c r="AO197" s="62">
        <v>34276</v>
      </c>
      <c r="AP197" s="62">
        <f t="shared" si="19"/>
        <v>28.17808219178082</v>
      </c>
      <c r="AS197" s="189"/>
      <c r="AT197" s="62" t="s">
        <v>1280</v>
      </c>
      <c r="AU197" s="62" t="s">
        <v>964</v>
      </c>
      <c r="AV197" s="62">
        <v>3005785455</v>
      </c>
      <c r="AW197" s="62" t="s">
        <v>1217</v>
      </c>
      <c r="AX197" s="62">
        <v>44586</v>
      </c>
      <c r="AY197" s="62">
        <v>36400000</v>
      </c>
      <c r="AZ197" s="62">
        <v>4550000</v>
      </c>
      <c r="BA197" s="62" t="s">
        <v>1376</v>
      </c>
      <c r="BB197" s="62">
        <v>8</v>
      </c>
      <c r="BD197" s="62">
        <f t="shared" ref="BD197:BD262" si="22">+(BB197*30)+BC197</f>
        <v>240</v>
      </c>
      <c r="BE197" s="62" t="s">
        <v>1405</v>
      </c>
      <c r="BF197" s="62" t="s">
        <v>1406</v>
      </c>
      <c r="BG197" s="62">
        <v>5</v>
      </c>
      <c r="BH197" s="62">
        <v>433</v>
      </c>
      <c r="BI197" s="62">
        <v>44587</v>
      </c>
      <c r="BJ197" s="62">
        <v>36400000</v>
      </c>
      <c r="BQ197" s="62" t="s">
        <v>2531</v>
      </c>
      <c r="BR197" s="62" t="s">
        <v>2532</v>
      </c>
      <c r="BS197" s="62">
        <v>44592</v>
      </c>
      <c r="BT197" s="62">
        <v>44593</v>
      </c>
      <c r="BU197" s="62">
        <v>44834</v>
      </c>
      <c r="DJ197" s="62">
        <v>44704</v>
      </c>
      <c r="DK197" s="62">
        <v>44704</v>
      </c>
      <c r="DL197" s="62">
        <v>110</v>
      </c>
      <c r="DM197" s="62">
        <v>44816</v>
      </c>
      <c r="DN197" s="62">
        <v>44945</v>
      </c>
      <c r="FD197" s="78">
        <f t="shared" ref="FD197:FD256" si="23">+AY197+BW197+CG197+CP197</f>
        <v>36400000</v>
      </c>
      <c r="FE197" s="79">
        <f t="shared" ref="FE197:FE262" si="24">MAX(BU197,CY197,DD197,DI197,DN197,DS197,FB197)</f>
        <v>44945</v>
      </c>
      <c r="FF197" s="62" t="str">
        <f t="shared" ca="1" si="21"/>
        <v xml:space="preserve"> TERMINADO</v>
      </c>
      <c r="FJ197" s="62" t="s">
        <v>1592</v>
      </c>
      <c r="FK197" s="62" t="s">
        <v>1592</v>
      </c>
    </row>
    <row r="198" spans="1:167" s="42" customFormat="1" ht="13.5" customHeight="1" x14ac:dyDescent="0.25">
      <c r="A198" s="42">
        <v>66749</v>
      </c>
      <c r="B198" s="42" t="s">
        <v>3108</v>
      </c>
      <c r="C198" s="42" t="s">
        <v>2289</v>
      </c>
      <c r="D198" s="42" t="s">
        <v>2183</v>
      </c>
      <c r="E198" s="42">
        <v>196</v>
      </c>
      <c r="F198" s="42" t="s">
        <v>510</v>
      </c>
      <c r="G198" s="42">
        <v>210</v>
      </c>
      <c r="H198" s="42" t="s">
        <v>528</v>
      </c>
      <c r="I198" s="42" t="s">
        <v>362</v>
      </c>
      <c r="J198" s="42" t="s">
        <v>1914</v>
      </c>
      <c r="K198" s="42" t="s">
        <v>2256</v>
      </c>
      <c r="L198" s="42" t="s">
        <v>1439</v>
      </c>
      <c r="M198" s="42" t="s">
        <v>197</v>
      </c>
      <c r="N198" s="42">
        <v>429</v>
      </c>
      <c r="O198" s="42">
        <v>44580</v>
      </c>
      <c r="P198" s="42">
        <v>200000000</v>
      </c>
      <c r="Q198" s="42" t="s">
        <v>541</v>
      </c>
      <c r="R198" s="42" t="s">
        <v>510</v>
      </c>
      <c r="S198" s="42" t="s">
        <v>117</v>
      </c>
      <c r="AB198" s="42" t="s">
        <v>117</v>
      </c>
      <c r="AG198" s="42">
        <f t="shared" si="20"/>
        <v>200000000</v>
      </c>
      <c r="AH198" s="42" t="s">
        <v>505</v>
      </c>
      <c r="AI198" s="42" t="s">
        <v>1823</v>
      </c>
      <c r="AJ198" s="42" t="s">
        <v>716</v>
      </c>
      <c r="AK198" s="42" t="s">
        <v>1428</v>
      </c>
      <c r="AL198" s="42">
        <v>53907315</v>
      </c>
      <c r="AM198" s="42">
        <v>1</v>
      </c>
      <c r="AN198" s="42" t="s">
        <v>1632</v>
      </c>
      <c r="AO198" s="42">
        <v>31055</v>
      </c>
      <c r="AP198" s="42">
        <f t="shared" si="19"/>
        <v>37.0027397260274</v>
      </c>
      <c r="AS198" s="189"/>
      <c r="AT198" s="42" t="s">
        <v>1354</v>
      </c>
      <c r="AU198" s="42" t="s">
        <v>965</v>
      </c>
      <c r="AV198" s="42">
        <v>3102620818</v>
      </c>
      <c r="AW198" s="42" t="s">
        <v>1218</v>
      </c>
      <c r="AX198" s="42">
        <v>44586</v>
      </c>
      <c r="AY198" s="42">
        <v>40000000</v>
      </c>
      <c r="AZ198" s="42">
        <v>5000000</v>
      </c>
      <c r="BA198" s="42" t="s">
        <v>1376</v>
      </c>
      <c r="BB198" s="42">
        <v>8</v>
      </c>
      <c r="BD198" s="42">
        <f t="shared" si="22"/>
        <v>240</v>
      </c>
      <c r="BE198" s="42" t="s">
        <v>1387</v>
      </c>
      <c r="BF198" s="42" t="s">
        <v>1388</v>
      </c>
      <c r="BG198" s="42">
        <v>5</v>
      </c>
      <c r="BH198" s="42">
        <v>438</v>
      </c>
      <c r="BI198" s="42">
        <v>44587</v>
      </c>
      <c r="BJ198" s="42">
        <v>40000000</v>
      </c>
      <c r="BQ198" s="42" t="s">
        <v>2533</v>
      </c>
      <c r="BR198" s="42" t="s">
        <v>2534</v>
      </c>
      <c r="BS198" s="42">
        <v>44586</v>
      </c>
      <c r="BT198" s="42">
        <v>44587</v>
      </c>
      <c r="BU198" s="42">
        <v>44829</v>
      </c>
      <c r="BV198" s="42">
        <v>44819</v>
      </c>
      <c r="BW198" s="42">
        <v>15000000</v>
      </c>
      <c r="BX198" s="42">
        <v>706</v>
      </c>
      <c r="BY198" s="42">
        <v>44816</v>
      </c>
      <c r="BZ198" s="42" t="s">
        <v>3076</v>
      </c>
      <c r="CA198" s="42">
        <v>44823</v>
      </c>
      <c r="CB198" s="42">
        <v>15000000</v>
      </c>
      <c r="CX198" s="42">
        <v>90</v>
      </c>
      <c r="CY198" s="42">
        <v>44920</v>
      </c>
      <c r="FD198" s="64">
        <f t="shared" si="23"/>
        <v>55000000</v>
      </c>
      <c r="FE198" s="65">
        <f t="shared" si="24"/>
        <v>44920</v>
      </c>
      <c r="FF198" s="42" t="str">
        <f t="shared" ca="1" si="21"/>
        <v xml:space="preserve"> TERMINADO</v>
      </c>
      <c r="FJ198" s="42" t="s">
        <v>1593</v>
      </c>
      <c r="FK198" s="42" t="s">
        <v>1593</v>
      </c>
    </row>
    <row r="199" spans="1:167" s="42" customFormat="1" ht="13.5" customHeight="1" x14ac:dyDescent="0.25">
      <c r="A199" s="42">
        <v>66749</v>
      </c>
      <c r="B199" s="42" t="s">
        <v>3108</v>
      </c>
      <c r="C199" s="42" t="s">
        <v>2289</v>
      </c>
      <c r="D199" s="42" t="s">
        <v>2183</v>
      </c>
      <c r="E199" s="42">
        <v>197</v>
      </c>
      <c r="F199" s="42" t="s">
        <v>510</v>
      </c>
      <c r="G199" s="42">
        <v>214</v>
      </c>
      <c r="H199" s="42" t="s">
        <v>528</v>
      </c>
      <c r="I199" s="42" t="s">
        <v>362</v>
      </c>
      <c r="J199" s="42" t="s">
        <v>1915</v>
      </c>
      <c r="K199" s="42" t="s">
        <v>2256</v>
      </c>
      <c r="L199" s="42" t="s">
        <v>1439</v>
      </c>
      <c r="M199" s="42" t="s">
        <v>197</v>
      </c>
      <c r="N199" s="42">
        <v>429</v>
      </c>
      <c r="O199" s="42">
        <v>44580</v>
      </c>
      <c r="P199" s="42">
        <v>200000000</v>
      </c>
      <c r="Q199" s="42" t="s">
        <v>541</v>
      </c>
      <c r="R199" s="42" t="s">
        <v>510</v>
      </c>
      <c r="S199" s="42" t="s">
        <v>117</v>
      </c>
      <c r="AB199" s="42" t="s">
        <v>117</v>
      </c>
      <c r="AG199" s="42">
        <f t="shared" si="20"/>
        <v>200000000</v>
      </c>
      <c r="AH199" s="42" t="s">
        <v>505</v>
      </c>
      <c r="AI199" s="42" t="s">
        <v>1824</v>
      </c>
      <c r="AJ199" s="42" t="s">
        <v>717</v>
      </c>
      <c r="AK199" s="42" t="s">
        <v>1428</v>
      </c>
      <c r="AL199" s="42">
        <v>80851712</v>
      </c>
      <c r="AM199" s="42">
        <v>8</v>
      </c>
      <c r="AN199" s="42" t="s">
        <v>1631</v>
      </c>
      <c r="AO199" s="42">
        <v>31028</v>
      </c>
      <c r="AP199" s="42">
        <f t="shared" si="19"/>
        <v>37.076712328767123</v>
      </c>
      <c r="AS199" s="189"/>
      <c r="AT199" s="42" t="s">
        <v>1305</v>
      </c>
      <c r="AU199" s="42" t="s">
        <v>966</v>
      </c>
      <c r="AV199" s="42">
        <v>3005951657</v>
      </c>
      <c r="AW199" s="42" t="s">
        <v>1219</v>
      </c>
      <c r="AX199" s="42">
        <v>44587</v>
      </c>
      <c r="AY199" s="42">
        <v>40000000</v>
      </c>
      <c r="AZ199" s="42">
        <v>5000000</v>
      </c>
      <c r="BA199" s="42" t="s">
        <v>1376</v>
      </c>
      <c r="BB199" s="42">
        <v>8</v>
      </c>
      <c r="BD199" s="42">
        <f t="shared" si="22"/>
        <v>240</v>
      </c>
      <c r="BE199" s="42" t="s">
        <v>1389</v>
      </c>
      <c r="BF199" s="42" t="s">
        <v>1390</v>
      </c>
      <c r="BG199" s="42">
        <v>5</v>
      </c>
      <c r="BH199" s="42">
        <v>471</v>
      </c>
      <c r="BI199" s="42">
        <v>44587</v>
      </c>
      <c r="BJ199" s="42">
        <v>40000000</v>
      </c>
      <c r="BQ199" s="42" t="s">
        <v>2535</v>
      </c>
      <c r="BR199" s="42" t="s">
        <v>2454</v>
      </c>
      <c r="BS199" s="42">
        <v>44587</v>
      </c>
      <c r="BT199" s="42">
        <v>44588</v>
      </c>
      <c r="BU199" s="42">
        <v>44830</v>
      </c>
      <c r="FD199" s="64">
        <f t="shared" si="23"/>
        <v>40000000</v>
      </c>
      <c r="FE199" s="65">
        <f t="shared" si="24"/>
        <v>44830</v>
      </c>
      <c r="FF199" s="42" t="str">
        <f t="shared" ca="1" si="21"/>
        <v xml:space="preserve"> TERMINADO</v>
      </c>
      <c r="FJ199" s="42" t="s">
        <v>1593</v>
      </c>
      <c r="FK199" s="42" t="s">
        <v>1593</v>
      </c>
    </row>
    <row r="200" spans="1:167" s="42" customFormat="1" ht="13.5" customHeight="1" x14ac:dyDescent="0.25">
      <c r="A200" s="42">
        <v>66749</v>
      </c>
      <c r="B200" s="42" t="s">
        <v>3108</v>
      </c>
      <c r="C200" s="42" t="s">
        <v>2289</v>
      </c>
      <c r="D200" s="42" t="s">
        <v>2183</v>
      </c>
      <c r="E200" s="42">
        <v>198</v>
      </c>
      <c r="F200" s="42" t="s">
        <v>510</v>
      </c>
      <c r="G200" s="42">
        <v>217</v>
      </c>
      <c r="H200" s="42" t="s">
        <v>528</v>
      </c>
      <c r="I200" s="42" t="s">
        <v>362</v>
      </c>
      <c r="J200" s="42" t="s">
        <v>1917</v>
      </c>
      <c r="K200" s="42" t="s">
        <v>2256</v>
      </c>
      <c r="L200" s="42" t="s">
        <v>1439</v>
      </c>
      <c r="M200" s="42" t="s">
        <v>197</v>
      </c>
      <c r="N200" s="42">
        <v>429</v>
      </c>
      <c r="O200" s="42">
        <v>44580</v>
      </c>
      <c r="P200" s="42">
        <v>200000000</v>
      </c>
      <c r="Q200" s="42" t="s">
        <v>541</v>
      </c>
      <c r="R200" s="42" t="s">
        <v>510</v>
      </c>
      <c r="S200" s="42" t="s">
        <v>117</v>
      </c>
      <c r="AB200" s="42" t="s">
        <v>117</v>
      </c>
      <c r="AG200" s="42">
        <f t="shared" si="20"/>
        <v>200000000</v>
      </c>
      <c r="AH200" s="42" t="s">
        <v>505</v>
      </c>
      <c r="AI200" s="42" t="s">
        <v>1825</v>
      </c>
      <c r="AJ200" s="42" t="s">
        <v>718</v>
      </c>
      <c r="AK200" s="42" t="s">
        <v>1428</v>
      </c>
      <c r="AL200" s="42">
        <v>52959448</v>
      </c>
      <c r="AM200" s="42">
        <v>1</v>
      </c>
      <c r="AN200" s="42" t="s">
        <v>1632</v>
      </c>
      <c r="AO200" s="42">
        <v>30866</v>
      </c>
      <c r="AP200" s="42">
        <f t="shared" si="19"/>
        <v>37.520547945205479</v>
      </c>
      <c r="AS200" s="189"/>
      <c r="AT200" s="42" t="s">
        <v>1329</v>
      </c>
      <c r="AU200" s="42" t="s">
        <v>967</v>
      </c>
      <c r="AV200" s="42">
        <v>3213912053</v>
      </c>
      <c r="AW200" s="42" t="s">
        <v>1220</v>
      </c>
      <c r="AX200" s="42">
        <v>44586</v>
      </c>
      <c r="AY200" s="42">
        <v>40000000</v>
      </c>
      <c r="AZ200" s="42">
        <v>5000000</v>
      </c>
      <c r="BA200" s="42" t="s">
        <v>1376</v>
      </c>
      <c r="BB200" s="42">
        <v>8</v>
      </c>
      <c r="BD200" s="42">
        <f t="shared" si="22"/>
        <v>240</v>
      </c>
      <c r="BE200" s="42" t="s">
        <v>1392</v>
      </c>
      <c r="BF200" s="42" t="s">
        <v>1393</v>
      </c>
      <c r="BG200" s="42">
        <v>5</v>
      </c>
      <c r="BH200" s="42">
        <v>435</v>
      </c>
      <c r="BI200" s="42">
        <v>44587</v>
      </c>
      <c r="BJ200" s="42">
        <v>40000000</v>
      </c>
      <c r="BQ200" s="42" t="s">
        <v>2536</v>
      </c>
      <c r="BR200" s="42" t="s">
        <v>2537</v>
      </c>
      <c r="BS200" s="42">
        <v>44587</v>
      </c>
      <c r="BT200" s="42">
        <v>44588</v>
      </c>
      <c r="BU200" s="42">
        <v>44830</v>
      </c>
      <c r="BV200" s="42">
        <v>44832</v>
      </c>
      <c r="BW200" s="42">
        <v>15000000</v>
      </c>
      <c r="BX200" s="42">
        <v>712</v>
      </c>
      <c r="BY200" s="42">
        <v>44817</v>
      </c>
      <c r="BZ200" s="42" t="s">
        <v>3077</v>
      </c>
      <c r="CA200" s="42">
        <v>44820</v>
      </c>
      <c r="CB200" s="42">
        <v>15000000</v>
      </c>
      <c r="CX200" s="42">
        <v>90</v>
      </c>
      <c r="CY200" s="42">
        <v>44921</v>
      </c>
      <c r="FD200" s="64">
        <f t="shared" si="23"/>
        <v>55000000</v>
      </c>
      <c r="FE200" s="65">
        <f t="shared" si="24"/>
        <v>44921</v>
      </c>
      <c r="FF200" s="42" t="str">
        <f t="shared" ca="1" si="21"/>
        <v xml:space="preserve"> TERMINADO</v>
      </c>
      <c r="FJ200" s="42" t="s">
        <v>1593</v>
      </c>
      <c r="FK200" s="42" t="s">
        <v>1593</v>
      </c>
    </row>
    <row r="201" spans="1:167" s="42" customFormat="1" ht="13.5" customHeight="1" x14ac:dyDescent="0.25">
      <c r="A201" s="42">
        <v>66749</v>
      </c>
      <c r="B201" s="42" t="s">
        <v>3108</v>
      </c>
      <c r="C201" s="42" t="s">
        <v>2289</v>
      </c>
      <c r="D201" s="42" t="s">
        <v>2183</v>
      </c>
      <c r="E201" s="42">
        <v>199</v>
      </c>
      <c r="F201" s="42" t="s">
        <v>510</v>
      </c>
      <c r="G201" s="42">
        <v>220</v>
      </c>
      <c r="H201" s="42" t="s">
        <v>528</v>
      </c>
      <c r="I201" s="42" t="s">
        <v>362</v>
      </c>
      <c r="J201" s="42" t="s">
        <v>1913</v>
      </c>
      <c r="K201" s="42" t="s">
        <v>2256</v>
      </c>
      <c r="L201" s="42" t="s">
        <v>1439</v>
      </c>
      <c r="M201" s="42" t="s">
        <v>197</v>
      </c>
      <c r="N201" s="42">
        <v>429</v>
      </c>
      <c r="O201" s="42">
        <v>44580</v>
      </c>
      <c r="P201" s="42">
        <v>200000000</v>
      </c>
      <c r="Q201" s="42" t="s">
        <v>541</v>
      </c>
      <c r="R201" s="42" t="s">
        <v>510</v>
      </c>
      <c r="S201" s="42" t="s">
        <v>117</v>
      </c>
      <c r="AB201" s="42" t="s">
        <v>117</v>
      </c>
      <c r="AG201" s="42">
        <f t="shared" si="20"/>
        <v>200000000</v>
      </c>
      <c r="AH201" s="42" t="s">
        <v>505</v>
      </c>
      <c r="AI201" s="42" t="s">
        <v>1826</v>
      </c>
      <c r="AJ201" s="42" t="s">
        <v>1469</v>
      </c>
      <c r="AK201" s="42" t="s">
        <v>1428</v>
      </c>
      <c r="AL201" s="42">
        <v>79422810</v>
      </c>
      <c r="AM201" s="42">
        <v>8</v>
      </c>
      <c r="AN201" s="42" t="s">
        <v>1631</v>
      </c>
      <c r="AO201" s="42">
        <v>24590</v>
      </c>
      <c r="AP201" s="42">
        <f t="shared" si="19"/>
        <v>54.715068493150682</v>
      </c>
      <c r="AS201" s="189"/>
      <c r="AT201" s="42" t="s">
        <v>1290</v>
      </c>
      <c r="AU201" s="42" t="s">
        <v>968</v>
      </c>
      <c r="AV201" s="42">
        <v>3203058881</v>
      </c>
      <c r="AW201" s="42" t="s">
        <v>1221</v>
      </c>
      <c r="AX201" s="42">
        <v>44587</v>
      </c>
      <c r="AY201" s="42">
        <v>40000000</v>
      </c>
      <c r="AZ201" s="42">
        <v>5000000</v>
      </c>
      <c r="BA201" s="42" t="s">
        <v>1376</v>
      </c>
      <c r="BB201" s="42">
        <v>8</v>
      </c>
      <c r="BD201" s="42">
        <f t="shared" si="22"/>
        <v>240</v>
      </c>
      <c r="BE201" s="42" t="s">
        <v>1386</v>
      </c>
      <c r="BF201" s="42" t="s">
        <v>1418</v>
      </c>
      <c r="BG201" s="42">
        <v>5</v>
      </c>
      <c r="BH201" s="42">
        <v>469</v>
      </c>
      <c r="BI201" s="42">
        <v>44587</v>
      </c>
      <c r="BJ201" s="42">
        <v>40000000</v>
      </c>
      <c r="BQ201" s="42" t="s">
        <v>2538</v>
      </c>
      <c r="BR201" s="42" t="s">
        <v>2539</v>
      </c>
      <c r="BS201" s="42">
        <v>44588</v>
      </c>
      <c r="BT201" s="42">
        <v>44589</v>
      </c>
      <c r="BU201" s="42">
        <v>44831</v>
      </c>
      <c r="FD201" s="64">
        <f t="shared" si="23"/>
        <v>40000000</v>
      </c>
      <c r="FE201" s="65">
        <f t="shared" si="24"/>
        <v>44831</v>
      </c>
      <c r="FF201" s="42" t="str">
        <f t="shared" ca="1" si="21"/>
        <v xml:space="preserve"> TERMINADO</v>
      </c>
      <c r="FJ201" s="42" t="s">
        <v>1593</v>
      </c>
      <c r="FK201" s="42" t="s">
        <v>1593</v>
      </c>
    </row>
    <row r="202" spans="1:167" s="42" customFormat="1" ht="13.5" customHeight="1" x14ac:dyDescent="0.25">
      <c r="A202" s="42">
        <v>66749</v>
      </c>
      <c r="B202" s="42" t="s">
        <v>3108</v>
      </c>
      <c r="C202" s="42" t="s">
        <v>2289</v>
      </c>
      <c r="D202" s="42" t="s">
        <v>2183</v>
      </c>
      <c r="E202" s="42">
        <v>200</v>
      </c>
      <c r="F202" s="42" t="s">
        <v>510</v>
      </c>
      <c r="G202" s="42">
        <v>233</v>
      </c>
      <c r="H202" s="42" t="s">
        <v>528</v>
      </c>
      <c r="I202" s="42" t="s">
        <v>362</v>
      </c>
      <c r="J202" s="42" t="s">
        <v>1916</v>
      </c>
      <c r="K202" s="42" t="s">
        <v>2256</v>
      </c>
      <c r="L202" s="42" t="s">
        <v>1439</v>
      </c>
      <c r="M202" s="42" t="s">
        <v>197</v>
      </c>
      <c r="N202" s="42">
        <v>429</v>
      </c>
      <c r="O202" s="42">
        <v>44580</v>
      </c>
      <c r="P202" s="42">
        <v>200000000</v>
      </c>
      <c r="Q202" s="42" t="s">
        <v>541</v>
      </c>
      <c r="R202" s="42" t="s">
        <v>510</v>
      </c>
      <c r="S202" s="42" t="s">
        <v>117</v>
      </c>
      <c r="AB202" s="42" t="s">
        <v>117</v>
      </c>
      <c r="AG202" s="42">
        <f t="shared" si="20"/>
        <v>200000000</v>
      </c>
      <c r="AH202" s="42" t="s">
        <v>505</v>
      </c>
      <c r="AI202" s="42" t="s">
        <v>1827</v>
      </c>
      <c r="AJ202" s="42" t="s">
        <v>719</v>
      </c>
      <c r="AK202" s="42" t="s">
        <v>1428</v>
      </c>
      <c r="AL202" s="42">
        <v>79508729</v>
      </c>
      <c r="AM202" s="42">
        <v>1</v>
      </c>
      <c r="AN202" s="42" t="s">
        <v>1631</v>
      </c>
      <c r="AO202" s="42">
        <v>25741</v>
      </c>
      <c r="AP202" s="42">
        <f t="shared" si="19"/>
        <v>51.561643835616437</v>
      </c>
      <c r="AS202" s="189"/>
      <c r="AT202" s="42" t="s">
        <v>1305</v>
      </c>
      <c r="AU202" s="42" t="s">
        <v>969</v>
      </c>
      <c r="AV202" s="42">
        <v>3123877197</v>
      </c>
      <c r="AW202" s="42" t="s">
        <v>1222</v>
      </c>
      <c r="AX202" s="42">
        <v>44587</v>
      </c>
      <c r="AY202" s="42">
        <v>40000000</v>
      </c>
      <c r="AZ202" s="42">
        <v>5000000</v>
      </c>
      <c r="BA202" s="42" t="s">
        <v>1376</v>
      </c>
      <c r="BB202" s="42">
        <v>8</v>
      </c>
      <c r="BD202" s="42">
        <f t="shared" si="22"/>
        <v>240</v>
      </c>
      <c r="BE202" s="42" t="s">
        <v>1391</v>
      </c>
      <c r="BF202" s="42">
        <v>20226620001723</v>
      </c>
      <c r="BG202" s="42">
        <v>5</v>
      </c>
      <c r="BH202" s="42">
        <v>470</v>
      </c>
      <c r="BI202" s="42">
        <v>44587</v>
      </c>
      <c r="BJ202" s="42">
        <v>40000000</v>
      </c>
      <c r="BQ202" s="42" t="s">
        <v>2540</v>
      </c>
      <c r="BR202" s="42" t="s">
        <v>2541</v>
      </c>
      <c r="BS202" s="42">
        <v>44587</v>
      </c>
      <c r="BT202" s="42">
        <v>44588</v>
      </c>
      <c r="BU202" s="42">
        <v>44830</v>
      </c>
      <c r="BV202" s="42">
        <v>44821</v>
      </c>
      <c r="BW202" s="42">
        <v>15000000</v>
      </c>
      <c r="BX202" s="42">
        <v>710</v>
      </c>
      <c r="BY202" s="42">
        <v>44817</v>
      </c>
      <c r="BZ202" s="42" t="s">
        <v>3078</v>
      </c>
      <c r="CA202" s="42">
        <v>44825</v>
      </c>
      <c r="CB202" s="42">
        <v>15000000</v>
      </c>
      <c r="CX202" s="42">
        <v>90</v>
      </c>
      <c r="CY202" s="42">
        <v>44921</v>
      </c>
      <c r="FD202" s="64">
        <f t="shared" si="23"/>
        <v>55000000</v>
      </c>
      <c r="FE202" s="65">
        <f t="shared" si="24"/>
        <v>44921</v>
      </c>
      <c r="FF202" s="42" t="str">
        <f t="shared" ca="1" si="21"/>
        <v xml:space="preserve"> TERMINADO</v>
      </c>
      <c r="FJ202" s="42" t="s">
        <v>1593</v>
      </c>
      <c r="FK202" s="42" t="s">
        <v>1593</v>
      </c>
    </row>
    <row r="203" spans="1:167" s="83" customFormat="1" ht="13.5" customHeight="1" x14ac:dyDescent="0.25">
      <c r="A203" s="83">
        <v>68888</v>
      </c>
      <c r="B203" s="83" t="s">
        <v>3913</v>
      </c>
      <c r="C203" s="83" t="s">
        <v>2289</v>
      </c>
      <c r="D203" s="83" t="s">
        <v>2184</v>
      </c>
      <c r="E203" s="83">
        <v>201</v>
      </c>
      <c r="F203" s="83" t="s">
        <v>510</v>
      </c>
      <c r="G203" s="83">
        <v>270</v>
      </c>
      <c r="H203" s="83" t="s">
        <v>528</v>
      </c>
      <c r="I203" s="83" t="s">
        <v>363</v>
      </c>
      <c r="J203" s="83" t="s">
        <v>1931</v>
      </c>
      <c r="K203" s="83" t="s">
        <v>478</v>
      </c>
      <c r="L203" s="83" t="s">
        <v>1439</v>
      </c>
      <c r="M203" s="83" t="s">
        <v>197</v>
      </c>
      <c r="N203" s="83">
        <v>371</v>
      </c>
      <c r="O203" s="83">
        <v>44578</v>
      </c>
      <c r="P203" s="83">
        <v>45600000</v>
      </c>
      <c r="Q203" s="83" t="s">
        <v>541</v>
      </c>
      <c r="R203" s="83" t="s">
        <v>510</v>
      </c>
      <c r="S203" s="83" t="s">
        <v>117</v>
      </c>
      <c r="AB203" s="83" t="s">
        <v>117</v>
      </c>
      <c r="AG203" s="83">
        <f t="shared" si="20"/>
        <v>45600000</v>
      </c>
      <c r="AH203" s="83" t="s">
        <v>505</v>
      </c>
      <c r="AI203" s="83" t="s">
        <v>1828</v>
      </c>
      <c r="AJ203" s="83" t="s">
        <v>720</v>
      </c>
      <c r="AK203" s="83" t="s">
        <v>1428</v>
      </c>
      <c r="AL203" s="83">
        <v>11431239</v>
      </c>
      <c r="AM203" s="83">
        <v>2</v>
      </c>
      <c r="AN203" s="83" t="s">
        <v>1631</v>
      </c>
      <c r="AO203" s="83">
        <v>22903</v>
      </c>
      <c r="AP203" s="83">
        <f t="shared" si="19"/>
        <v>59.336986301369862</v>
      </c>
      <c r="AS203" s="189"/>
      <c r="AT203" s="83" t="s">
        <v>1278</v>
      </c>
      <c r="AU203" s="83" t="s">
        <v>970</v>
      </c>
      <c r="AV203" s="83">
        <v>3183705467</v>
      </c>
      <c r="AW203" s="83" t="s">
        <v>1223</v>
      </c>
      <c r="AX203" s="83">
        <v>44587</v>
      </c>
      <c r="AY203" s="83">
        <v>45600000</v>
      </c>
      <c r="AZ203" s="83">
        <v>5700000</v>
      </c>
      <c r="BA203" s="83" t="s">
        <v>1376</v>
      </c>
      <c r="BB203" s="83">
        <v>8</v>
      </c>
      <c r="BD203" s="83">
        <f t="shared" si="22"/>
        <v>240</v>
      </c>
      <c r="BE203" s="83" t="s">
        <v>1403</v>
      </c>
      <c r="BF203" s="83" t="s">
        <v>1404</v>
      </c>
      <c r="BG203" s="83">
        <v>1</v>
      </c>
      <c r="BH203" s="83">
        <v>472</v>
      </c>
      <c r="BI203" s="83">
        <v>44587</v>
      </c>
      <c r="BJ203" s="83">
        <v>45600000</v>
      </c>
      <c r="BQ203" s="83" t="s">
        <v>2542</v>
      </c>
      <c r="BR203" s="83" t="s">
        <v>2543</v>
      </c>
      <c r="BS203" s="83">
        <v>44592</v>
      </c>
      <c r="BT203" s="83">
        <v>44593</v>
      </c>
      <c r="BU203" s="83">
        <v>44834</v>
      </c>
      <c r="BV203" s="83">
        <v>44820</v>
      </c>
      <c r="BW203" s="83">
        <v>17100000</v>
      </c>
      <c r="BX203" s="83">
        <v>742</v>
      </c>
      <c r="BY203" s="83">
        <v>44817</v>
      </c>
      <c r="BZ203" s="83" t="s">
        <v>3079</v>
      </c>
      <c r="CA203" s="83">
        <v>44832</v>
      </c>
      <c r="CB203" s="83">
        <v>17100000</v>
      </c>
      <c r="CX203" s="83">
        <v>90</v>
      </c>
      <c r="CY203" s="83">
        <v>44926</v>
      </c>
      <c r="DJ203" s="83">
        <v>44728</v>
      </c>
      <c r="DK203" s="83">
        <v>44728</v>
      </c>
      <c r="DL203" s="83" t="s">
        <v>2300</v>
      </c>
      <c r="DM203" s="83">
        <v>44729</v>
      </c>
      <c r="DN203" s="83">
        <v>44835</v>
      </c>
      <c r="DT203" s="83">
        <v>44728</v>
      </c>
      <c r="DU203" s="83">
        <v>44728</v>
      </c>
      <c r="DV203" s="83" t="s">
        <v>2297</v>
      </c>
      <c r="DW203" s="83">
        <v>34646</v>
      </c>
      <c r="DX203" s="83" t="s">
        <v>1428</v>
      </c>
      <c r="DY203" s="83">
        <v>1022398033</v>
      </c>
      <c r="DZ203" s="83">
        <v>2</v>
      </c>
      <c r="EA203" s="83" t="s">
        <v>2298</v>
      </c>
      <c r="EB203" s="83">
        <v>3103343223</v>
      </c>
      <c r="EC203" s="83" t="s">
        <v>2299</v>
      </c>
      <c r="FD203" s="84">
        <f t="shared" si="23"/>
        <v>62700000</v>
      </c>
      <c r="FE203" s="85">
        <f t="shared" si="24"/>
        <v>44926</v>
      </c>
      <c r="FF203" s="83" t="str">
        <f t="shared" ca="1" si="21"/>
        <v xml:space="preserve"> TERMINADO</v>
      </c>
      <c r="FJ203" s="83" t="s">
        <v>1594</v>
      </c>
      <c r="FK203" s="83" t="s">
        <v>1594</v>
      </c>
    </row>
    <row r="204" spans="1:167" s="42" customFormat="1" ht="13.5" customHeight="1" x14ac:dyDescent="0.25">
      <c r="A204" s="42">
        <v>67467</v>
      </c>
      <c r="B204" s="42" t="s">
        <v>3108</v>
      </c>
      <c r="C204" s="42" t="s">
        <v>2289</v>
      </c>
      <c r="D204" s="42" t="s">
        <v>2147</v>
      </c>
      <c r="E204" s="42">
        <v>202</v>
      </c>
      <c r="F204" s="42" t="s">
        <v>511</v>
      </c>
      <c r="G204" s="42">
        <v>127</v>
      </c>
      <c r="H204" s="42" t="s">
        <v>528</v>
      </c>
      <c r="I204" s="42" t="s">
        <v>276</v>
      </c>
      <c r="J204" s="42" t="s">
        <v>1888</v>
      </c>
      <c r="K204" s="42" t="s">
        <v>389</v>
      </c>
      <c r="L204" s="42" t="s">
        <v>1439</v>
      </c>
      <c r="M204" s="42" t="s">
        <v>199</v>
      </c>
      <c r="N204" s="42">
        <v>199</v>
      </c>
      <c r="O204" s="42">
        <v>44568</v>
      </c>
      <c r="P204" s="42">
        <v>110400000</v>
      </c>
      <c r="Q204" s="42" t="s">
        <v>537</v>
      </c>
      <c r="R204" s="42" t="s">
        <v>511</v>
      </c>
      <c r="S204" s="42" t="s">
        <v>117</v>
      </c>
      <c r="AB204" s="42" t="s">
        <v>117</v>
      </c>
      <c r="AG204" s="42">
        <f t="shared" si="20"/>
        <v>110400000</v>
      </c>
      <c r="AH204" s="42" t="s">
        <v>505</v>
      </c>
      <c r="AI204" s="42" t="s">
        <v>1829</v>
      </c>
      <c r="AJ204" s="42" t="s">
        <v>721</v>
      </c>
      <c r="AK204" s="42" t="s">
        <v>1428</v>
      </c>
      <c r="AL204" s="42">
        <v>51809587</v>
      </c>
      <c r="AM204" s="42">
        <v>0</v>
      </c>
      <c r="AN204" s="42" t="s">
        <v>1632</v>
      </c>
      <c r="AO204" s="42">
        <v>23789</v>
      </c>
      <c r="AP204" s="42">
        <f t="shared" si="19"/>
        <v>56.909589041095892</v>
      </c>
      <c r="AS204" s="189"/>
      <c r="AT204" s="42" t="s">
        <v>1280</v>
      </c>
      <c r="AU204" s="42" t="s">
        <v>971</v>
      </c>
      <c r="AV204" s="42">
        <v>3105763172</v>
      </c>
      <c r="AW204" s="42" t="s">
        <v>1224</v>
      </c>
      <c r="AX204" s="42">
        <v>44586</v>
      </c>
      <c r="AY204" s="42">
        <v>18400000</v>
      </c>
      <c r="AZ204" s="42">
        <v>2300000</v>
      </c>
      <c r="BA204" s="42" t="s">
        <v>1376</v>
      </c>
      <c r="BB204" s="42">
        <v>8</v>
      </c>
      <c r="BD204" s="42">
        <f t="shared" si="22"/>
        <v>240</v>
      </c>
      <c r="BE204" s="42" t="s">
        <v>1381</v>
      </c>
      <c r="BF204" s="42" t="s">
        <v>1382</v>
      </c>
      <c r="BG204" s="42">
        <v>5</v>
      </c>
      <c r="BH204" s="42">
        <v>436</v>
      </c>
      <c r="BI204" s="42">
        <v>44587</v>
      </c>
      <c r="BJ204" s="42">
        <v>18400000</v>
      </c>
      <c r="BQ204" s="42" t="s">
        <v>2544</v>
      </c>
      <c r="BR204" s="42" t="s">
        <v>2545</v>
      </c>
      <c r="BS204" s="42">
        <v>44586</v>
      </c>
      <c r="BT204" s="42">
        <v>44588</v>
      </c>
      <c r="BU204" s="42">
        <v>44830</v>
      </c>
      <c r="BV204" s="42">
        <v>44820</v>
      </c>
      <c r="BW204" s="42">
        <v>6900000</v>
      </c>
      <c r="BX204" s="42">
        <v>758</v>
      </c>
      <c r="BY204" s="42">
        <v>44818</v>
      </c>
      <c r="BZ204" s="42" t="s">
        <v>3080</v>
      </c>
      <c r="CA204" s="42">
        <v>44825</v>
      </c>
      <c r="CB204" s="42">
        <v>6900000</v>
      </c>
      <c r="CX204" s="42">
        <v>90</v>
      </c>
      <c r="CY204" s="42">
        <v>44921</v>
      </c>
      <c r="FD204" s="64">
        <f t="shared" si="23"/>
        <v>25300000</v>
      </c>
      <c r="FE204" s="65">
        <f t="shared" si="24"/>
        <v>44921</v>
      </c>
      <c r="FF204" s="42" t="str">
        <f t="shared" ca="1" si="21"/>
        <v xml:space="preserve"> TERMINADO</v>
      </c>
      <c r="FJ204" s="42" t="s">
        <v>1557</v>
      </c>
      <c r="FK204" s="42" t="s">
        <v>1557</v>
      </c>
    </row>
    <row r="205" spans="1:167" s="42" customFormat="1" ht="13.5" customHeight="1" x14ac:dyDescent="0.25">
      <c r="A205" s="42">
        <v>68919</v>
      </c>
      <c r="B205" s="42" t="s">
        <v>3108</v>
      </c>
      <c r="C205" s="42" t="s">
        <v>2289</v>
      </c>
      <c r="D205" s="42" t="s">
        <v>2185</v>
      </c>
      <c r="E205" s="42">
        <v>203</v>
      </c>
      <c r="F205" s="42" t="s">
        <v>511</v>
      </c>
      <c r="G205" s="42">
        <v>134</v>
      </c>
      <c r="H205" s="42" t="s">
        <v>528</v>
      </c>
      <c r="I205" s="42" t="s">
        <v>276</v>
      </c>
      <c r="J205" s="42" t="s">
        <v>1888</v>
      </c>
      <c r="K205" s="42" t="s">
        <v>389</v>
      </c>
      <c r="L205" s="42" t="s">
        <v>1439</v>
      </c>
      <c r="M205" s="42" t="s">
        <v>199</v>
      </c>
      <c r="N205" s="42">
        <v>381</v>
      </c>
      <c r="O205" s="42">
        <v>44578</v>
      </c>
      <c r="P205" s="42">
        <v>18400000</v>
      </c>
      <c r="Q205" s="42" t="s">
        <v>537</v>
      </c>
      <c r="R205" s="42" t="s">
        <v>511</v>
      </c>
      <c r="S205" s="42" t="s">
        <v>117</v>
      </c>
      <c r="AB205" s="42" t="s">
        <v>117</v>
      </c>
      <c r="AG205" s="42">
        <f t="shared" si="20"/>
        <v>18400000</v>
      </c>
      <c r="AH205" s="42" t="s">
        <v>505</v>
      </c>
      <c r="AI205" s="42" t="s">
        <v>1830</v>
      </c>
      <c r="AJ205" s="42" t="s">
        <v>722</v>
      </c>
      <c r="AK205" s="42" t="s">
        <v>1428</v>
      </c>
      <c r="AL205" s="42">
        <v>1013610594</v>
      </c>
      <c r="AM205" s="42">
        <v>9</v>
      </c>
      <c r="AN205" s="42" t="s">
        <v>1631</v>
      </c>
      <c r="AO205" s="42">
        <v>32940</v>
      </c>
      <c r="AP205" s="42">
        <f t="shared" si="19"/>
        <v>31.838356164383562</v>
      </c>
      <c r="AS205" s="189"/>
      <c r="AT205" s="42" t="s">
        <v>1355</v>
      </c>
      <c r="AU205" s="42" t="s">
        <v>972</v>
      </c>
      <c r="AV205" s="42">
        <v>3133525035</v>
      </c>
      <c r="AW205" s="42" t="s">
        <v>1225</v>
      </c>
      <c r="AX205" s="42">
        <v>44587</v>
      </c>
      <c r="AY205" s="42">
        <v>18400000</v>
      </c>
      <c r="AZ205" s="42">
        <v>2300000</v>
      </c>
      <c r="BA205" s="42" t="s">
        <v>1376</v>
      </c>
      <c r="BB205" s="42">
        <v>8</v>
      </c>
      <c r="BD205" s="42">
        <f t="shared" si="22"/>
        <v>240</v>
      </c>
      <c r="BE205" s="42" t="s">
        <v>1381</v>
      </c>
      <c r="BF205" s="42" t="s">
        <v>1382</v>
      </c>
      <c r="BG205" s="42">
        <v>5</v>
      </c>
      <c r="BH205" s="42">
        <v>495</v>
      </c>
      <c r="BI205" s="42">
        <v>44588</v>
      </c>
      <c r="BJ205" s="42">
        <v>18400000</v>
      </c>
      <c r="BQ205" s="42" t="s">
        <v>2546</v>
      </c>
      <c r="BR205" s="42" t="s">
        <v>2254</v>
      </c>
      <c r="BS205" s="42">
        <v>44592</v>
      </c>
      <c r="BT205" s="42">
        <v>44593</v>
      </c>
      <c r="BU205" s="42">
        <v>44834</v>
      </c>
      <c r="BV205" s="42">
        <v>44832</v>
      </c>
      <c r="BW205" s="42">
        <v>7590000</v>
      </c>
      <c r="BX205" s="42">
        <v>760</v>
      </c>
      <c r="BY205" s="42">
        <v>44818</v>
      </c>
      <c r="BZ205" s="42" t="s">
        <v>3081</v>
      </c>
      <c r="CA205" s="42">
        <v>44825</v>
      </c>
      <c r="CB205" s="42">
        <v>7590000</v>
      </c>
      <c r="CX205" s="42">
        <v>99</v>
      </c>
      <c r="CY205" s="42">
        <v>44935</v>
      </c>
      <c r="FD205" s="64">
        <f t="shared" si="23"/>
        <v>25990000</v>
      </c>
      <c r="FE205" s="65">
        <f t="shared" si="24"/>
        <v>44935</v>
      </c>
      <c r="FF205" s="42" t="str">
        <f t="shared" ca="1" si="21"/>
        <v xml:space="preserve"> TERMINADO</v>
      </c>
      <c r="FJ205" s="42" t="s">
        <v>1595</v>
      </c>
      <c r="FK205" s="42" t="s">
        <v>1595</v>
      </c>
    </row>
    <row r="206" spans="1:167" s="42" customFormat="1" ht="13.5" customHeight="1" x14ac:dyDescent="0.25">
      <c r="A206" s="42">
        <v>66855</v>
      </c>
      <c r="B206" s="42" t="s">
        <v>3108</v>
      </c>
      <c r="C206" s="42" t="s">
        <v>2289</v>
      </c>
      <c r="D206" s="42" t="s">
        <v>2106</v>
      </c>
      <c r="E206" s="42">
        <v>204</v>
      </c>
      <c r="F206" s="42" t="s">
        <v>510</v>
      </c>
      <c r="G206" s="42">
        <v>196</v>
      </c>
      <c r="H206" s="42" t="s">
        <v>528</v>
      </c>
      <c r="I206" s="42" t="s">
        <v>304</v>
      </c>
      <c r="J206" s="42" t="s">
        <v>1898</v>
      </c>
      <c r="K206" s="42" t="s">
        <v>417</v>
      </c>
      <c r="L206" s="42" t="s">
        <v>1439</v>
      </c>
      <c r="M206" s="42" t="s">
        <v>199</v>
      </c>
      <c r="N206" s="42">
        <v>340</v>
      </c>
      <c r="O206" s="42">
        <v>44574</v>
      </c>
      <c r="P206" s="42">
        <v>62800000</v>
      </c>
      <c r="Q206" s="42" t="s">
        <v>541</v>
      </c>
      <c r="R206" s="42" t="s">
        <v>510</v>
      </c>
      <c r="S206" s="42" t="s">
        <v>117</v>
      </c>
      <c r="AB206" s="42" t="s">
        <v>117</v>
      </c>
      <c r="AG206" s="42">
        <f t="shared" si="20"/>
        <v>62800000</v>
      </c>
      <c r="AH206" s="42" t="s">
        <v>505</v>
      </c>
      <c r="AI206" s="42" t="s">
        <v>1831</v>
      </c>
      <c r="AJ206" s="42" t="s">
        <v>723</v>
      </c>
      <c r="AK206" s="42" t="s">
        <v>1428</v>
      </c>
      <c r="AL206" s="42">
        <v>52057352</v>
      </c>
      <c r="AM206" s="42">
        <v>2</v>
      </c>
      <c r="AN206" s="42" t="s">
        <v>1632</v>
      </c>
      <c r="AO206" s="42">
        <v>25419</v>
      </c>
      <c r="AP206" s="42">
        <f t="shared" ref="AP206:AP238" si="25">+YEARFRAC(AO206,$AP$1,3)-1</f>
        <v>52.443835616438356</v>
      </c>
      <c r="AS206" s="189"/>
      <c r="AT206" s="42" t="s">
        <v>1280</v>
      </c>
      <c r="AU206" s="42" t="s">
        <v>973</v>
      </c>
      <c r="AV206" s="42">
        <v>3125910924</v>
      </c>
      <c r="AW206" s="42" t="s">
        <v>1226</v>
      </c>
      <c r="AX206" s="42">
        <v>44586</v>
      </c>
      <c r="AY206" s="42">
        <v>20800000</v>
      </c>
      <c r="AZ206" s="42">
        <v>2600000</v>
      </c>
      <c r="BA206" s="42" t="s">
        <v>1376</v>
      </c>
      <c r="BB206" s="42">
        <v>8</v>
      </c>
      <c r="BD206" s="42">
        <f t="shared" si="22"/>
        <v>240</v>
      </c>
      <c r="BE206" s="42" t="s">
        <v>1398</v>
      </c>
      <c r="BF206" s="42">
        <v>20226620001263</v>
      </c>
      <c r="BG206" s="42">
        <v>1</v>
      </c>
      <c r="BH206" s="42">
        <v>437</v>
      </c>
      <c r="BI206" s="42">
        <v>44587</v>
      </c>
      <c r="BJ206" s="42">
        <v>20800000</v>
      </c>
      <c r="BT206" s="42">
        <v>44587</v>
      </c>
      <c r="BU206" s="42">
        <v>44829</v>
      </c>
      <c r="BV206" s="42">
        <v>44826</v>
      </c>
      <c r="BW206" s="42">
        <v>7973333</v>
      </c>
      <c r="BX206" s="42">
        <v>789</v>
      </c>
      <c r="BY206" s="42">
        <v>44818</v>
      </c>
      <c r="BZ206" s="42" t="s">
        <v>3082</v>
      </c>
      <c r="CA206" s="42">
        <v>44823</v>
      </c>
      <c r="CB206" s="42">
        <v>7973333</v>
      </c>
      <c r="CX206" s="42">
        <v>92</v>
      </c>
      <c r="CY206" s="42">
        <v>44922</v>
      </c>
      <c r="FD206" s="64">
        <f t="shared" si="23"/>
        <v>28773333</v>
      </c>
      <c r="FE206" s="65">
        <f t="shared" si="24"/>
        <v>44922</v>
      </c>
      <c r="FF206" s="42" t="str">
        <f t="shared" ca="1" si="21"/>
        <v xml:space="preserve"> TERMINADO</v>
      </c>
      <c r="FJ206" s="42" t="s">
        <v>1519</v>
      </c>
      <c r="FK206" s="42" t="s">
        <v>1519</v>
      </c>
    </row>
    <row r="207" spans="1:167" s="42" customFormat="1" ht="13.5" customHeight="1" x14ac:dyDescent="0.25">
      <c r="A207" s="42">
        <v>68500</v>
      </c>
      <c r="B207" s="42" t="s">
        <v>3108</v>
      </c>
      <c r="C207" s="42" t="s">
        <v>2289</v>
      </c>
      <c r="D207" s="42" t="s">
        <v>2186</v>
      </c>
      <c r="E207" s="42">
        <v>205</v>
      </c>
      <c r="F207" s="42" t="s">
        <v>510</v>
      </c>
      <c r="G207" s="42">
        <v>260</v>
      </c>
      <c r="H207" s="42" t="s">
        <v>528</v>
      </c>
      <c r="I207" s="42" t="s">
        <v>332</v>
      </c>
      <c r="J207" s="42" t="s">
        <v>1930</v>
      </c>
      <c r="K207" s="42" t="s">
        <v>447</v>
      </c>
      <c r="L207" s="42" t="s">
        <v>1439</v>
      </c>
      <c r="M207" s="42" t="s">
        <v>197</v>
      </c>
      <c r="N207" s="42">
        <v>356</v>
      </c>
      <c r="O207" s="42">
        <v>44575</v>
      </c>
      <c r="P207" s="42">
        <v>37600000</v>
      </c>
      <c r="Q207" s="42" t="s">
        <v>541</v>
      </c>
      <c r="R207" s="42" t="s">
        <v>510</v>
      </c>
      <c r="S207" s="42" t="s">
        <v>117</v>
      </c>
      <c r="AB207" s="42" t="s">
        <v>117</v>
      </c>
      <c r="AG207" s="42">
        <f t="shared" si="20"/>
        <v>37600000</v>
      </c>
      <c r="AH207" s="42" t="s">
        <v>507</v>
      </c>
      <c r="AI207" s="42" t="s">
        <v>1832</v>
      </c>
      <c r="AJ207" s="42" t="s">
        <v>724</v>
      </c>
      <c r="AK207" s="42" t="s">
        <v>1428</v>
      </c>
      <c r="AL207" s="42">
        <v>1012424346</v>
      </c>
      <c r="AM207" s="42">
        <v>8</v>
      </c>
      <c r="AN207" s="42" t="s">
        <v>1631</v>
      </c>
      <c r="AO207" s="42">
        <v>34916</v>
      </c>
      <c r="AP207" s="42">
        <f t="shared" si="25"/>
        <v>26.424657534246574</v>
      </c>
      <c r="AS207" s="189"/>
      <c r="AT207" s="42" t="s">
        <v>1356</v>
      </c>
      <c r="AU207" s="42" t="s">
        <v>974</v>
      </c>
      <c r="AV207" s="42">
        <v>3219896369</v>
      </c>
      <c r="AW207" s="42" t="s">
        <v>1227</v>
      </c>
      <c r="AX207" s="42">
        <v>44587</v>
      </c>
      <c r="AY207" s="42">
        <v>37600000</v>
      </c>
      <c r="AZ207" s="42">
        <v>4700000</v>
      </c>
      <c r="BA207" s="42" t="s">
        <v>1376</v>
      </c>
      <c r="BB207" s="42">
        <v>8</v>
      </c>
      <c r="BD207" s="42">
        <f t="shared" si="22"/>
        <v>240</v>
      </c>
      <c r="BE207" s="42" t="s">
        <v>581</v>
      </c>
      <c r="BF207" s="42">
        <v>20226620070311</v>
      </c>
      <c r="BG207" s="42">
        <v>1</v>
      </c>
      <c r="BH207" s="42">
        <v>521</v>
      </c>
      <c r="BI207" s="42">
        <v>44589</v>
      </c>
      <c r="BJ207" s="42">
        <v>37600000</v>
      </c>
      <c r="BT207" s="42">
        <v>44594</v>
      </c>
      <c r="BU207" s="42">
        <v>44835</v>
      </c>
      <c r="BV207" s="42">
        <v>44825</v>
      </c>
      <c r="BW207" s="42">
        <v>14100000</v>
      </c>
      <c r="BX207" s="42">
        <v>739</v>
      </c>
      <c r="BY207" s="42">
        <v>44817</v>
      </c>
      <c r="BZ207" s="42" t="s">
        <v>3083</v>
      </c>
      <c r="CA207" s="42">
        <v>44833</v>
      </c>
      <c r="CB207" s="42">
        <v>14100000</v>
      </c>
      <c r="CX207" s="42">
        <v>90</v>
      </c>
      <c r="CY207" s="42">
        <v>44927</v>
      </c>
      <c r="FD207" s="64">
        <f t="shared" si="23"/>
        <v>51700000</v>
      </c>
      <c r="FE207" s="65">
        <f t="shared" si="24"/>
        <v>44927</v>
      </c>
      <c r="FF207" s="42" t="str">
        <f t="shared" ca="1" si="21"/>
        <v xml:space="preserve"> TERMINADO</v>
      </c>
      <c r="FJ207" s="42" t="s">
        <v>1596</v>
      </c>
      <c r="FK207" s="42" t="s">
        <v>1596</v>
      </c>
    </row>
    <row r="208" spans="1:167" s="42" customFormat="1" ht="13.5" customHeight="1" x14ac:dyDescent="0.25">
      <c r="A208" s="42">
        <v>69758</v>
      </c>
      <c r="B208" s="42" t="s">
        <v>3108</v>
      </c>
      <c r="C208" s="42" t="s">
        <v>2289</v>
      </c>
      <c r="D208" s="42" t="s">
        <v>2179</v>
      </c>
      <c r="E208" s="42">
        <v>206</v>
      </c>
      <c r="F208" s="42" t="s">
        <v>510</v>
      </c>
      <c r="G208" s="42">
        <v>171</v>
      </c>
      <c r="H208" s="42" t="s">
        <v>528</v>
      </c>
      <c r="I208" s="42" t="s">
        <v>331</v>
      </c>
      <c r="J208" s="42" t="s">
        <v>1928</v>
      </c>
      <c r="K208" s="42" t="s">
        <v>467</v>
      </c>
      <c r="L208" s="42" t="s">
        <v>1439</v>
      </c>
      <c r="M208" s="42" t="s">
        <v>197</v>
      </c>
      <c r="N208" s="42">
        <v>427</v>
      </c>
      <c r="O208" s="42">
        <v>44580</v>
      </c>
      <c r="P208" s="42">
        <v>120000000</v>
      </c>
      <c r="Q208" s="42" t="s">
        <v>541</v>
      </c>
      <c r="R208" s="42" t="s">
        <v>510</v>
      </c>
      <c r="S208" s="42" t="s">
        <v>117</v>
      </c>
      <c r="AB208" s="42" t="s">
        <v>117</v>
      </c>
      <c r="AG208" s="42">
        <f t="shared" si="20"/>
        <v>120000000</v>
      </c>
      <c r="AH208" s="42" t="s">
        <v>507</v>
      </c>
      <c r="AI208" s="42" t="s">
        <v>1833</v>
      </c>
      <c r="AJ208" s="42" t="s">
        <v>725</v>
      </c>
      <c r="AK208" s="42" t="s">
        <v>1428</v>
      </c>
      <c r="AL208" s="42">
        <v>52953158</v>
      </c>
      <c r="AM208" s="42">
        <v>3</v>
      </c>
      <c r="AN208" s="42" t="s">
        <v>1632</v>
      </c>
      <c r="AO208" s="42">
        <v>30307</v>
      </c>
      <c r="AP208" s="42">
        <f t="shared" si="25"/>
        <v>39.052054794520551</v>
      </c>
      <c r="AS208" s="189"/>
      <c r="AT208" s="42" t="s">
        <v>1282</v>
      </c>
      <c r="AU208" s="42" t="s">
        <v>975</v>
      </c>
      <c r="AV208" s="42">
        <v>3003078303</v>
      </c>
      <c r="AW208" s="42" t="s">
        <v>1228</v>
      </c>
      <c r="AX208" s="42">
        <v>44587</v>
      </c>
      <c r="AY208" s="42">
        <v>40000000</v>
      </c>
      <c r="AZ208" s="42">
        <v>5000000</v>
      </c>
      <c r="BA208" s="42" t="s">
        <v>1376</v>
      </c>
      <c r="BB208" s="42">
        <v>8</v>
      </c>
      <c r="BD208" s="42">
        <f t="shared" si="22"/>
        <v>240</v>
      </c>
      <c r="BE208" s="42" t="s">
        <v>1396</v>
      </c>
      <c r="BF208" s="42" t="s">
        <v>1397</v>
      </c>
      <c r="BG208" s="42">
        <v>1</v>
      </c>
      <c r="BH208" s="42">
        <v>520</v>
      </c>
      <c r="BI208" s="42">
        <v>44589</v>
      </c>
      <c r="BJ208" s="42">
        <v>40000000</v>
      </c>
      <c r="BT208" s="42">
        <v>44593</v>
      </c>
      <c r="BU208" s="42">
        <v>44834</v>
      </c>
      <c r="BV208" s="42">
        <v>44825</v>
      </c>
      <c r="BW208" s="42">
        <v>15000000</v>
      </c>
      <c r="BX208" s="42">
        <v>781</v>
      </c>
      <c r="BY208" s="42">
        <v>44818</v>
      </c>
      <c r="BZ208" s="42" t="s">
        <v>3084</v>
      </c>
      <c r="CA208" s="42">
        <v>44827</v>
      </c>
      <c r="CB208" s="42">
        <v>15000000</v>
      </c>
      <c r="CX208" s="42">
        <v>90</v>
      </c>
      <c r="CY208" s="42">
        <v>44925</v>
      </c>
      <c r="FD208" s="64">
        <f t="shared" si="23"/>
        <v>55000000</v>
      </c>
      <c r="FE208" s="65">
        <f t="shared" si="24"/>
        <v>44925</v>
      </c>
      <c r="FF208" s="42" t="str">
        <f t="shared" ca="1" si="21"/>
        <v xml:space="preserve"> TERMINADO</v>
      </c>
      <c r="FJ208" s="42" t="s">
        <v>1589</v>
      </c>
      <c r="FK208" s="42" t="s">
        <v>1589</v>
      </c>
    </row>
    <row r="209" spans="1:167" s="42" customFormat="1" ht="13.5" customHeight="1" x14ac:dyDescent="0.25">
      <c r="A209" s="42">
        <v>69342</v>
      </c>
      <c r="B209" s="42" t="s">
        <v>3108</v>
      </c>
      <c r="C209" s="42" t="s">
        <v>2289</v>
      </c>
      <c r="D209" s="42" t="s">
        <v>2187</v>
      </c>
      <c r="E209" s="42">
        <v>207</v>
      </c>
      <c r="F209" s="42" t="s">
        <v>517</v>
      </c>
      <c r="G209" s="42">
        <v>269</v>
      </c>
      <c r="H209" s="42" t="s">
        <v>528</v>
      </c>
      <c r="I209" s="42" t="s">
        <v>364</v>
      </c>
      <c r="J209" s="42" t="s">
        <v>1909</v>
      </c>
      <c r="K209" s="42" t="s">
        <v>479</v>
      </c>
      <c r="L209" s="42" t="s">
        <v>1439</v>
      </c>
      <c r="M209" s="42" t="s">
        <v>199</v>
      </c>
      <c r="N209" s="42">
        <v>397</v>
      </c>
      <c r="O209" s="42">
        <v>44579</v>
      </c>
      <c r="P209" s="42">
        <v>44000000</v>
      </c>
      <c r="Q209" s="42" t="s">
        <v>542</v>
      </c>
      <c r="R209" s="42" t="s">
        <v>517</v>
      </c>
      <c r="S209" s="42" t="s">
        <v>117</v>
      </c>
      <c r="AB209" s="42" t="s">
        <v>117</v>
      </c>
      <c r="AG209" s="42">
        <f t="shared" si="20"/>
        <v>44000000</v>
      </c>
      <c r="AH209" s="42" t="s">
        <v>507</v>
      </c>
      <c r="AI209" s="42" t="s">
        <v>1834</v>
      </c>
      <c r="AJ209" s="42" t="s">
        <v>726</v>
      </c>
      <c r="AK209" s="42" t="s">
        <v>1428</v>
      </c>
      <c r="AL209" s="42">
        <v>1022371251</v>
      </c>
      <c r="AM209" s="42">
        <v>4</v>
      </c>
      <c r="AN209" s="42" t="s">
        <v>1632</v>
      </c>
      <c r="AO209" s="42">
        <v>33524</v>
      </c>
      <c r="AP209" s="42">
        <f t="shared" si="25"/>
        <v>30.238356164383561</v>
      </c>
      <c r="AS209" s="189"/>
      <c r="AT209" s="42" t="s">
        <v>1298</v>
      </c>
      <c r="AU209" s="42" t="s">
        <v>976</v>
      </c>
      <c r="AV209" s="42">
        <v>3228379388</v>
      </c>
      <c r="AW209" s="42" t="s">
        <v>1229</v>
      </c>
      <c r="AX209" s="42">
        <v>44587</v>
      </c>
      <c r="AY209" s="42">
        <v>22000000</v>
      </c>
      <c r="AZ209" s="42">
        <v>2750000</v>
      </c>
      <c r="BA209" s="42" t="s">
        <v>1376</v>
      </c>
      <c r="BB209" s="42">
        <v>8</v>
      </c>
      <c r="BD209" s="42">
        <f t="shared" si="22"/>
        <v>240</v>
      </c>
      <c r="BE209" s="42" t="s">
        <v>1405</v>
      </c>
      <c r="BF209" s="42" t="s">
        <v>1406</v>
      </c>
      <c r="BG209" s="42">
        <v>1</v>
      </c>
      <c r="BH209" s="42">
        <v>486</v>
      </c>
      <c r="BI209" s="42">
        <v>44588</v>
      </c>
      <c r="BJ209" s="42">
        <v>22000000</v>
      </c>
      <c r="BT209" s="42">
        <v>44593</v>
      </c>
      <c r="BU209" s="42">
        <v>44834</v>
      </c>
      <c r="FD209" s="64">
        <f t="shared" si="23"/>
        <v>22000000</v>
      </c>
      <c r="FE209" s="65">
        <f t="shared" si="24"/>
        <v>44834</v>
      </c>
      <c r="FF209" s="42" t="str">
        <f t="shared" ca="1" si="21"/>
        <v xml:space="preserve"> TERMINADO</v>
      </c>
      <c r="FJ209" s="42" t="s">
        <v>1597</v>
      </c>
      <c r="FK209" s="42" t="s">
        <v>1597</v>
      </c>
    </row>
    <row r="210" spans="1:167" s="42" customFormat="1" ht="13.5" customHeight="1" x14ac:dyDescent="0.25">
      <c r="A210" s="42">
        <v>69342</v>
      </c>
      <c r="B210" s="42" t="s">
        <v>3108</v>
      </c>
      <c r="C210" s="42" t="s">
        <v>2289</v>
      </c>
      <c r="D210" s="42" t="s">
        <v>2187</v>
      </c>
      <c r="E210" s="42">
        <v>208</v>
      </c>
      <c r="F210" s="42" t="s">
        <v>517</v>
      </c>
      <c r="G210" s="42">
        <v>294</v>
      </c>
      <c r="H210" s="42" t="s">
        <v>528</v>
      </c>
      <c r="I210" s="42" t="s">
        <v>364</v>
      </c>
      <c r="J210" s="42" t="s">
        <v>1909</v>
      </c>
      <c r="K210" s="42" t="s">
        <v>479</v>
      </c>
      <c r="L210" s="42" t="s">
        <v>1439</v>
      </c>
      <c r="M210" s="42" t="s">
        <v>199</v>
      </c>
      <c r="N210" s="42">
        <v>397</v>
      </c>
      <c r="O210" s="42">
        <v>44579</v>
      </c>
      <c r="P210" s="42">
        <v>44000000</v>
      </c>
      <c r="Q210" s="42" t="s">
        <v>542</v>
      </c>
      <c r="R210" s="42" t="s">
        <v>517</v>
      </c>
      <c r="S210" s="42" t="s">
        <v>117</v>
      </c>
      <c r="AB210" s="42" t="s">
        <v>117</v>
      </c>
      <c r="AG210" s="42">
        <f t="shared" si="20"/>
        <v>44000000</v>
      </c>
      <c r="AH210" s="42" t="s">
        <v>507</v>
      </c>
      <c r="AI210" s="42" t="s">
        <v>1835</v>
      </c>
      <c r="AJ210" s="42" t="s">
        <v>727</v>
      </c>
      <c r="AK210" s="42" t="s">
        <v>1428</v>
      </c>
      <c r="AL210" s="42">
        <v>24713978</v>
      </c>
      <c r="AM210" s="42">
        <v>5</v>
      </c>
      <c r="AN210" s="42" t="s">
        <v>1632</v>
      </c>
      <c r="AO210" s="42">
        <v>29167</v>
      </c>
      <c r="AP210" s="42">
        <f t="shared" si="25"/>
        <v>42.175342465753424</v>
      </c>
      <c r="AS210" s="189"/>
      <c r="AT210" s="42" t="s">
        <v>1357</v>
      </c>
      <c r="AU210" s="42" t="s">
        <v>977</v>
      </c>
      <c r="AV210" s="42">
        <v>3213111839</v>
      </c>
      <c r="AW210" s="42" t="s">
        <v>1230</v>
      </c>
      <c r="AX210" s="42">
        <v>44587</v>
      </c>
      <c r="AY210" s="42">
        <v>22000000</v>
      </c>
      <c r="AZ210" s="42">
        <v>2750000</v>
      </c>
      <c r="BA210" s="42" t="s">
        <v>1376</v>
      </c>
      <c r="BB210" s="42">
        <v>8</v>
      </c>
      <c r="BD210" s="42">
        <f t="shared" si="22"/>
        <v>240</v>
      </c>
      <c r="BE210" s="42" t="s">
        <v>1405</v>
      </c>
      <c r="BF210" s="42" t="s">
        <v>1406</v>
      </c>
      <c r="BG210" s="42">
        <v>1</v>
      </c>
      <c r="BH210" s="42">
        <v>519</v>
      </c>
      <c r="BI210" s="42">
        <v>44589</v>
      </c>
      <c r="BJ210" s="42">
        <v>22000000</v>
      </c>
      <c r="BT210" s="42">
        <v>44593</v>
      </c>
      <c r="BU210" s="42">
        <v>44834</v>
      </c>
      <c r="FD210" s="64">
        <f t="shared" si="23"/>
        <v>22000000</v>
      </c>
      <c r="FE210" s="65">
        <f t="shared" si="24"/>
        <v>44834</v>
      </c>
      <c r="FF210" s="42" t="str">
        <f t="shared" ca="1" si="21"/>
        <v xml:space="preserve"> TERMINADO</v>
      </c>
      <c r="FJ210" s="42" t="s">
        <v>1597</v>
      </c>
      <c r="FK210" s="42" t="s">
        <v>1597</v>
      </c>
    </row>
    <row r="211" spans="1:167" s="42" customFormat="1" ht="13.5" customHeight="1" x14ac:dyDescent="0.25">
      <c r="A211" s="42">
        <v>69418</v>
      </c>
      <c r="B211" s="42" t="s">
        <v>3108</v>
      </c>
      <c r="C211" s="42" t="s">
        <v>2289</v>
      </c>
      <c r="D211" s="42" t="s">
        <v>2188</v>
      </c>
      <c r="E211" s="42">
        <v>209</v>
      </c>
      <c r="F211" s="42" t="s">
        <v>518</v>
      </c>
      <c r="G211" s="42">
        <v>93</v>
      </c>
      <c r="H211" s="42" t="s">
        <v>528</v>
      </c>
      <c r="I211" s="42" t="s">
        <v>340</v>
      </c>
      <c r="J211" s="42" t="s">
        <v>1907</v>
      </c>
      <c r="K211" s="42" t="s">
        <v>480</v>
      </c>
      <c r="L211" s="42" t="s">
        <v>1439</v>
      </c>
      <c r="M211" s="42" t="s">
        <v>199</v>
      </c>
      <c r="N211" s="42">
        <v>437</v>
      </c>
      <c r="O211" s="42">
        <v>44580</v>
      </c>
      <c r="P211" s="42">
        <v>23800000</v>
      </c>
      <c r="Q211" s="42" t="s">
        <v>530</v>
      </c>
      <c r="R211" s="42" t="s">
        <v>518</v>
      </c>
      <c r="S211" s="42" t="s">
        <v>117</v>
      </c>
      <c r="AB211" s="42" t="s">
        <v>117</v>
      </c>
      <c r="AG211" s="42">
        <f t="shared" si="20"/>
        <v>23800000</v>
      </c>
      <c r="AH211" s="42" t="s">
        <v>503</v>
      </c>
      <c r="AI211" s="42" t="s">
        <v>1836</v>
      </c>
      <c r="AJ211" s="42" t="s">
        <v>728</v>
      </c>
      <c r="AK211" s="42" t="s">
        <v>1428</v>
      </c>
      <c r="AL211" s="42">
        <v>73153494</v>
      </c>
      <c r="AM211" s="42">
        <v>7</v>
      </c>
      <c r="AN211" s="42" t="s">
        <v>1631</v>
      </c>
      <c r="AO211" s="42">
        <v>25995</v>
      </c>
      <c r="AP211" s="42">
        <f t="shared" si="25"/>
        <v>50.865753424657534</v>
      </c>
      <c r="AS211" s="189"/>
      <c r="AT211" s="42" t="s">
        <v>1358</v>
      </c>
      <c r="AU211" s="42" t="s">
        <v>978</v>
      </c>
      <c r="AV211" s="42">
        <v>3162786852</v>
      </c>
      <c r="AW211" s="42" t="s">
        <v>1231</v>
      </c>
      <c r="AX211" s="42">
        <v>44587</v>
      </c>
      <c r="AY211" s="42">
        <v>23800000</v>
      </c>
      <c r="AZ211" s="42">
        <v>3400000</v>
      </c>
      <c r="BA211" s="42" t="s">
        <v>1375</v>
      </c>
      <c r="BB211" s="42">
        <v>7</v>
      </c>
      <c r="BD211" s="42">
        <f t="shared" si="22"/>
        <v>210</v>
      </c>
      <c r="BE211" s="42" t="s">
        <v>1416</v>
      </c>
      <c r="BF211" s="42" t="s">
        <v>1417</v>
      </c>
      <c r="BG211" s="42">
        <v>3</v>
      </c>
      <c r="BH211" s="42">
        <v>481</v>
      </c>
      <c r="BI211" s="42">
        <v>44588</v>
      </c>
      <c r="BJ211" s="42">
        <v>23800000</v>
      </c>
      <c r="BT211" s="42">
        <v>44621</v>
      </c>
      <c r="BU211" s="42">
        <v>44834</v>
      </c>
      <c r="BV211" s="42">
        <v>44825</v>
      </c>
      <c r="BW211" s="42">
        <v>6800000</v>
      </c>
      <c r="BX211" s="42">
        <v>824</v>
      </c>
      <c r="BY211" s="42">
        <v>44819</v>
      </c>
      <c r="BZ211" s="42" t="s">
        <v>3085</v>
      </c>
      <c r="CA211" s="42">
        <v>44826</v>
      </c>
      <c r="CB211" s="42">
        <v>6800000</v>
      </c>
      <c r="CX211" s="42">
        <v>60</v>
      </c>
      <c r="CY211" s="42">
        <v>44895</v>
      </c>
      <c r="FD211" s="64">
        <f t="shared" si="23"/>
        <v>30600000</v>
      </c>
      <c r="FE211" s="65">
        <f t="shared" si="24"/>
        <v>44895</v>
      </c>
      <c r="FF211" s="42" t="str">
        <f t="shared" ca="1" si="21"/>
        <v xml:space="preserve"> TERMINADO</v>
      </c>
      <c r="FJ211" s="42" t="s">
        <v>1598</v>
      </c>
      <c r="FK211" s="42" t="s">
        <v>1598</v>
      </c>
    </row>
    <row r="212" spans="1:167" s="42" customFormat="1" ht="13.5" customHeight="1" x14ac:dyDescent="0.25">
      <c r="A212" s="42">
        <v>70230</v>
      </c>
      <c r="B212" s="42" t="s">
        <v>3108</v>
      </c>
      <c r="C212" s="42" t="s">
        <v>2289</v>
      </c>
      <c r="D212" s="42" t="s">
        <v>2189</v>
      </c>
      <c r="E212" s="42">
        <v>210</v>
      </c>
      <c r="F212" s="42" t="s">
        <v>516</v>
      </c>
      <c r="G212" s="42">
        <v>28</v>
      </c>
      <c r="H212" s="42" t="s">
        <v>528</v>
      </c>
      <c r="I212" s="42" t="s">
        <v>365</v>
      </c>
      <c r="J212" s="42" t="s">
        <v>2280</v>
      </c>
      <c r="K212" s="42" t="s">
        <v>477</v>
      </c>
      <c r="L212" s="42" t="s">
        <v>1439</v>
      </c>
      <c r="M212" s="42" t="s">
        <v>197</v>
      </c>
      <c r="N212" s="42">
        <v>205</v>
      </c>
      <c r="O212" s="42">
        <v>44568</v>
      </c>
      <c r="P212" s="42">
        <v>27300000</v>
      </c>
      <c r="Q212" s="42" t="s">
        <v>533</v>
      </c>
      <c r="R212" s="42" t="s">
        <v>516</v>
      </c>
      <c r="S212" s="42" t="s">
        <v>117</v>
      </c>
      <c r="AB212" s="42" t="s">
        <v>117</v>
      </c>
      <c r="AG212" s="42">
        <f t="shared" si="20"/>
        <v>27300000</v>
      </c>
      <c r="AH212" s="42" t="s">
        <v>502</v>
      </c>
      <c r="AI212" s="42" t="s">
        <v>1837</v>
      </c>
      <c r="AJ212" s="42" t="s">
        <v>729</v>
      </c>
      <c r="AK212" s="42" t="s">
        <v>1428</v>
      </c>
      <c r="AL212" s="42">
        <v>1049627824</v>
      </c>
      <c r="AM212" s="42">
        <v>3</v>
      </c>
      <c r="AN212" s="42" t="s">
        <v>1631</v>
      </c>
      <c r="AO212" s="42">
        <v>33579</v>
      </c>
      <c r="AP212" s="42">
        <f t="shared" si="25"/>
        <v>30.087671232876712</v>
      </c>
      <c r="AS212" s="189"/>
      <c r="AT212" s="42" t="s">
        <v>1359</v>
      </c>
      <c r="AU212" s="42" t="s">
        <v>979</v>
      </c>
      <c r="AV212" s="42">
        <v>3132705403</v>
      </c>
      <c r="AW212" s="42" t="s">
        <v>1232</v>
      </c>
      <c r="AX212" s="42">
        <v>44588</v>
      </c>
      <c r="AY212" s="42">
        <v>27300000</v>
      </c>
      <c r="AZ212" s="42">
        <v>4550000</v>
      </c>
      <c r="BA212" s="42" t="s">
        <v>1373</v>
      </c>
      <c r="BB212" s="42">
        <v>6</v>
      </c>
      <c r="BD212" s="42">
        <f t="shared" si="22"/>
        <v>180</v>
      </c>
      <c r="BE212" s="42" t="s">
        <v>1411</v>
      </c>
      <c r="BF212" s="42" t="s">
        <v>1412</v>
      </c>
      <c r="BG212" s="42">
        <v>1</v>
      </c>
      <c r="BH212" s="42">
        <v>502</v>
      </c>
      <c r="BI212" s="42">
        <v>44588</v>
      </c>
      <c r="BJ212" s="42">
        <v>27300000</v>
      </c>
      <c r="BT212" s="42">
        <v>44593</v>
      </c>
      <c r="BU212" s="42">
        <v>44773</v>
      </c>
      <c r="FD212" s="64">
        <f t="shared" si="23"/>
        <v>27300000</v>
      </c>
      <c r="FE212" s="65">
        <f t="shared" si="24"/>
        <v>44773</v>
      </c>
      <c r="FF212" s="42" t="str">
        <f t="shared" ca="1" si="21"/>
        <v xml:space="preserve"> TERMINADO</v>
      </c>
      <c r="FJ212" s="42" t="s">
        <v>1599</v>
      </c>
      <c r="FK212" s="42" t="s">
        <v>1599</v>
      </c>
    </row>
    <row r="213" spans="1:167" s="42" customFormat="1" ht="13.5" customHeight="1" x14ac:dyDescent="0.25">
      <c r="A213" s="42">
        <v>68718</v>
      </c>
      <c r="B213" s="42" t="s">
        <v>3108</v>
      </c>
      <c r="C213" s="42" t="s">
        <v>2289</v>
      </c>
      <c r="D213" s="42" t="s">
        <v>2190</v>
      </c>
      <c r="E213" s="42">
        <v>211</v>
      </c>
      <c r="F213" s="42" t="s">
        <v>510</v>
      </c>
      <c r="G213" s="42">
        <v>254</v>
      </c>
      <c r="H213" s="42" t="s">
        <v>528</v>
      </c>
      <c r="I213" s="42" t="s">
        <v>366</v>
      </c>
      <c r="J213" s="42" t="s">
        <v>1887</v>
      </c>
      <c r="K213" s="42" t="s">
        <v>481</v>
      </c>
      <c r="L213" s="42" t="s">
        <v>1439</v>
      </c>
      <c r="M213" s="42" t="s">
        <v>197</v>
      </c>
      <c r="N213" s="42">
        <v>368</v>
      </c>
      <c r="O213" s="42">
        <v>44578</v>
      </c>
      <c r="P213" s="42">
        <v>40000000</v>
      </c>
      <c r="Q213" s="42" t="s">
        <v>541</v>
      </c>
      <c r="R213" s="42" t="s">
        <v>510</v>
      </c>
      <c r="S213" s="42" t="s">
        <v>117</v>
      </c>
      <c r="AB213" s="42" t="s">
        <v>117</v>
      </c>
      <c r="AG213" s="42">
        <f t="shared" si="20"/>
        <v>40000000</v>
      </c>
      <c r="AH213" s="42" t="s">
        <v>504</v>
      </c>
      <c r="AI213" s="42" t="s">
        <v>1838</v>
      </c>
      <c r="AJ213" s="42" t="s">
        <v>730</v>
      </c>
      <c r="AK213" s="42" t="s">
        <v>1428</v>
      </c>
      <c r="AL213" s="42">
        <v>1094958690</v>
      </c>
      <c r="AM213" s="42">
        <v>7</v>
      </c>
      <c r="AN213" s="42" t="s">
        <v>1631</v>
      </c>
      <c r="AO213" s="42">
        <v>35342</v>
      </c>
      <c r="AP213" s="42">
        <f t="shared" si="25"/>
        <v>25.257534246575343</v>
      </c>
      <c r="AS213" s="189"/>
      <c r="AT213" s="42" t="s">
        <v>1360</v>
      </c>
      <c r="AU213" s="42" t="s">
        <v>980</v>
      </c>
      <c r="AV213" s="42">
        <v>3122476372</v>
      </c>
      <c r="AW213" s="42" t="s">
        <v>1233</v>
      </c>
      <c r="AX213" s="42">
        <v>44587</v>
      </c>
      <c r="AY213" s="42">
        <v>40000000</v>
      </c>
      <c r="AZ213" s="42">
        <v>5000000</v>
      </c>
      <c r="BA213" s="42" t="s">
        <v>1376</v>
      </c>
      <c r="BB213" s="42">
        <v>8</v>
      </c>
      <c r="BD213" s="42">
        <f t="shared" si="22"/>
        <v>240</v>
      </c>
      <c r="BE213" s="42" t="s">
        <v>582</v>
      </c>
      <c r="BF213" s="42">
        <v>20226620001303</v>
      </c>
      <c r="BG213" s="42">
        <v>1</v>
      </c>
      <c r="BH213" s="42">
        <v>463</v>
      </c>
      <c r="BI213" s="42">
        <v>44587</v>
      </c>
      <c r="BJ213" s="42">
        <v>40000000</v>
      </c>
      <c r="BT213" s="42">
        <v>44593</v>
      </c>
      <c r="BU213" s="42">
        <v>44834</v>
      </c>
      <c r="BV213" s="42">
        <v>44826</v>
      </c>
      <c r="BW213" s="42">
        <v>15000000</v>
      </c>
      <c r="BX213" s="42">
        <v>734</v>
      </c>
      <c r="BY213" s="42">
        <v>44817</v>
      </c>
      <c r="BZ213" s="42" t="s">
        <v>3086</v>
      </c>
      <c r="CA213" s="42">
        <v>44827</v>
      </c>
      <c r="CB213" s="42">
        <v>15000000</v>
      </c>
      <c r="CX213" s="42">
        <v>90</v>
      </c>
      <c r="CY213" s="42">
        <v>44925</v>
      </c>
      <c r="FD213" s="64">
        <f t="shared" si="23"/>
        <v>55000000</v>
      </c>
      <c r="FE213" s="65">
        <f t="shared" si="24"/>
        <v>44925</v>
      </c>
      <c r="FF213" s="42" t="str">
        <f t="shared" ca="1" si="21"/>
        <v xml:space="preserve"> TERMINADO</v>
      </c>
      <c r="FJ213" s="42" t="s">
        <v>1600</v>
      </c>
      <c r="FK213" s="42" t="s">
        <v>1600</v>
      </c>
    </row>
    <row r="214" spans="1:167" s="62" customFormat="1" ht="13.5" customHeight="1" x14ac:dyDescent="0.25">
      <c r="A214" s="62">
        <v>66845</v>
      </c>
      <c r="B214" s="62" t="s">
        <v>2596</v>
      </c>
      <c r="C214" s="62" t="s">
        <v>2289</v>
      </c>
      <c r="D214" s="62" t="s">
        <v>2089</v>
      </c>
      <c r="E214" s="62">
        <v>212</v>
      </c>
      <c r="F214" s="62" t="s">
        <v>510</v>
      </c>
      <c r="G214" s="62">
        <v>221</v>
      </c>
      <c r="H214" s="62" t="s">
        <v>528</v>
      </c>
      <c r="I214" s="62" t="s">
        <v>287</v>
      </c>
      <c r="J214" s="62" t="s">
        <v>1917</v>
      </c>
      <c r="K214" s="62" t="s">
        <v>401</v>
      </c>
      <c r="L214" s="62" t="s">
        <v>1439</v>
      </c>
      <c r="M214" s="62" t="s">
        <v>199</v>
      </c>
      <c r="N214" s="62">
        <v>373</v>
      </c>
      <c r="O214" s="62">
        <v>44578</v>
      </c>
      <c r="P214" s="62">
        <v>124800000</v>
      </c>
      <c r="Q214" s="62" t="s">
        <v>541</v>
      </c>
      <c r="R214" s="62" t="s">
        <v>510</v>
      </c>
      <c r="S214" s="62" t="s">
        <v>117</v>
      </c>
      <c r="AB214" s="62" t="s">
        <v>117</v>
      </c>
      <c r="AG214" s="62">
        <f t="shared" si="20"/>
        <v>124800000</v>
      </c>
      <c r="AH214" s="62" t="s">
        <v>503</v>
      </c>
      <c r="AI214" s="62" t="s">
        <v>1839</v>
      </c>
      <c r="AJ214" s="62" t="s">
        <v>731</v>
      </c>
      <c r="AK214" s="62" t="s">
        <v>1428</v>
      </c>
      <c r="AL214" s="62">
        <v>1000283517</v>
      </c>
      <c r="AM214" s="62">
        <v>0</v>
      </c>
      <c r="AN214" s="62" t="s">
        <v>1632</v>
      </c>
      <c r="AO214" s="62">
        <v>36642</v>
      </c>
      <c r="AP214" s="62">
        <f t="shared" si="25"/>
        <v>21.695890410958903</v>
      </c>
      <c r="AS214" s="189"/>
      <c r="AT214" s="62" t="s">
        <v>1281</v>
      </c>
      <c r="AU214" s="62" t="s">
        <v>981</v>
      </c>
      <c r="AV214" s="62">
        <v>3503388459</v>
      </c>
      <c r="AW214" s="62" t="s">
        <v>1234</v>
      </c>
      <c r="AX214" s="62">
        <v>44586</v>
      </c>
      <c r="AY214" s="62">
        <v>20800000</v>
      </c>
      <c r="AZ214" s="62">
        <v>2600000</v>
      </c>
      <c r="BA214" s="62" t="s">
        <v>1376</v>
      </c>
      <c r="BB214" s="62">
        <v>8</v>
      </c>
      <c r="BD214" s="62">
        <f t="shared" si="22"/>
        <v>240</v>
      </c>
      <c r="BE214" s="62" t="s">
        <v>1392</v>
      </c>
      <c r="BF214" s="62" t="s">
        <v>1393</v>
      </c>
      <c r="BG214" s="62">
        <v>1</v>
      </c>
      <c r="BH214" s="62">
        <v>427</v>
      </c>
      <c r="BI214" s="62">
        <v>44586</v>
      </c>
      <c r="BJ214" s="62">
        <v>20800000</v>
      </c>
      <c r="BT214" s="62">
        <v>44587</v>
      </c>
      <c r="BU214" s="62">
        <v>44829</v>
      </c>
      <c r="DJ214" s="62">
        <v>44784</v>
      </c>
      <c r="DK214" s="62">
        <v>44704</v>
      </c>
      <c r="DL214" s="62" t="s">
        <v>3415</v>
      </c>
      <c r="DM214" s="62">
        <v>44824</v>
      </c>
      <c r="DN214" s="62">
        <v>44948</v>
      </c>
      <c r="FD214" s="78">
        <f t="shared" si="23"/>
        <v>20800000</v>
      </c>
      <c r="FE214" s="79">
        <f t="shared" si="24"/>
        <v>44948</v>
      </c>
      <c r="FF214" s="62" t="str">
        <f t="shared" ca="1" si="21"/>
        <v xml:space="preserve"> TERMINADO</v>
      </c>
      <c r="FJ214" s="62" t="s">
        <v>1502</v>
      </c>
      <c r="FK214" s="62" t="s">
        <v>1502</v>
      </c>
    </row>
    <row r="215" spans="1:167" s="152" customFormat="1" ht="13.5" customHeight="1" x14ac:dyDescent="0.2">
      <c r="A215" s="43">
        <v>69516</v>
      </c>
      <c r="B215" s="42" t="s">
        <v>3108</v>
      </c>
      <c r="C215" s="42" t="s">
        <v>2289</v>
      </c>
      <c r="D215" s="43" t="s">
        <v>2191</v>
      </c>
      <c r="E215" s="42">
        <v>213</v>
      </c>
      <c r="F215" s="68" t="s">
        <v>517</v>
      </c>
      <c r="G215" s="43">
        <v>291</v>
      </c>
      <c r="H215" s="63" t="s">
        <v>528</v>
      </c>
      <c r="I215" s="42" t="s">
        <v>367</v>
      </c>
      <c r="J215" s="42" t="s">
        <v>1903</v>
      </c>
      <c r="K215" s="42" t="s">
        <v>426</v>
      </c>
      <c r="L215" s="42" t="s">
        <v>1439</v>
      </c>
      <c r="M215" s="42" t="s">
        <v>199</v>
      </c>
      <c r="N215" s="42">
        <v>398</v>
      </c>
      <c r="O215" s="65">
        <v>44579</v>
      </c>
      <c r="P215" s="64">
        <v>18400000</v>
      </c>
      <c r="Q215" s="42" t="s">
        <v>542</v>
      </c>
      <c r="R215" s="42" t="s">
        <v>517</v>
      </c>
      <c r="S215" s="43" t="s">
        <v>117</v>
      </c>
      <c r="T215" s="67"/>
      <c r="U215" s="43"/>
      <c r="V215" s="43"/>
      <c r="W215" s="43"/>
      <c r="X215" s="43"/>
      <c r="Y215" s="43"/>
      <c r="Z215" s="43"/>
      <c r="AA215" s="43"/>
      <c r="AB215" s="43" t="s">
        <v>117</v>
      </c>
      <c r="AC215" s="43"/>
      <c r="AD215" s="43"/>
      <c r="AE215" s="43"/>
      <c r="AF215" s="43"/>
      <c r="AG215" s="64">
        <f t="shared" si="20"/>
        <v>18400000</v>
      </c>
      <c r="AH215" s="42" t="s">
        <v>508</v>
      </c>
      <c r="AI215" s="42" t="s">
        <v>1840</v>
      </c>
      <c r="AJ215" s="144" t="s">
        <v>732</v>
      </c>
      <c r="AK215" s="43" t="s">
        <v>1428</v>
      </c>
      <c r="AL215" s="42">
        <v>1031174346</v>
      </c>
      <c r="AM215" s="43">
        <v>3</v>
      </c>
      <c r="AN215" s="145" t="s">
        <v>1631</v>
      </c>
      <c r="AO215" s="65">
        <v>35875</v>
      </c>
      <c r="AP215" s="146">
        <f t="shared" si="25"/>
        <v>23.797260273972604</v>
      </c>
      <c r="AQ215" s="43"/>
      <c r="AR215" s="43"/>
      <c r="AS215" s="189"/>
      <c r="AT215" s="42" t="s">
        <v>1361</v>
      </c>
      <c r="AU215" s="42" t="s">
        <v>982</v>
      </c>
      <c r="AV215" s="42">
        <v>3041265990</v>
      </c>
      <c r="AW215" s="42" t="s">
        <v>1235</v>
      </c>
      <c r="AX215" s="65">
        <v>44588</v>
      </c>
      <c r="AY215" s="64">
        <v>18400000</v>
      </c>
      <c r="AZ215" s="147">
        <v>2300000</v>
      </c>
      <c r="BA215" s="42" t="s">
        <v>1376</v>
      </c>
      <c r="BB215" s="42">
        <v>8</v>
      </c>
      <c r="BC215" s="43"/>
      <c r="BD215" s="43">
        <f t="shared" si="22"/>
        <v>240</v>
      </c>
      <c r="BE215" s="43" t="s">
        <v>1408</v>
      </c>
      <c r="BF215" s="93">
        <v>20226620001293</v>
      </c>
      <c r="BG215" s="43">
        <v>1</v>
      </c>
      <c r="BH215" s="43">
        <v>509</v>
      </c>
      <c r="BI215" s="67">
        <v>44588</v>
      </c>
      <c r="BJ215" s="66">
        <v>18400000</v>
      </c>
      <c r="BK215" s="43"/>
      <c r="BL215" s="43"/>
      <c r="BM215" s="43"/>
      <c r="BN215" s="43"/>
      <c r="BO215" s="43"/>
      <c r="BP215" s="43"/>
      <c r="BQ215" s="43"/>
      <c r="BR215" s="43"/>
      <c r="BS215" s="43"/>
      <c r="BT215" s="67">
        <v>44593</v>
      </c>
      <c r="BU215" s="67">
        <v>44834</v>
      </c>
      <c r="BV215" s="67"/>
      <c r="BW215" s="66"/>
      <c r="BX215" s="43"/>
      <c r="BY215" s="67"/>
      <c r="BZ215" s="43"/>
      <c r="CA215" s="43"/>
      <c r="CB215" s="66"/>
      <c r="CC215" s="43"/>
      <c r="CD215" s="43"/>
      <c r="CE215" s="43"/>
      <c r="CF215" s="43"/>
      <c r="CG215" s="43"/>
      <c r="CH215" s="43"/>
      <c r="CI215" s="43"/>
      <c r="CJ215" s="43"/>
      <c r="CK215" s="43"/>
      <c r="CL215" s="43"/>
      <c r="CM215" s="43"/>
      <c r="CN215" s="43"/>
      <c r="CO215" s="43"/>
      <c r="CP215" s="43"/>
      <c r="CQ215" s="43"/>
      <c r="CR215" s="43"/>
      <c r="CS215" s="43"/>
      <c r="CT215" s="43"/>
      <c r="CU215" s="43"/>
      <c r="CV215" s="43"/>
      <c r="CW215" s="43"/>
      <c r="CX215" s="43"/>
      <c r="CY215" s="43"/>
      <c r="CZ215" s="43"/>
      <c r="DA215" s="43"/>
      <c r="DB215" s="43"/>
      <c r="DC215" s="43"/>
      <c r="DD215" s="43"/>
      <c r="DE215" s="43"/>
      <c r="DF215" s="43"/>
      <c r="DG215" s="43"/>
      <c r="DH215" s="43"/>
      <c r="DI215" s="43"/>
      <c r="DJ215" s="43"/>
      <c r="DK215" s="43"/>
      <c r="DL215" s="43"/>
      <c r="DM215" s="43"/>
      <c r="DN215" s="67"/>
      <c r="DO215" s="43"/>
      <c r="DP215" s="43"/>
      <c r="DQ215" s="43"/>
      <c r="DR215" s="43"/>
      <c r="DS215" s="43"/>
      <c r="DT215" s="67"/>
      <c r="DU215" s="67"/>
      <c r="DV215" s="148"/>
      <c r="DW215" s="67"/>
      <c r="DX215" s="43"/>
      <c r="DY215" s="43"/>
      <c r="DZ215" s="43"/>
      <c r="EA215" s="43"/>
      <c r="EB215" s="43"/>
      <c r="EC215" s="43"/>
      <c r="ED215" s="43"/>
      <c r="EE215" s="43"/>
      <c r="EF215" s="43"/>
      <c r="EG215" s="43"/>
      <c r="EH215" s="43"/>
      <c r="EI215" s="43"/>
      <c r="EJ215" s="43"/>
      <c r="EK215" s="43"/>
      <c r="EL215" s="43"/>
      <c r="EM215" s="43"/>
      <c r="EN215" s="43"/>
      <c r="EO215" s="43"/>
      <c r="EP215" s="43"/>
      <c r="EQ215" s="43"/>
      <c r="ER215" s="43"/>
      <c r="ES215" s="43"/>
      <c r="ET215" s="43"/>
      <c r="EU215" s="43"/>
      <c r="EV215" s="43"/>
      <c r="EW215" s="43"/>
      <c r="EX215" s="43"/>
      <c r="EY215" s="43"/>
      <c r="EZ215" s="43"/>
      <c r="FA215" s="43"/>
      <c r="FB215" s="43"/>
      <c r="FC215" s="43"/>
      <c r="FD215" s="149">
        <f t="shared" si="23"/>
        <v>18400000</v>
      </c>
      <c r="FE215" s="150">
        <f t="shared" si="24"/>
        <v>44834</v>
      </c>
      <c r="FF215" s="63" t="str">
        <f t="shared" ca="1" si="21"/>
        <v xml:space="preserve"> TERMINADO</v>
      </c>
      <c r="FG215" s="43"/>
      <c r="FH215" s="43"/>
      <c r="FI215" s="43"/>
      <c r="FJ215" s="42" t="s">
        <v>1601</v>
      </c>
      <c r="FK215" s="151" t="s">
        <v>1601</v>
      </c>
    </row>
    <row r="216" spans="1:167" s="152" customFormat="1" ht="13.5" customHeight="1" x14ac:dyDescent="0.2">
      <c r="A216" s="43">
        <v>69997</v>
      </c>
      <c r="B216" s="42" t="s">
        <v>3108</v>
      </c>
      <c r="C216" s="42" t="s">
        <v>2289</v>
      </c>
      <c r="D216" s="43" t="s">
        <v>2192</v>
      </c>
      <c r="E216" s="42">
        <v>214</v>
      </c>
      <c r="F216" s="68" t="s">
        <v>511</v>
      </c>
      <c r="G216" s="43">
        <v>144</v>
      </c>
      <c r="H216" s="63" t="s">
        <v>528</v>
      </c>
      <c r="I216" s="42" t="s">
        <v>368</v>
      </c>
      <c r="J216" s="42" t="s">
        <v>1888</v>
      </c>
      <c r="K216" s="42" t="s">
        <v>482</v>
      </c>
      <c r="L216" s="42" t="s">
        <v>1439</v>
      </c>
      <c r="M216" s="42" t="s">
        <v>199</v>
      </c>
      <c r="N216" s="42">
        <v>443</v>
      </c>
      <c r="O216" s="65">
        <v>44580</v>
      </c>
      <c r="P216" s="64">
        <v>18400000</v>
      </c>
      <c r="Q216" s="42" t="s">
        <v>537</v>
      </c>
      <c r="R216" s="42" t="s">
        <v>511</v>
      </c>
      <c r="S216" s="43" t="s">
        <v>117</v>
      </c>
      <c r="T216" s="67"/>
      <c r="U216" s="43"/>
      <c r="V216" s="43"/>
      <c r="W216" s="43"/>
      <c r="X216" s="43"/>
      <c r="Y216" s="43"/>
      <c r="Z216" s="43"/>
      <c r="AA216" s="43"/>
      <c r="AB216" s="43" t="s">
        <v>117</v>
      </c>
      <c r="AC216" s="43"/>
      <c r="AD216" s="43"/>
      <c r="AE216" s="43"/>
      <c r="AF216" s="43"/>
      <c r="AG216" s="64">
        <f t="shared" si="20"/>
        <v>18400000</v>
      </c>
      <c r="AH216" s="42" t="s">
        <v>503</v>
      </c>
      <c r="AI216" s="42" t="s">
        <v>1841</v>
      </c>
      <c r="AJ216" s="144" t="s">
        <v>733</v>
      </c>
      <c r="AK216" s="43" t="s">
        <v>1428</v>
      </c>
      <c r="AL216" s="42">
        <v>1032489935</v>
      </c>
      <c r="AM216" s="43">
        <v>8</v>
      </c>
      <c r="AN216" s="145" t="s">
        <v>1632</v>
      </c>
      <c r="AO216" s="65">
        <v>35520</v>
      </c>
      <c r="AP216" s="146">
        <f t="shared" si="25"/>
        <v>24.769863013698629</v>
      </c>
      <c r="AQ216" s="43"/>
      <c r="AR216" s="43"/>
      <c r="AS216" s="189"/>
      <c r="AT216" s="42" t="s">
        <v>1362</v>
      </c>
      <c r="AU216" s="42" t="s">
        <v>983</v>
      </c>
      <c r="AV216" s="42">
        <v>3175631850</v>
      </c>
      <c r="AW216" s="42" t="s">
        <v>1236</v>
      </c>
      <c r="AX216" s="65">
        <v>44587</v>
      </c>
      <c r="AY216" s="64">
        <v>18400000</v>
      </c>
      <c r="AZ216" s="147">
        <v>2300000</v>
      </c>
      <c r="BA216" s="42" t="s">
        <v>1376</v>
      </c>
      <c r="BB216" s="42">
        <v>8</v>
      </c>
      <c r="BC216" s="43"/>
      <c r="BD216" s="43">
        <f t="shared" si="22"/>
        <v>240</v>
      </c>
      <c r="BE216" s="43" t="s">
        <v>1381</v>
      </c>
      <c r="BF216" s="93" t="s">
        <v>1382</v>
      </c>
      <c r="BG216" s="43">
        <v>5</v>
      </c>
      <c r="BH216" s="43">
        <v>484</v>
      </c>
      <c r="BI216" s="67">
        <v>44588</v>
      </c>
      <c r="BJ216" s="66">
        <v>18400000</v>
      </c>
      <c r="BK216" s="43"/>
      <c r="BL216" s="43"/>
      <c r="BM216" s="43"/>
      <c r="BN216" s="43"/>
      <c r="BO216" s="43"/>
      <c r="BP216" s="43"/>
      <c r="BQ216" s="43"/>
      <c r="BR216" s="43"/>
      <c r="BS216" s="43"/>
      <c r="BT216" s="67">
        <v>44588</v>
      </c>
      <c r="BU216" s="67">
        <v>44830</v>
      </c>
      <c r="BV216" s="67">
        <v>44831</v>
      </c>
      <c r="BW216" s="66">
        <v>8050000</v>
      </c>
      <c r="BX216" s="43">
        <v>768</v>
      </c>
      <c r="BY216" s="67">
        <v>44818</v>
      </c>
      <c r="BZ216" s="43" t="s">
        <v>3087</v>
      </c>
      <c r="CA216" s="43">
        <v>44827</v>
      </c>
      <c r="CB216" s="66">
        <v>8050000</v>
      </c>
      <c r="CC216" s="43"/>
      <c r="CD216" s="43"/>
      <c r="CE216" s="43"/>
      <c r="CF216" s="43"/>
      <c r="CG216" s="43"/>
      <c r="CH216" s="43"/>
      <c r="CI216" s="43"/>
      <c r="CJ216" s="43"/>
      <c r="CK216" s="43"/>
      <c r="CL216" s="43"/>
      <c r="CM216" s="43"/>
      <c r="CN216" s="43"/>
      <c r="CO216" s="43"/>
      <c r="CP216" s="43"/>
      <c r="CQ216" s="43"/>
      <c r="CR216" s="43"/>
      <c r="CS216" s="43"/>
      <c r="CT216" s="43"/>
      <c r="CU216" s="43"/>
      <c r="CV216" s="43"/>
      <c r="CW216" s="43"/>
      <c r="CX216" s="43">
        <v>105</v>
      </c>
      <c r="CY216" s="43">
        <v>44937</v>
      </c>
      <c r="CZ216" s="43"/>
      <c r="DA216" s="43"/>
      <c r="DB216" s="43"/>
      <c r="DC216" s="43"/>
      <c r="DD216" s="43"/>
      <c r="DE216" s="43"/>
      <c r="DF216" s="43"/>
      <c r="DG216" s="43"/>
      <c r="DH216" s="43"/>
      <c r="DI216" s="43"/>
      <c r="DJ216" s="43"/>
      <c r="DK216" s="43"/>
      <c r="DL216" s="43"/>
      <c r="DM216" s="43"/>
      <c r="DN216" s="67"/>
      <c r="DO216" s="43"/>
      <c r="DP216" s="43"/>
      <c r="DQ216" s="43"/>
      <c r="DR216" s="43"/>
      <c r="DS216" s="43"/>
      <c r="DT216" s="67"/>
      <c r="DU216" s="67"/>
      <c r="DV216" s="148"/>
      <c r="DW216" s="67"/>
      <c r="DX216" s="43"/>
      <c r="DY216" s="43"/>
      <c r="DZ216" s="43"/>
      <c r="EA216" s="43"/>
      <c r="EB216" s="43"/>
      <c r="EC216" s="43"/>
      <c r="ED216" s="43"/>
      <c r="EE216" s="43"/>
      <c r="EF216" s="43"/>
      <c r="EG216" s="43"/>
      <c r="EH216" s="43"/>
      <c r="EI216" s="43"/>
      <c r="EJ216" s="43"/>
      <c r="EK216" s="43"/>
      <c r="EL216" s="43"/>
      <c r="EM216" s="43"/>
      <c r="EN216" s="43"/>
      <c r="EO216" s="43"/>
      <c r="EP216" s="43"/>
      <c r="EQ216" s="43"/>
      <c r="ER216" s="43"/>
      <c r="ES216" s="43"/>
      <c r="ET216" s="43"/>
      <c r="EU216" s="43"/>
      <c r="EV216" s="43"/>
      <c r="EW216" s="43"/>
      <c r="EX216" s="43"/>
      <c r="EY216" s="43"/>
      <c r="EZ216" s="43"/>
      <c r="FA216" s="43"/>
      <c r="FB216" s="43"/>
      <c r="FC216" s="43"/>
      <c r="FD216" s="149">
        <f t="shared" si="23"/>
        <v>26450000</v>
      </c>
      <c r="FE216" s="150">
        <f t="shared" si="24"/>
        <v>44937</v>
      </c>
      <c r="FF216" s="63" t="str">
        <f t="shared" ca="1" si="21"/>
        <v xml:space="preserve"> TERMINADO</v>
      </c>
      <c r="FG216" s="43"/>
      <c r="FH216" s="43"/>
      <c r="FI216" s="43"/>
      <c r="FJ216" s="42" t="s">
        <v>1602</v>
      </c>
      <c r="FK216" s="151" t="s">
        <v>1602</v>
      </c>
    </row>
    <row r="217" spans="1:167" s="83" customFormat="1" ht="13.5" customHeight="1" x14ac:dyDescent="0.25">
      <c r="A217" s="83">
        <v>67546</v>
      </c>
      <c r="B217" s="83" t="s">
        <v>3913</v>
      </c>
      <c r="C217" s="83" t="s">
        <v>2289</v>
      </c>
      <c r="D217" s="83" t="s">
        <v>2096</v>
      </c>
      <c r="E217" s="83">
        <v>216</v>
      </c>
      <c r="F217" s="83" t="s">
        <v>515</v>
      </c>
      <c r="G217" s="83">
        <v>42</v>
      </c>
      <c r="H217" s="83" t="s">
        <v>528</v>
      </c>
      <c r="I217" s="83" t="s">
        <v>294</v>
      </c>
      <c r="J217" s="83" t="s">
        <v>1893</v>
      </c>
      <c r="K217" s="83" t="s">
        <v>407</v>
      </c>
      <c r="L217" s="83" t="s">
        <v>1439</v>
      </c>
      <c r="M217" s="83" t="s">
        <v>197</v>
      </c>
      <c r="N217" s="83">
        <v>302</v>
      </c>
      <c r="O217" s="83">
        <v>44574</v>
      </c>
      <c r="P217" s="83">
        <v>80000000</v>
      </c>
      <c r="Q217" s="83" t="s">
        <v>535</v>
      </c>
      <c r="R217" s="83" t="s">
        <v>515</v>
      </c>
      <c r="S217" s="83" t="s">
        <v>117</v>
      </c>
      <c r="AB217" s="83" t="s">
        <v>117</v>
      </c>
      <c r="AG217" s="83">
        <f t="shared" si="20"/>
        <v>80000000</v>
      </c>
      <c r="AH217" s="83" t="s">
        <v>506</v>
      </c>
      <c r="AI217" s="83" t="s">
        <v>1842</v>
      </c>
      <c r="AJ217" s="83" t="s">
        <v>734</v>
      </c>
      <c r="AK217" s="83" t="s">
        <v>1428</v>
      </c>
      <c r="AL217" s="83">
        <v>1032496258</v>
      </c>
      <c r="AM217" s="83">
        <v>9</v>
      </c>
      <c r="AN217" s="83" t="s">
        <v>1631</v>
      </c>
      <c r="AO217" s="83">
        <v>35839</v>
      </c>
      <c r="AP217" s="83">
        <f t="shared" si="25"/>
        <v>23.895890410958906</v>
      </c>
      <c r="AS217" s="189"/>
      <c r="AT217" s="83" t="s">
        <v>1279</v>
      </c>
      <c r="AU217" s="83" t="s">
        <v>984</v>
      </c>
      <c r="AV217" s="83">
        <v>3165357552</v>
      </c>
      <c r="AW217" s="83" t="s">
        <v>1237</v>
      </c>
      <c r="AX217" s="83">
        <v>44588</v>
      </c>
      <c r="AY217" s="83">
        <v>40000000</v>
      </c>
      <c r="AZ217" s="83">
        <v>5000000</v>
      </c>
      <c r="BA217" s="83" t="s">
        <v>1376</v>
      </c>
      <c r="BB217" s="83">
        <v>8</v>
      </c>
      <c r="BD217" s="83">
        <f t="shared" si="22"/>
        <v>240</v>
      </c>
      <c r="BE217" s="83" t="s">
        <v>1380</v>
      </c>
      <c r="BF217" s="83">
        <v>20226620001363</v>
      </c>
      <c r="BG217" s="83">
        <v>2</v>
      </c>
      <c r="BH217" s="83">
        <v>534</v>
      </c>
      <c r="BI217" s="83">
        <v>44589</v>
      </c>
      <c r="BJ217" s="83">
        <v>40000000</v>
      </c>
      <c r="BT217" s="83">
        <v>44595</v>
      </c>
      <c r="BU217" s="83">
        <v>44836</v>
      </c>
      <c r="BV217" s="83">
        <v>44833</v>
      </c>
      <c r="BW217" s="83">
        <v>17500000</v>
      </c>
      <c r="BX217" s="83">
        <v>653</v>
      </c>
      <c r="BY217" s="83">
        <v>44816</v>
      </c>
      <c r="BZ217" s="83" t="s">
        <v>3088</v>
      </c>
      <c r="CA217" s="83">
        <v>44830</v>
      </c>
      <c r="CB217" s="83">
        <v>17500000</v>
      </c>
      <c r="CX217" s="83">
        <v>105</v>
      </c>
      <c r="CY217" s="83">
        <v>44943</v>
      </c>
      <c r="DT217" s="83">
        <v>44840</v>
      </c>
      <c r="DU217" s="83">
        <v>44840</v>
      </c>
      <c r="DV217" s="83" t="s">
        <v>3119</v>
      </c>
      <c r="DW217" s="83">
        <v>34438</v>
      </c>
      <c r="DX217" s="83" t="s">
        <v>1428</v>
      </c>
      <c r="DY217" s="83">
        <v>1049638120</v>
      </c>
      <c r="DZ217" s="83">
        <v>4</v>
      </c>
      <c r="EA217" s="83" t="s">
        <v>3120</v>
      </c>
      <c r="EB217" s="83">
        <v>3114671916</v>
      </c>
      <c r="EC217" s="83" t="s">
        <v>3121</v>
      </c>
      <c r="FD217" s="84">
        <f t="shared" si="23"/>
        <v>57500000</v>
      </c>
      <c r="FE217" s="85">
        <f t="shared" si="24"/>
        <v>44943</v>
      </c>
      <c r="FF217" s="83" t="str">
        <f t="shared" ca="1" si="21"/>
        <v xml:space="preserve"> TERMINADO</v>
      </c>
      <c r="FJ217" s="83" t="s">
        <v>1509</v>
      </c>
      <c r="FK217" s="83" t="s">
        <v>1509</v>
      </c>
    </row>
    <row r="218" spans="1:167" s="152" customFormat="1" ht="13.5" customHeight="1" x14ac:dyDescent="0.2">
      <c r="A218" s="43">
        <v>69026</v>
      </c>
      <c r="B218" s="42" t="s">
        <v>3108</v>
      </c>
      <c r="C218" s="42" t="s">
        <v>2289</v>
      </c>
      <c r="D218" s="43" t="s">
        <v>2193</v>
      </c>
      <c r="E218" s="42">
        <v>217</v>
      </c>
      <c r="F218" s="68" t="s">
        <v>513</v>
      </c>
      <c r="G218" s="43">
        <v>165</v>
      </c>
      <c r="H218" s="63" t="s">
        <v>528</v>
      </c>
      <c r="I218" s="42" t="s">
        <v>292</v>
      </c>
      <c r="J218" s="42" t="s">
        <v>1912</v>
      </c>
      <c r="K218" s="42" t="s">
        <v>2251</v>
      </c>
      <c r="L218" s="42" t="s">
        <v>1439</v>
      </c>
      <c r="M218" s="42" t="s">
        <v>197</v>
      </c>
      <c r="N218" s="42">
        <v>392</v>
      </c>
      <c r="O218" s="65">
        <v>44578</v>
      </c>
      <c r="P218" s="64">
        <v>120000000</v>
      </c>
      <c r="Q218" s="42" t="s">
        <v>539</v>
      </c>
      <c r="R218" s="42" t="s">
        <v>513</v>
      </c>
      <c r="S218" s="43" t="s">
        <v>117</v>
      </c>
      <c r="T218" s="67"/>
      <c r="U218" s="43"/>
      <c r="V218" s="43"/>
      <c r="W218" s="43"/>
      <c r="X218" s="43"/>
      <c r="Y218" s="43"/>
      <c r="Z218" s="43"/>
      <c r="AA218" s="43"/>
      <c r="AB218" s="43" t="s">
        <v>117</v>
      </c>
      <c r="AC218" s="43"/>
      <c r="AD218" s="43"/>
      <c r="AE218" s="43"/>
      <c r="AF218" s="43"/>
      <c r="AG218" s="64">
        <f t="shared" si="20"/>
        <v>120000000</v>
      </c>
      <c r="AH218" s="42" t="s">
        <v>508</v>
      </c>
      <c r="AI218" s="42" t="s">
        <v>1843</v>
      </c>
      <c r="AJ218" s="144" t="s">
        <v>735</v>
      </c>
      <c r="AK218" s="43" t="s">
        <v>1428</v>
      </c>
      <c r="AL218" s="42">
        <v>1098672831</v>
      </c>
      <c r="AM218" s="43">
        <v>4</v>
      </c>
      <c r="AN218" s="145" t="s">
        <v>1631</v>
      </c>
      <c r="AO218" s="65">
        <v>32689</v>
      </c>
      <c r="AP218" s="146">
        <f t="shared" si="25"/>
        <v>32.526027397260272</v>
      </c>
      <c r="AQ218" s="43"/>
      <c r="AR218" s="43"/>
      <c r="AS218" s="189"/>
      <c r="AT218" s="42" t="s">
        <v>1290</v>
      </c>
      <c r="AU218" s="42" t="s">
        <v>985</v>
      </c>
      <c r="AV218" s="42">
        <v>3108698198</v>
      </c>
      <c r="AW218" s="42" t="s">
        <v>1238</v>
      </c>
      <c r="AX218" s="65">
        <v>44588</v>
      </c>
      <c r="AY218" s="64">
        <v>40000000</v>
      </c>
      <c r="AZ218" s="147">
        <v>5000000</v>
      </c>
      <c r="BA218" s="42" t="s">
        <v>1376</v>
      </c>
      <c r="BB218" s="42">
        <v>8</v>
      </c>
      <c r="BC218" s="43"/>
      <c r="BD218" s="43">
        <f t="shared" si="22"/>
        <v>240</v>
      </c>
      <c r="BE218" s="43" t="s">
        <v>1401</v>
      </c>
      <c r="BF218" s="93" t="s">
        <v>1402</v>
      </c>
      <c r="BG218" s="43">
        <v>5</v>
      </c>
      <c r="BH218" s="43">
        <v>506</v>
      </c>
      <c r="BI218" s="67">
        <v>44588</v>
      </c>
      <c r="BJ218" s="66">
        <v>40000000</v>
      </c>
      <c r="BK218" s="43"/>
      <c r="BL218" s="43"/>
      <c r="BM218" s="43"/>
      <c r="BN218" s="43"/>
      <c r="BO218" s="43"/>
      <c r="BP218" s="43"/>
      <c r="BQ218" s="43"/>
      <c r="BR218" s="43"/>
      <c r="BS218" s="43"/>
      <c r="BT218" s="67">
        <v>44593</v>
      </c>
      <c r="BU218" s="67">
        <v>44834</v>
      </c>
      <c r="BV218" s="67">
        <v>44825</v>
      </c>
      <c r="BW218" s="66">
        <v>15000000</v>
      </c>
      <c r="BX218" s="43">
        <v>755</v>
      </c>
      <c r="BY218" s="67">
        <v>44818</v>
      </c>
      <c r="BZ218" s="43" t="s">
        <v>3089</v>
      </c>
      <c r="CA218" s="43">
        <v>44832</v>
      </c>
      <c r="CB218" s="66">
        <v>15000000</v>
      </c>
      <c r="CC218" s="43"/>
      <c r="CD218" s="43"/>
      <c r="CE218" s="43"/>
      <c r="CF218" s="43"/>
      <c r="CG218" s="43"/>
      <c r="CH218" s="43"/>
      <c r="CI218" s="43"/>
      <c r="CJ218" s="43"/>
      <c r="CK218" s="43"/>
      <c r="CL218" s="43"/>
      <c r="CM218" s="43"/>
      <c r="CN218" s="43"/>
      <c r="CO218" s="43"/>
      <c r="CP218" s="43"/>
      <c r="CQ218" s="43"/>
      <c r="CR218" s="43"/>
      <c r="CS218" s="43"/>
      <c r="CT218" s="43"/>
      <c r="CU218" s="43"/>
      <c r="CV218" s="43"/>
      <c r="CW218" s="43"/>
      <c r="CX218" s="43">
        <v>90</v>
      </c>
      <c r="CY218" s="43">
        <v>44926</v>
      </c>
      <c r="CZ218" s="43"/>
      <c r="DA218" s="43"/>
      <c r="DB218" s="43"/>
      <c r="DC218" s="43"/>
      <c r="DD218" s="43"/>
      <c r="DE218" s="43"/>
      <c r="DF218" s="43"/>
      <c r="DG218" s="43"/>
      <c r="DH218" s="43"/>
      <c r="DI218" s="43"/>
      <c r="DJ218" s="43"/>
      <c r="DK218" s="43"/>
      <c r="DL218" s="43"/>
      <c r="DM218" s="43"/>
      <c r="DN218" s="67"/>
      <c r="DO218" s="43"/>
      <c r="DP218" s="43"/>
      <c r="DQ218" s="43"/>
      <c r="DR218" s="43"/>
      <c r="DS218" s="43"/>
      <c r="DT218" s="67"/>
      <c r="DU218" s="67"/>
      <c r="DV218" s="148"/>
      <c r="DW218" s="67"/>
      <c r="DX218" s="43"/>
      <c r="DY218" s="43"/>
      <c r="DZ218" s="43"/>
      <c r="EA218" s="43"/>
      <c r="EB218" s="43"/>
      <c r="EC218" s="43"/>
      <c r="ED218" s="43"/>
      <c r="EE218" s="43"/>
      <c r="EF218" s="43"/>
      <c r="EG218" s="43"/>
      <c r="EH218" s="43"/>
      <c r="EI218" s="43"/>
      <c r="EJ218" s="43"/>
      <c r="EK218" s="43"/>
      <c r="EL218" s="43"/>
      <c r="EM218" s="43"/>
      <c r="EN218" s="43"/>
      <c r="EO218" s="43"/>
      <c r="EP218" s="43"/>
      <c r="EQ218" s="43"/>
      <c r="ER218" s="43"/>
      <c r="ES218" s="43"/>
      <c r="ET218" s="43"/>
      <c r="EU218" s="43"/>
      <c r="EV218" s="43"/>
      <c r="EW218" s="43"/>
      <c r="EX218" s="43"/>
      <c r="EY218" s="43"/>
      <c r="EZ218" s="43"/>
      <c r="FA218" s="43"/>
      <c r="FB218" s="43"/>
      <c r="FC218" s="43"/>
      <c r="FD218" s="149">
        <f t="shared" si="23"/>
        <v>55000000</v>
      </c>
      <c r="FE218" s="150">
        <f t="shared" si="24"/>
        <v>44926</v>
      </c>
      <c r="FF218" s="63" t="str">
        <f t="shared" ca="1" si="21"/>
        <v xml:space="preserve"> TERMINADO</v>
      </c>
      <c r="FG218" s="43"/>
      <c r="FH218" s="43"/>
      <c r="FI218" s="43"/>
      <c r="FJ218" s="42" t="s">
        <v>1603</v>
      </c>
      <c r="FK218" s="151" t="s">
        <v>1603</v>
      </c>
    </row>
    <row r="219" spans="1:167" s="152" customFormat="1" ht="13.5" customHeight="1" x14ac:dyDescent="0.2">
      <c r="A219" s="43">
        <v>69026</v>
      </c>
      <c r="B219" s="42" t="s">
        <v>3108</v>
      </c>
      <c r="C219" s="42" t="s">
        <v>2289</v>
      </c>
      <c r="D219" s="43" t="s">
        <v>2193</v>
      </c>
      <c r="E219" s="42">
        <v>218</v>
      </c>
      <c r="F219" s="68" t="s">
        <v>513</v>
      </c>
      <c r="G219" s="43">
        <v>166</v>
      </c>
      <c r="H219" s="63" t="s">
        <v>528</v>
      </c>
      <c r="I219" s="42" t="s">
        <v>292</v>
      </c>
      <c r="J219" s="42" t="s">
        <v>1912</v>
      </c>
      <c r="K219" s="42" t="s">
        <v>2251</v>
      </c>
      <c r="L219" s="42" t="s">
        <v>1439</v>
      </c>
      <c r="M219" s="42" t="s">
        <v>197</v>
      </c>
      <c r="N219" s="42">
        <v>392</v>
      </c>
      <c r="O219" s="65">
        <v>44578</v>
      </c>
      <c r="P219" s="64">
        <v>120000000</v>
      </c>
      <c r="Q219" s="42" t="s">
        <v>539</v>
      </c>
      <c r="R219" s="42" t="s">
        <v>513</v>
      </c>
      <c r="S219" s="43" t="s">
        <v>117</v>
      </c>
      <c r="T219" s="67"/>
      <c r="U219" s="43"/>
      <c r="V219" s="43"/>
      <c r="W219" s="43"/>
      <c r="X219" s="43"/>
      <c r="Y219" s="43"/>
      <c r="Z219" s="43"/>
      <c r="AA219" s="43"/>
      <c r="AB219" s="43" t="s">
        <v>117</v>
      </c>
      <c r="AC219" s="43"/>
      <c r="AD219" s="43"/>
      <c r="AE219" s="43"/>
      <c r="AF219" s="43"/>
      <c r="AG219" s="64">
        <f t="shared" si="20"/>
        <v>120000000</v>
      </c>
      <c r="AH219" s="42" t="s">
        <v>508</v>
      </c>
      <c r="AI219" s="42" t="s">
        <v>1844</v>
      </c>
      <c r="AJ219" s="144" t="s">
        <v>736</v>
      </c>
      <c r="AK219" s="43" t="s">
        <v>1428</v>
      </c>
      <c r="AL219" s="42">
        <v>1032463611</v>
      </c>
      <c r="AM219" s="43">
        <v>4</v>
      </c>
      <c r="AN219" s="145" t="s">
        <v>1632</v>
      </c>
      <c r="AO219" s="65">
        <v>34465</v>
      </c>
      <c r="AP219" s="146">
        <f t="shared" si="25"/>
        <v>27.660273972602738</v>
      </c>
      <c r="AQ219" s="43"/>
      <c r="AR219" s="43"/>
      <c r="AS219" s="189"/>
      <c r="AT219" s="42" t="s">
        <v>1329</v>
      </c>
      <c r="AU219" s="42" t="s">
        <v>986</v>
      </c>
      <c r="AV219" s="42">
        <v>3138174132</v>
      </c>
      <c r="AW219" s="42" t="s">
        <v>1239</v>
      </c>
      <c r="AX219" s="65">
        <v>44588</v>
      </c>
      <c r="AY219" s="64">
        <v>40000000</v>
      </c>
      <c r="AZ219" s="147">
        <v>5000000</v>
      </c>
      <c r="BA219" s="42" t="s">
        <v>1376</v>
      </c>
      <c r="BB219" s="42">
        <v>8</v>
      </c>
      <c r="BC219" s="43"/>
      <c r="BD219" s="43">
        <f t="shared" si="22"/>
        <v>240</v>
      </c>
      <c r="BE219" s="43" t="s">
        <v>1401</v>
      </c>
      <c r="BF219" s="93" t="s">
        <v>1402</v>
      </c>
      <c r="BG219" s="43">
        <v>5</v>
      </c>
      <c r="BH219" s="43">
        <v>505</v>
      </c>
      <c r="BI219" s="67">
        <v>44588</v>
      </c>
      <c r="BJ219" s="66">
        <v>40000000</v>
      </c>
      <c r="BK219" s="43"/>
      <c r="BL219" s="43"/>
      <c r="BM219" s="43"/>
      <c r="BN219" s="43"/>
      <c r="BO219" s="43"/>
      <c r="BP219" s="43"/>
      <c r="BQ219" s="43"/>
      <c r="BR219" s="43"/>
      <c r="BS219" s="43"/>
      <c r="BT219" s="67">
        <v>44593</v>
      </c>
      <c r="BU219" s="67">
        <v>44834</v>
      </c>
      <c r="BV219" s="67"/>
      <c r="BW219" s="66"/>
      <c r="BX219" s="43"/>
      <c r="BY219" s="67"/>
      <c r="BZ219" s="43"/>
      <c r="CA219" s="43"/>
      <c r="CB219" s="66"/>
      <c r="CC219" s="43"/>
      <c r="CD219" s="43"/>
      <c r="CE219" s="43"/>
      <c r="CF219" s="43"/>
      <c r="CG219" s="43"/>
      <c r="CH219" s="43"/>
      <c r="CI219" s="43"/>
      <c r="CJ219" s="43"/>
      <c r="CK219" s="43"/>
      <c r="CL219" s="43"/>
      <c r="CM219" s="43"/>
      <c r="CN219" s="43"/>
      <c r="CO219" s="43"/>
      <c r="CP219" s="43"/>
      <c r="CQ219" s="43"/>
      <c r="CR219" s="43"/>
      <c r="CS219" s="43"/>
      <c r="CT219" s="43"/>
      <c r="CU219" s="43"/>
      <c r="CV219" s="43"/>
      <c r="CW219" s="43"/>
      <c r="CX219" s="43"/>
      <c r="CY219" s="43"/>
      <c r="CZ219" s="43"/>
      <c r="DA219" s="43"/>
      <c r="DB219" s="43"/>
      <c r="DC219" s="43"/>
      <c r="DD219" s="43"/>
      <c r="DE219" s="43"/>
      <c r="DF219" s="43"/>
      <c r="DG219" s="43"/>
      <c r="DH219" s="43"/>
      <c r="DI219" s="43"/>
      <c r="DJ219" s="43"/>
      <c r="DK219" s="43"/>
      <c r="DL219" s="43"/>
      <c r="DM219" s="43"/>
      <c r="DN219" s="67"/>
      <c r="DO219" s="43"/>
      <c r="DP219" s="43"/>
      <c r="DQ219" s="43"/>
      <c r="DR219" s="43"/>
      <c r="DS219" s="43"/>
      <c r="DT219" s="67"/>
      <c r="DU219" s="67"/>
      <c r="DV219" s="148"/>
      <c r="DW219" s="67"/>
      <c r="DX219" s="43"/>
      <c r="DY219" s="43"/>
      <c r="DZ219" s="43"/>
      <c r="EA219" s="43"/>
      <c r="EB219" s="43"/>
      <c r="EC219" s="43"/>
      <c r="ED219" s="43"/>
      <c r="EE219" s="43"/>
      <c r="EF219" s="43"/>
      <c r="EG219" s="43"/>
      <c r="EH219" s="43"/>
      <c r="EI219" s="43"/>
      <c r="EJ219" s="43"/>
      <c r="EK219" s="43"/>
      <c r="EL219" s="43"/>
      <c r="EM219" s="43"/>
      <c r="EN219" s="43"/>
      <c r="EO219" s="43"/>
      <c r="EP219" s="43"/>
      <c r="EQ219" s="43"/>
      <c r="ER219" s="43"/>
      <c r="ES219" s="43"/>
      <c r="ET219" s="43"/>
      <c r="EU219" s="43"/>
      <c r="EV219" s="43"/>
      <c r="EW219" s="43"/>
      <c r="EX219" s="43"/>
      <c r="EY219" s="43"/>
      <c r="EZ219" s="43"/>
      <c r="FA219" s="43"/>
      <c r="FB219" s="43"/>
      <c r="FC219" s="43"/>
      <c r="FD219" s="149">
        <f t="shared" si="23"/>
        <v>40000000</v>
      </c>
      <c r="FE219" s="150">
        <f t="shared" si="24"/>
        <v>44834</v>
      </c>
      <c r="FF219" s="63" t="str">
        <f t="shared" ca="1" si="21"/>
        <v xml:space="preserve"> TERMINADO</v>
      </c>
      <c r="FG219" s="43"/>
      <c r="FH219" s="43"/>
      <c r="FI219" s="43"/>
      <c r="FJ219" s="42" t="s">
        <v>1603</v>
      </c>
      <c r="FK219" s="151" t="s">
        <v>1603</v>
      </c>
    </row>
    <row r="220" spans="1:167" s="152" customFormat="1" ht="13.5" customHeight="1" x14ac:dyDescent="0.2">
      <c r="A220" s="43">
        <v>69026</v>
      </c>
      <c r="B220" s="42" t="s">
        <v>3108</v>
      </c>
      <c r="C220" s="42" t="s">
        <v>2289</v>
      </c>
      <c r="D220" s="43" t="s">
        <v>2193</v>
      </c>
      <c r="E220" s="42">
        <v>219</v>
      </c>
      <c r="F220" s="68" t="s">
        <v>513</v>
      </c>
      <c r="G220" s="43">
        <v>167</v>
      </c>
      <c r="H220" s="63" t="s">
        <v>528</v>
      </c>
      <c r="I220" s="42" t="s">
        <v>292</v>
      </c>
      <c r="J220" s="42" t="s">
        <v>1912</v>
      </c>
      <c r="K220" s="42" t="s">
        <v>2251</v>
      </c>
      <c r="L220" s="42" t="s">
        <v>1439</v>
      </c>
      <c r="M220" s="42" t="s">
        <v>197</v>
      </c>
      <c r="N220" s="42">
        <v>392</v>
      </c>
      <c r="O220" s="65">
        <v>44578</v>
      </c>
      <c r="P220" s="64">
        <v>120000000</v>
      </c>
      <c r="Q220" s="42" t="s">
        <v>539</v>
      </c>
      <c r="R220" s="42" t="s">
        <v>513</v>
      </c>
      <c r="S220" s="43" t="s">
        <v>117</v>
      </c>
      <c r="T220" s="67"/>
      <c r="U220" s="43"/>
      <c r="V220" s="43"/>
      <c r="W220" s="43"/>
      <c r="X220" s="43"/>
      <c r="Y220" s="43"/>
      <c r="Z220" s="43"/>
      <c r="AA220" s="43"/>
      <c r="AB220" s="43" t="s">
        <v>117</v>
      </c>
      <c r="AC220" s="43"/>
      <c r="AD220" s="43"/>
      <c r="AE220" s="43"/>
      <c r="AF220" s="43"/>
      <c r="AG220" s="64">
        <f t="shared" si="20"/>
        <v>120000000</v>
      </c>
      <c r="AH220" s="42" t="s">
        <v>508</v>
      </c>
      <c r="AI220" s="42" t="s">
        <v>1845</v>
      </c>
      <c r="AJ220" s="144" t="s">
        <v>737</v>
      </c>
      <c r="AK220" s="43" t="s">
        <v>1428</v>
      </c>
      <c r="AL220" s="42">
        <v>79344520</v>
      </c>
      <c r="AM220" s="43">
        <v>2</v>
      </c>
      <c r="AN220" s="145" t="s">
        <v>1631</v>
      </c>
      <c r="AO220" s="65">
        <v>23172</v>
      </c>
      <c r="AP220" s="146">
        <f t="shared" si="25"/>
        <v>58.6</v>
      </c>
      <c r="AQ220" s="43"/>
      <c r="AR220" s="43"/>
      <c r="AS220" s="189"/>
      <c r="AT220" s="42" t="s">
        <v>1290</v>
      </c>
      <c r="AU220" s="42" t="s">
        <v>987</v>
      </c>
      <c r="AV220" s="42">
        <v>3108596934</v>
      </c>
      <c r="AW220" s="42" t="s">
        <v>1240</v>
      </c>
      <c r="AX220" s="65">
        <v>44588</v>
      </c>
      <c r="AY220" s="64">
        <v>40000000</v>
      </c>
      <c r="AZ220" s="147">
        <v>5000000</v>
      </c>
      <c r="BA220" s="42" t="s">
        <v>1376</v>
      </c>
      <c r="BB220" s="42">
        <v>8</v>
      </c>
      <c r="BC220" s="43"/>
      <c r="BD220" s="43">
        <f t="shared" si="22"/>
        <v>240</v>
      </c>
      <c r="BE220" s="43" t="s">
        <v>1401</v>
      </c>
      <c r="BF220" s="93" t="s">
        <v>1402</v>
      </c>
      <c r="BG220" s="43">
        <v>5</v>
      </c>
      <c r="BH220" s="43">
        <v>504</v>
      </c>
      <c r="BI220" s="67">
        <v>44588</v>
      </c>
      <c r="BJ220" s="66">
        <v>40000000</v>
      </c>
      <c r="BK220" s="43"/>
      <c r="BL220" s="43"/>
      <c r="BM220" s="43"/>
      <c r="BN220" s="43"/>
      <c r="BO220" s="43"/>
      <c r="BP220" s="43"/>
      <c r="BQ220" s="43"/>
      <c r="BR220" s="43"/>
      <c r="BS220" s="43"/>
      <c r="BT220" s="67">
        <v>44593</v>
      </c>
      <c r="BU220" s="67">
        <v>44834</v>
      </c>
      <c r="BV220" s="67">
        <v>44830</v>
      </c>
      <c r="BW220" s="66">
        <v>15000000</v>
      </c>
      <c r="BX220" s="43">
        <v>859</v>
      </c>
      <c r="BY220" s="67">
        <v>44819</v>
      </c>
      <c r="BZ220" s="43" t="s">
        <v>3090</v>
      </c>
      <c r="CA220" s="43">
        <v>44834</v>
      </c>
      <c r="CB220" s="66">
        <v>15000000</v>
      </c>
      <c r="CC220" s="43"/>
      <c r="CD220" s="43"/>
      <c r="CE220" s="43"/>
      <c r="CF220" s="43"/>
      <c r="CG220" s="43"/>
      <c r="CH220" s="43"/>
      <c r="CI220" s="43"/>
      <c r="CJ220" s="43"/>
      <c r="CK220" s="43"/>
      <c r="CL220" s="43"/>
      <c r="CM220" s="43"/>
      <c r="CN220" s="43"/>
      <c r="CO220" s="43"/>
      <c r="CP220" s="43"/>
      <c r="CQ220" s="43"/>
      <c r="CR220" s="43"/>
      <c r="CS220" s="43"/>
      <c r="CT220" s="43"/>
      <c r="CU220" s="43"/>
      <c r="CV220" s="43"/>
      <c r="CW220" s="43"/>
      <c r="CX220" s="43">
        <v>90</v>
      </c>
      <c r="CY220" s="43">
        <v>44925</v>
      </c>
      <c r="CZ220" s="43"/>
      <c r="DA220" s="43"/>
      <c r="DB220" s="43"/>
      <c r="DC220" s="43"/>
      <c r="DD220" s="43"/>
      <c r="DE220" s="43"/>
      <c r="DF220" s="43"/>
      <c r="DG220" s="43"/>
      <c r="DH220" s="43"/>
      <c r="DI220" s="43"/>
      <c r="DJ220" s="43"/>
      <c r="DK220" s="43"/>
      <c r="DL220" s="43"/>
      <c r="DM220" s="43"/>
      <c r="DN220" s="67"/>
      <c r="DO220" s="43"/>
      <c r="DP220" s="43"/>
      <c r="DQ220" s="43"/>
      <c r="DR220" s="43"/>
      <c r="DS220" s="43"/>
      <c r="DT220" s="67"/>
      <c r="DU220" s="67"/>
      <c r="DV220" s="148"/>
      <c r="DW220" s="67"/>
      <c r="DX220" s="43"/>
      <c r="DY220" s="43"/>
      <c r="DZ220" s="43"/>
      <c r="EA220" s="43"/>
      <c r="EB220" s="43"/>
      <c r="EC220" s="43"/>
      <c r="ED220" s="43"/>
      <c r="EE220" s="43"/>
      <c r="EF220" s="43"/>
      <c r="EG220" s="43"/>
      <c r="EH220" s="43"/>
      <c r="EI220" s="43"/>
      <c r="EJ220" s="43"/>
      <c r="EK220" s="43"/>
      <c r="EL220" s="43"/>
      <c r="EM220" s="43"/>
      <c r="EN220" s="43"/>
      <c r="EO220" s="43"/>
      <c r="EP220" s="43"/>
      <c r="EQ220" s="43"/>
      <c r="ER220" s="43"/>
      <c r="ES220" s="43"/>
      <c r="ET220" s="43"/>
      <c r="EU220" s="43"/>
      <c r="EV220" s="43"/>
      <c r="EW220" s="43"/>
      <c r="EX220" s="43"/>
      <c r="EY220" s="43"/>
      <c r="EZ220" s="43"/>
      <c r="FA220" s="43"/>
      <c r="FB220" s="43"/>
      <c r="FC220" s="43"/>
      <c r="FD220" s="149">
        <f t="shared" si="23"/>
        <v>55000000</v>
      </c>
      <c r="FE220" s="150">
        <f t="shared" si="24"/>
        <v>44925</v>
      </c>
      <c r="FF220" s="63" t="str">
        <f t="shared" ca="1" si="21"/>
        <v xml:space="preserve"> TERMINADO</v>
      </c>
      <c r="FG220" s="43"/>
      <c r="FH220" s="43"/>
      <c r="FI220" s="43"/>
      <c r="FJ220" s="42" t="s">
        <v>1603</v>
      </c>
      <c r="FK220" s="151" t="s">
        <v>1603</v>
      </c>
    </row>
    <row r="221" spans="1:167" s="152" customFormat="1" ht="13.5" customHeight="1" x14ac:dyDescent="0.2">
      <c r="A221" s="43">
        <v>69435</v>
      </c>
      <c r="B221" s="42" t="s">
        <v>3108</v>
      </c>
      <c r="C221" s="42" t="s">
        <v>2289</v>
      </c>
      <c r="D221" s="43" t="s">
        <v>2194</v>
      </c>
      <c r="E221" s="42">
        <v>220</v>
      </c>
      <c r="F221" s="68" t="s">
        <v>510</v>
      </c>
      <c r="G221" s="43">
        <v>290</v>
      </c>
      <c r="H221" s="63" t="s">
        <v>528</v>
      </c>
      <c r="I221" s="42" t="s">
        <v>367</v>
      </c>
      <c r="J221" s="42" t="s">
        <v>1903</v>
      </c>
      <c r="K221" s="42" t="s">
        <v>426</v>
      </c>
      <c r="L221" s="42" t="s">
        <v>1439</v>
      </c>
      <c r="M221" s="42" t="s">
        <v>199</v>
      </c>
      <c r="N221" s="42">
        <v>407</v>
      </c>
      <c r="O221" s="65">
        <v>44579</v>
      </c>
      <c r="P221" s="64">
        <v>18400000</v>
      </c>
      <c r="Q221" s="42" t="s">
        <v>541</v>
      </c>
      <c r="R221" s="42" t="s">
        <v>510</v>
      </c>
      <c r="S221" s="43" t="s">
        <v>117</v>
      </c>
      <c r="T221" s="67"/>
      <c r="U221" s="43"/>
      <c r="V221" s="43"/>
      <c r="W221" s="43"/>
      <c r="X221" s="43"/>
      <c r="Y221" s="43"/>
      <c r="Z221" s="43"/>
      <c r="AA221" s="43"/>
      <c r="AB221" s="43" t="s">
        <v>117</v>
      </c>
      <c r="AC221" s="43"/>
      <c r="AD221" s="43"/>
      <c r="AE221" s="43"/>
      <c r="AF221" s="43"/>
      <c r="AG221" s="64">
        <f t="shared" si="20"/>
        <v>18400000</v>
      </c>
      <c r="AH221" s="42" t="s">
        <v>503</v>
      </c>
      <c r="AI221" s="42" t="s">
        <v>1846</v>
      </c>
      <c r="AJ221" s="144" t="s">
        <v>738</v>
      </c>
      <c r="AK221" s="43" t="s">
        <v>1428</v>
      </c>
      <c r="AL221" s="42">
        <v>53040256</v>
      </c>
      <c r="AM221" s="43">
        <v>2</v>
      </c>
      <c r="AN221" s="145" t="s">
        <v>1632</v>
      </c>
      <c r="AO221" s="65">
        <v>31143</v>
      </c>
      <c r="AP221" s="146">
        <f t="shared" si="25"/>
        <v>36.761643835616439</v>
      </c>
      <c r="AQ221" s="43"/>
      <c r="AR221" s="43"/>
      <c r="AS221" s="189"/>
      <c r="AT221" s="42" t="s">
        <v>1280</v>
      </c>
      <c r="AU221" s="42" t="s">
        <v>988</v>
      </c>
      <c r="AV221" s="42">
        <v>3132689677</v>
      </c>
      <c r="AW221" s="42" t="s">
        <v>1241</v>
      </c>
      <c r="AX221" s="65">
        <v>44587</v>
      </c>
      <c r="AY221" s="64">
        <v>18400000</v>
      </c>
      <c r="AZ221" s="147">
        <v>2300000</v>
      </c>
      <c r="BA221" s="42" t="s">
        <v>1376</v>
      </c>
      <c r="BB221" s="42">
        <v>8</v>
      </c>
      <c r="BC221" s="43"/>
      <c r="BD221" s="43">
        <f t="shared" si="22"/>
        <v>240</v>
      </c>
      <c r="BE221" s="43" t="s">
        <v>1408</v>
      </c>
      <c r="BF221" s="93">
        <v>20226620001293</v>
      </c>
      <c r="BG221" s="43">
        <v>1</v>
      </c>
      <c r="BH221" s="43">
        <v>485</v>
      </c>
      <c r="BI221" s="67">
        <v>44588</v>
      </c>
      <c r="BJ221" s="66">
        <v>18400000</v>
      </c>
      <c r="BK221" s="43"/>
      <c r="BL221" s="43"/>
      <c r="BM221" s="43"/>
      <c r="BN221" s="43"/>
      <c r="BO221" s="43"/>
      <c r="BP221" s="43"/>
      <c r="BQ221" s="43"/>
      <c r="BR221" s="43"/>
      <c r="BS221" s="43"/>
      <c r="BT221" s="67">
        <v>44588</v>
      </c>
      <c r="BU221" s="67">
        <v>44830</v>
      </c>
      <c r="BV221" s="67">
        <v>44830</v>
      </c>
      <c r="BW221" s="66">
        <v>6900000</v>
      </c>
      <c r="BX221" s="43">
        <v>749</v>
      </c>
      <c r="BY221" s="67">
        <v>44817</v>
      </c>
      <c r="BZ221" s="43">
        <v>892</v>
      </c>
      <c r="CA221" s="43">
        <v>44827</v>
      </c>
      <c r="CB221" s="66">
        <v>6900000</v>
      </c>
      <c r="CC221" s="43"/>
      <c r="CD221" s="43"/>
      <c r="CE221" s="43"/>
      <c r="CF221" s="43"/>
      <c r="CG221" s="43"/>
      <c r="CH221" s="43"/>
      <c r="CI221" s="43"/>
      <c r="CJ221" s="43"/>
      <c r="CK221" s="43"/>
      <c r="CL221" s="43"/>
      <c r="CM221" s="43"/>
      <c r="CN221" s="43"/>
      <c r="CO221" s="43"/>
      <c r="CP221" s="43"/>
      <c r="CQ221" s="43"/>
      <c r="CR221" s="43"/>
      <c r="CS221" s="43"/>
      <c r="CT221" s="43"/>
      <c r="CU221" s="43"/>
      <c r="CV221" s="43"/>
      <c r="CW221" s="43"/>
      <c r="CX221" s="43">
        <v>90</v>
      </c>
      <c r="CY221" s="43">
        <v>44921</v>
      </c>
      <c r="CZ221" s="43"/>
      <c r="DA221" s="43"/>
      <c r="DB221" s="43"/>
      <c r="DC221" s="43"/>
      <c r="DD221" s="43"/>
      <c r="DE221" s="43"/>
      <c r="DF221" s="43"/>
      <c r="DG221" s="43"/>
      <c r="DH221" s="43"/>
      <c r="DI221" s="43"/>
      <c r="DJ221" s="43"/>
      <c r="DK221" s="43"/>
      <c r="DL221" s="43"/>
      <c r="DM221" s="43"/>
      <c r="DN221" s="67"/>
      <c r="DO221" s="43"/>
      <c r="DP221" s="43"/>
      <c r="DQ221" s="43"/>
      <c r="DR221" s="43"/>
      <c r="DS221" s="43"/>
      <c r="DT221" s="67"/>
      <c r="DU221" s="67"/>
      <c r="DV221" s="148"/>
      <c r="DW221" s="67"/>
      <c r="DX221" s="43"/>
      <c r="DY221" s="43"/>
      <c r="DZ221" s="43"/>
      <c r="EA221" s="43"/>
      <c r="EB221" s="43"/>
      <c r="EC221" s="43"/>
      <c r="ED221" s="43"/>
      <c r="EE221" s="43"/>
      <c r="EF221" s="43"/>
      <c r="EG221" s="43"/>
      <c r="EH221" s="43"/>
      <c r="EI221" s="43"/>
      <c r="EJ221" s="43"/>
      <c r="EK221" s="43"/>
      <c r="EL221" s="43"/>
      <c r="EM221" s="43"/>
      <c r="EN221" s="43"/>
      <c r="EO221" s="43"/>
      <c r="EP221" s="43"/>
      <c r="EQ221" s="43"/>
      <c r="ER221" s="43"/>
      <c r="ES221" s="43"/>
      <c r="ET221" s="43"/>
      <c r="EU221" s="43"/>
      <c r="EV221" s="43"/>
      <c r="EW221" s="43"/>
      <c r="EX221" s="43"/>
      <c r="EY221" s="43"/>
      <c r="EZ221" s="43"/>
      <c r="FA221" s="43"/>
      <c r="FB221" s="43"/>
      <c r="FC221" s="43"/>
      <c r="FD221" s="149">
        <f t="shared" si="23"/>
        <v>25300000</v>
      </c>
      <c r="FE221" s="150">
        <f t="shared" si="24"/>
        <v>44921</v>
      </c>
      <c r="FF221" s="63" t="str">
        <f t="shared" ca="1" si="21"/>
        <v xml:space="preserve"> TERMINADO</v>
      </c>
      <c r="FG221" s="43"/>
      <c r="FH221" s="43"/>
      <c r="FI221" s="43"/>
      <c r="FJ221" s="42" t="s">
        <v>1604</v>
      </c>
      <c r="FK221" s="151" t="s">
        <v>1604</v>
      </c>
    </row>
    <row r="222" spans="1:167" s="152" customFormat="1" ht="13.5" customHeight="1" x14ac:dyDescent="0.2">
      <c r="A222" s="43">
        <v>69082</v>
      </c>
      <c r="B222" s="42" t="s">
        <v>3108</v>
      </c>
      <c r="C222" s="42" t="s">
        <v>2289</v>
      </c>
      <c r="D222" s="43" t="s">
        <v>2195</v>
      </c>
      <c r="E222" s="42">
        <v>221</v>
      </c>
      <c r="F222" s="68" t="s">
        <v>510</v>
      </c>
      <c r="G222" s="43">
        <v>280</v>
      </c>
      <c r="H222" s="63" t="s">
        <v>528</v>
      </c>
      <c r="I222" s="42" t="s">
        <v>369</v>
      </c>
      <c r="J222" s="42" t="s">
        <v>1921</v>
      </c>
      <c r="K222" s="42" t="s">
        <v>483</v>
      </c>
      <c r="L222" s="42" t="s">
        <v>1439</v>
      </c>
      <c r="M222" s="42" t="s">
        <v>197</v>
      </c>
      <c r="N222" s="42">
        <v>426</v>
      </c>
      <c r="O222" s="65">
        <v>44580</v>
      </c>
      <c r="P222" s="64">
        <v>120000000</v>
      </c>
      <c r="Q222" s="42" t="s">
        <v>541</v>
      </c>
      <c r="R222" s="42" t="s">
        <v>510</v>
      </c>
      <c r="S222" s="43" t="s">
        <v>117</v>
      </c>
      <c r="T222" s="67"/>
      <c r="U222" s="43"/>
      <c r="V222" s="43"/>
      <c r="W222" s="43"/>
      <c r="X222" s="43"/>
      <c r="Y222" s="43"/>
      <c r="Z222" s="43"/>
      <c r="AA222" s="43"/>
      <c r="AB222" s="43" t="s">
        <v>117</v>
      </c>
      <c r="AC222" s="43"/>
      <c r="AD222" s="43"/>
      <c r="AE222" s="43"/>
      <c r="AF222" s="43"/>
      <c r="AG222" s="64">
        <f t="shared" si="20"/>
        <v>120000000</v>
      </c>
      <c r="AH222" s="42" t="s">
        <v>508</v>
      </c>
      <c r="AI222" s="42" t="s">
        <v>1847</v>
      </c>
      <c r="AJ222" s="144" t="s">
        <v>739</v>
      </c>
      <c r="AK222" s="43" t="s">
        <v>1428</v>
      </c>
      <c r="AL222" s="42">
        <v>24581999</v>
      </c>
      <c r="AM222" s="43">
        <v>1</v>
      </c>
      <c r="AN222" s="145" t="s">
        <v>1632</v>
      </c>
      <c r="AO222" s="65">
        <v>26142</v>
      </c>
      <c r="AP222" s="146">
        <f t="shared" si="25"/>
        <v>50.463013698630135</v>
      </c>
      <c r="AQ222" s="43"/>
      <c r="AR222" s="43"/>
      <c r="AS222" s="189"/>
      <c r="AT222" s="42" t="s">
        <v>1282</v>
      </c>
      <c r="AU222" s="42" t="s">
        <v>989</v>
      </c>
      <c r="AV222" s="42">
        <v>3173012752</v>
      </c>
      <c r="AW222" s="42" t="s">
        <v>1242</v>
      </c>
      <c r="AX222" s="65">
        <v>44589</v>
      </c>
      <c r="AY222" s="64">
        <v>40000000</v>
      </c>
      <c r="AZ222" s="147">
        <v>5000000</v>
      </c>
      <c r="BA222" s="42" t="s">
        <v>1376</v>
      </c>
      <c r="BB222" s="42">
        <v>8</v>
      </c>
      <c r="BC222" s="43"/>
      <c r="BD222" s="43">
        <f t="shared" si="22"/>
        <v>240</v>
      </c>
      <c r="BE222" s="43" t="s">
        <v>1403</v>
      </c>
      <c r="BF222" s="93" t="s">
        <v>1404</v>
      </c>
      <c r="BG222" s="43">
        <v>1</v>
      </c>
      <c r="BH222" s="43">
        <v>537</v>
      </c>
      <c r="BI222" s="67">
        <v>44589</v>
      </c>
      <c r="BJ222" s="66">
        <v>40000000</v>
      </c>
      <c r="BK222" s="43"/>
      <c r="BL222" s="43"/>
      <c r="BM222" s="43"/>
      <c r="BN222" s="43"/>
      <c r="BO222" s="43"/>
      <c r="BP222" s="43"/>
      <c r="BQ222" s="43"/>
      <c r="BR222" s="43"/>
      <c r="BS222" s="43"/>
      <c r="BT222" s="67">
        <v>44593</v>
      </c>
      <c r="BU222" s="67">
        <v>44834</v>
      </c>
      <c r="BV222" s="67"/>
      <c r="BW222" s="66"/>
      <c r="BX222" s="43"/>
      <c r="BY222" s="67"/>
      <c r="BZ222" s="43"/>
      <c r="CA222" s="43"/>
      <c r="CB222" s="66"/>
      <c r="CC222" s="43"/>
      <c r="CD222" s="43"/>
      <c r="CE222" s="43"/>
      <c r="CF222" s="43"/>
      <c r="CG222" s="43"/>
      <c r="CH222" s="43"/>
      <c r="CI222" s="43"/>
      <c r="CJ222" s="43"/>
      <c r="CK222" s="43"/>
      <c r="CL222" s="43"/>
      <c r="CM222" s="43"/>
      <c r="CN222" s="43"/>
      <c r="CO222" s="43"/>
      <c r="CP222" s="43"/>
      <c r="CQ222" s="43"/>
      <c r="CR222" s="43"/>
      <c r="CS222" s="43"/>
      <c r="CT222" s="43"/>
      <c r="CU222" s="43"/>
      <c r="CV222" s="43"/>
      <c r="CW222" s="43"/>
      <c r="CX222" s="43"/>
      <c r="CY222" s="43"/>
      <c r="CZ222" s="43"/>
      <c r="DA222" s="43"/>
      <c r="DB222" s="43"/>
      <c r="DC222" s="43"/>
      <c r="DD222" s="43"/>
      <c r="DE222" s="43"/>
      <c r="DF222" s="43"/>
      <c r="DG222" s="43"/>
      <c r="DH222" s="43"/>
      <c r="DI222" s="43"/>
      <c r="DJ222" s="43"/>
      <c r="DK222" s="43"/>
      <c r="DL222" s="43"/>
      <c r="DM222" s="43"/>
      <c r="DN222" s="67"/>
      <c r="DO222" s="43"/>
      <c r="DP222" s="43"/>
      <c r="DQ222" s="43"/>
      <c r="DR222" s="43"/>
      <c r="DS222" s="43"/>
      <c r="DT222" s="67"/>
      <c r="DU222" s="67"/>
      <c r="DV222" s="148"/>
      <c r="DW222" s="67"/>
      <c r="DX222" s="43"/>
      <c r="DY222" s="43"/>
      <c r="DZ222" s="43"/>
      <c r="EA222" s="43"/>
      <c r="EB222" s="43"/>
      <c r="EC222" s="43"/>
      <c r="ED222" s="43"/>
      <c r="EE222" s="43"/>
      <c r="EF222" s="43"/>
      <c r="EG222" s="43"/>
      <c r="EH222" s="43"/>
      <c r="EI222" s="43"/>
      <c r="EJ222" s="43"/>
      <c r="EK222" s="43"/>
      <c r="EL222" s="43"/>
      <c r="EM222" s="43"/>
      <c r="EN222" s="43"/>
      <c r="EO222" s="43"/>
      <c r="EP222" s="43"/>
      <c r="EQ222" s="43"/>
      <c r="ER222" s="43"/>
      <c r="ES222" s="43"/>
      <c r="ET222" s="43"/>
      <c r="EU222" s="43"/>
      <c r="EV222" s="43"/>
      <c r="EW222" s="43"/>
      <c r="EX222" s="43"/>
      <c r="EY222" s="43"/>
      <c r="EZ222" s="43"/>
      <c r="FA222" s="43"/>
      <c r="FB222" s="43"/>
      <c r="FC222" s="43"/>
      <c r="FD222" s="149">
        <f t="shared" si="23"/>
        <v>40000000</v>
      </c>
      <c r="FE222" s="150">
        <f t="shared" si="24"/>
        <v>44834</v>
      </c>
      <c r="FF222" s="63" t="str">
        <f t="shared" ca="1" si="21"/>
        <v xml:space="preserve"> TERMINADO</v>
      </c>
      <c r="FG222" s="43"/>
      <c r="FH222" s="43"/>
      <c r="FI222" s="43"/>
      <c r="FJ222" s="42" t="s">
        <v>1605</v>
      </c>
      <c r="FK222" s="151" t="s">
        <v>1605</v>
      </c>
    </row>
    <row r="223" spans="1:167" s="152" customFormat="1" ht="13.5" customHeight="1" x14ac:dyDescent="0.2">
      <c r="A223" s="43">
        <v>69082</v>
      </c>
      <c r="B223" s="42" t="s">
        <v>3108</v>
      </c>
      <c r="C223" s="42" t="s">
        <v>2289</v>
      </c>
      <c r="D223" s="43" t="s">
        <v>2195</v>
      </c>
      <c r="E223" s="42">
        <v>222</v>
      </c>
      <c r="F223" s="68" t="s">
        <v>510</v>
      </c>
      <c r="G223" s="43">
        <v>281</v>
      </c>
      <c r="H223" s="63" t="s">
        <v>528</v>
      </c>
      <c r="I223" s="42" t="s">
        <v>369</v>
      </c>
      <c r="J223" s="42" t="s">
        <v>1921</v>
      </c>
      <c r="K223" s="42" t="s">
        <v>483</v>
      </c>
      <c r="L223" s="42" t="s">
        <v>1439</v>
      </c>
      <c r="M223" s="42" t="s">
        <v>197</v>
      </c>
      <c r="N223" s="42">
        <v>426</v>
      </c>
      <c r="O223" s="65">
        <v>44580</v>
      </c>
      <c r="P223" s="64">
        <v>120000000</v>
      </c>
      <c r="Q223" s="42" t="s">
        <v>541</v>
      </c>
      <c r="R223" s="42" t="s">
        <v>510</v>
      </c>
      <c r="S223" s="43" t="s">
        <v>117</v>
      </c>
      <c r="T223" s="67"/>
      <c r="U223" s="43"/>
      <c r="V223" s="43"/>
      <c r="W223" s="43"/>
      <c r="X223" s="43"/>
      <c r="Y223" s="43"/>
      <c r="Z223" s="43"/>
      <c r="AA223" s="43"/>
      <c r="AB223" s="43" t="s">
        <v>117</v>
      </c>
      <c r="AC223" s="43"/>
      <c r="AD223" s="43"/>
      <c r="AE223" s="43"/>
      <c r="AF223" s="43"/>
      <c r="AG223" s="64">
        <f t="shared" si="20"/>
        <v>120000000</v>
      </c>
      <c r="AH223" s="42" t="s">
        <v>508</v>
      </c>
      <c r="AI223" s="42" t="s">
        <v>1848</v>
      </c>
      <c r="AJ223" s="144" t="s">
        <v>740</v>
      </c>
      <c r="AK223" s="43" t="s">
        <v>1428</v>
      </c>
      <c r="AL223" s="42">
        <v>79538529</v>
      </c>
      <c r="AM223" s="43">
        <v>1</v>
      </c>
      <c r="AN223" s="145" t="s">
        <v>1631</v>
      </c>
      <c r="AO223" s="65">
        <v>25698</v>
      </c>
      <c r="AP223" s="146">
        <f t="shared" si="25"/>
        <v>51.679452054794524</v>
      </c>
      <c r="AQ223" s="43"/>
      <c r="AR223" s="43"/>
      <c r="AS223" s="189"/>
      <c r="AT223" s="42" t="s">
        <v>1363</v>
      </c>
      <c r="AU223" s="42" t="s">
        <v>990</v>
      </c>
      <c r="AV223" s="42">
        <v>3213732248</v>
      </c>
      <c r="AW223" s="42" t="s">
        <v>1243</v>
      </c>
      <c r="AX223" s="65">
        <v>44589</v>
      </c>
      <c r="AY223" s="64">
        <v>40000000</v>
      </c>
      <c r="AZ223" s="147">
        <v>5000000</v>
      </c>
      <c r="BA223" s="42" t="s">
        <v>1376</v>
      </c>
      <c r="BB223" s="42">
        <v>8</v>
      </c>
      <c r="BC223" s="43"/>
      <c r="BD223" s="43">
        <f t="shared" si="22"/>
        <v>240</v>
      </c>
      <c r="BE223" s="43" t="s">
        <v>1403</v>
      </c>
      <c r="BF223" s="93" t="s">
        <v>1404</v>
      </c>
      <c r="BG223" s="43">
        <v>1</v>
      </c>
      <c r="BH223" s="43">
        <v>539</v>
      </c>
      <c r="BI223" s="67">
        <v>44589</v>
      </c>
      <c r="BJ223" s="66">
        <v>40000000</v>
      </c>
      <c r="BK223" s="43"/>
      <c r="BL223" s="43"/>
      <c r="BM223" s="43"/>
      <c r="BN223" s="43"/>
      <c r="BO223" s="43"/>
      <c r="BP223" s="43"/>
      <c r="BQ223" s="43"/>
      <c r="BR223" s="43"/>
      <c r="BS223" s="43"/>
      <c r="BT223" s="67">
        <v>44593</v>
      </c>
      <c r="BU223" s="67">
        <v>44834</v>
      </c>
      <c r="BV223" s="67">
        <v>44825</v>
      </c>
      <c r="BW223" s="66">
        <v>15000000</v>
      </c>
      <c r="BX223" s="43">
        <v>745</v>
      </c>
      <c r="BY223" s="67">
        <v>44817</v>
      </c>
      <c r="BZ223" s="43" t="s">
        <v>3091</v>
      </c>
      <c r="CA223" s="43">
        <v>44832</v>
      </c>
      <c r="CB223" s="66">
        <v>15000000</v>
      </c>
      <c r="CC223" s="43"/>
      <c r="CD223" s="43"/>
      <c r="CE223" s="43"/>
      <c r="CF223" s="43"/>
      <c r="CG223" s="43"/>
      <c r="CH223" s="43"/>
      <c r="CI223" s="43"/>
      <c r="CJ223" s="43"/>
      <c r="CK223" s="43"/>
      <c r="CL223" s="43"/>
      <c r="CM223" s="43"/>
      <c r="CN223" s="43"/>
      <c r="CO223" s="43"/>
      <c r="CP223" s="43"/>
      <c r="CQ223" s="43"/>
      <c r="CR223" s="43"/>
      <c r="CS223" s="43"/>
      <c r="CT223" s="43"/>
      <c r="CU223" s="43"/>
      <c r="CV223" s="43"/>
      <c r="CW223" s="43"/>
      <c r="CX223" s="43">
        <v>90</v>
      </c>
      <c r="CY223" s="43">
        <v>44926</v>
      </c>
      <c r="CZ223" s="43"/>
      <c r="DA223" s="43"/>
      <c r="DB223" s="43"/>
      <c r="DC223" s="43"/>
      <c r="DD223" s="43"/>
      <c r="DE223" s="43"/>
      <c r="DF223" s="43"/>
      <c r="DG223" s="43"/>
      <c r="DH223" s="43"/>
      <c r="DI223" s="43"/>
      <c r="DJ223" s="43"/>
      <c r="DK223" s="43"/>
      <c r="DL223" s="43"/>
      <c r="DM223" s="43"/>
      <c r="DN223" s="67"/>
      <c r="DO223" s="43"/>
      <c r="DP223" s="43"/>
      <c r="DQ223" s="43"/>
      <c r="DR223" s="43"/>
      <c r="DS223" s="43"/>
      <c r="DT223" s="67"/>
      <c r="DU223" s="67"/>
      <c r="DV223" s="148"/>
      <c r="DW223" s="67"/>
      <c r="DX223" s="43"/>
      <c r="DY223" s="43"/>
      <c r="DZ223" s="43"/>
      <c r="EA223" s="43"/>
      <c r="EB223" s="43"/>
      <c r="EC223" s="43"/>
      <c r="ED223" s="43"/>
      <c r="EE223" s="43"/>
      <c r="EF223" s="43"/>
      <c r="EG223" s="43"/>
      <c r="EH223" s="43"/>
      <c r="EI223" s="43"/>
      <c r="EJ223" s="43"/>
      <c r="EK223" s="43"/>
      <c r="EL223" s="43"/>
      <c r="EM223" s="43"/>
      <c r="EN223" s="43"/>
      <c r="EO223" s="43"/>
      <c r="EP223" s="43"/>
      <c r="EQ223" s="43"/>
      <c r="ER223" s="43"/>
      <c r="ES223" s="43"/>
      <c r="ET223" s="43"/>
      <c r="EU223" s="43"/>
      <c r="EV223" s="43"/>
      <c r="EW223" s="43"/>
      <c r="EX223" s="43"/>
      <c r="EY223" s="43"/>
      <c r="EZ223" s="43"/>
      <c r="FA223" s="43"/>
      <c r="FB223" s="43"/>
      <c r="FC223" s="43"/>
      <c r="FD223" s="149">
        <f t="shared" si="23"/>
        <v>55000000</v>
      </c>
      <c r="FE223" s="150">
        <f t="shared" si="24"/>
        <v>44926</v>
      </c>
      <c r="FF223" s="63" t="str">
        <f t="shared" ca="1" si="21"/>
        <v xml:space="preserve"> TERMINADO</v>
      </c>
      <c r="FG223" s="43"/>
      <c r="FH223" s="43"/>
      <c r="FI223" s="43"/>
      <c r="FJ223" s="42" t="s">
        <v>1605</v>
      </c>
      <c r="FK223" s="151" t="s">
        <v>1605</v>
      </c>
    </row>
    <row r="224" spans="1:167" s="152" customFormat="1" ht="13.5" customHeight="1" x14ac:dyDescent="0.2">
      <c r="A224" s="43">
        <v>69082</v>
      </c>
      <c r="B224" s="42" t="s">
        <v>3108</v>
      </c>
      <c r="C224" s="42" t="s">
        <v>2289</v>
      </c>
      <c r="D224" s="43" t="s">
        <v>2195</v>
      </c>
      <c r="E224" s="42">
        <v>223</v>
      </c>
      <c r="F224" s="68" t="s">
        <v>510</v>
      </c>
      <c r="G224" s="43">
        <v>282</v>
      </c>
      <c r="H224" s="63" t="s">
        <v>528</v>
      </c>
      <c r="I224" s="42" t="s">
        <v>369</v>
      </c>
      <c r="J224" s="42" t="s">
        <v>1921</v>
      </c>
      <c r="K224" s="42" t="s">
        <v>483</v>
      </c>
      <c r="L224" s="42" t="s">
        <v>1439</v>
      </c>
      <c r="M224" s="42" t="s">
        <v>197</v>
      </c>
      <c r="N224" s="42">
        <v>426</v>
      </c>
      <c r="O224" s="65">
        <v>44580</v>
      </c>
      <c r="P224" s="64">
        <v>120000000</v>
      </c>
      <c r="Q224" s="42" t="s">
        <v>541</v>
      </c>
      <c r="R224" s="42" t="s">
        <v>510</v>
      </c>
      <c r="S224" s="43" t="s">
        <v>117</v>
      </c>
      <c r="T224" s="67"/>
      <c r="U224" s="43"/>
      <c r="V224" s="43"/>
      <c r="W224" s="43"/>
      <c r="X224" s="43"/>
      <c r="Y224" s="43"/>
      <c r="Z224" s="43"/>
      <c r="AA224" s="43"/>
      <c r="AB224" s="43" t="s">
        <v>117</v>
      </c>
      <c r="AC224" s="43"/>
      <c r="AD224" s="43"/>
      <c r="AE224" s="43"/>
      <c r="AF224" s="43"/>
      <c r="AG224" s="64">
        <f t="shared" si="20"/>
        <v>120000000</v>
      </c>
      <c r="AH224" s="42" t="s">
        <v>508</v>
      </c>
      <c r="AI224" s="42" t="s">
        <v>1849</v>
      </c>
      <c r="AJ224" s="144" t="s">
        <v>741</v>
      </c>
      <c r="AK224" s="43" t="s">
        <v>1428</v>
      </c>
      <c r="AL224" s="42">
        <v>19465942</v>
      </c>
      <c r="AM224" s="43">
        <v>8</v>
      </c>
      <c r="AN224" s="145" t="s">
        <v>1631</v>
      </c>
      <c r="AO224" s="65">
        <v>22616</v>
      </c>
      <c r="AP224" s="146">
        <f t="shared" si="25"/>
        <v>60.123287671232873</v>
      </c>
      <c r="AQ224" s="43"/>
      <c r="AR224" s="43"/>
      <c r="AS224" s="189"/>
      <c r="AT224" s="42" t="s">
        <v>1341</v>
      </c>
      <c r="AU224" s="42" t="s">
        <v>991</v>
      </c>
      <c r="AV224" s="42">
        <v>3125220783</v>
      </c>
      <c r="AW224" s="42" t="s">
        <v>1244</v>
      </c>
      <c r="AX224" s="65">
        <v>44588</v>
      </c>
      <c r="AY224" s="64">
        <v>40000000</v>
      </c>
      <c r="AZ224" s="147">
        <v>5000000</v>
      </c>
      <c r="BA224" s="42" t="s">
        <v>1376</v>
      </c>
      <c r="BB224" s="42">
        <v>8</v>
      </c>
      <c r="BC224" s="43"/>
      <c r="BD224" s="43">
        <f t="shared" si="22"/>
        <v>240</v>
      </c>
      <c r="BE224" s="43" t="s">
        <v>1403</v>
      </c>
      <c r="BF224" s="93" t="s">
        <v>1404</v>
      </c>
      <c r="BG224" s="43">
        <v>1</v>
      </c>
      <c r="BH224" s="43">
        <v>538</v>
      </c>
      <c r="BI224" s="67">
        <v>44589</v>
      </c>
      <c r="BJ224" s="66">
        <v>40000000</v>
      </c>
      <c r="BK224" s="43"/>
      <c r="BL224" s="43"/>
      <c r="BM224" s="43"/>
      <c r="BN224" s="43"/>
      <c r="BO224" s="43"/>
      <c r="BP224" s="43"/>
      <c r="BQ224" s="43"/>
      <c r="BR224" s="43"/>
      <c r="BS224" s="43"/>
      <c r="BT224" s="67">
        <v>44593</v>
      </c>
      <c r="BU224" s="67">
        <v>44834</v>
      </c>
      <c r="BV224" s="67">
        <v>44831</v>
      </c>
      <c r="BW224" s="66">
        <v>15000000</v>
      </c>
      <c r="BX224" s="43">
        <v>746</v>
      </c>
      <c r="BY224" s="67">
        <v>44817</v>
      </c>
      <c r="BZ224" s="43" t="s">
        <v>3092</v>
      </c>
      <c r="CA224" s="43">
        <v>44832</v>
      </c>
      <c r="CB224" s="66">
        <v>15000000</v>
      </c>
      <c r="CC224" s="43"/>
      <c r="CD224" s="43"/>
      <c r="CE224" s="43"/>
      <c r="CF224" s="43"/>
      <c r="CG224" s="43"/>
      <c r="CH224" s="43"/>
      <c r="CI224" s="43"/>
      <c r="CJ224" s="43"/>
      <c r="CK224" s="43"/>
      <c r="CL224" s="43"/>
      <c r="CM224" s="43"/>
      <c r="CN224" s="43"/>
      <c r="CO224" s="43"/>
      <c r="CP224" s="43"/>
      <c r="CQ224" s="43"/>
      <c r="CR224" s="43"/>
      <c r="CS224" s="43"/>
      <c r="CT224" s="43"/>
      <c r="CU224" s="43"/>
      <c r="CV224" s="43"/>
      <c r="CW224" s="43"/>
      <c r="CX224" s="43">
        <v>90</v>
      </c>
      <c r="CY224" s="43">
        <v>44926</v>
      </c>
      <c r="CZ224" s="43"/>
      <c r="DA224" s="43"/>
      <c r="DB224" s="43"/>
      <c r="DC224" s="43"/>
      <c r="DD224" s="43"/>
      <c r="DE224" s="43"/>
      <c r="DF224" s="43"/>
      <c r="DG224" s="43"/>
      <c r="DH224" s="43"/>
      <c r="DI224" s="43"/>
      <c r="DJ224" s="43"/>
      <c r="DK224" s="43"/>
      <c r="DL224" s="43"/>
      <c r="DM224" s="43"/>
      <c r="DN224" s="67"/>
      <c r="DO224" s="43"/>
      <c r="DP224" s="43"/>
      <c r="DQ224" s="43"/>
      <c r="DR224" s="43"/>
      <c r="DS224" s="43"/>
      <c r="DT224" s="67"/>
      <c r="DU224" s="67"/>
      <c r="DV224" s="148"/>
      <c r="DW224" s="67"/>
      <c r="DX224" s="43"/>
      <c r="DY224" s="43"/>
      <c r="DZ224" s="43"/>
      <c r="EA224" s="43"/>
      <c r="EB224" s="43"/>
      <c r="EC224" s="43"/>
      <c r="ED224" s="43"/>
      <c r="EE224" s="43"/>
      <c r="EF224" s="43"/>
      <c r="EG224" s="43"/>
      <c r="EH224" s="43"/>
      <c r="EI224" s="43"/>
      <c r="EJ224" s="43"/>
      <c r="EK224" s="43"/>
      <c r="EL224" s="43"/>
      <c r="EM224" s="43"/>
      <c r="EN224" s="43"/>
      <c r="EO224" s="43"/>
      <c r="EP224" s="43"/>
      <c r="EQ224" s="43"/>
      <c r="ER224" s="43"/>
      <c r="ES224" s="43"/>
      <c r="ET224" s="43"/>
      <c r="EU224" s="43"/>
      <c r="EV224" s="43"/>
      <c r="EW224" s="43"/>
      <c r="EX224" s="43"/>
      <c r="EY224" s="43"/>
      <c r="EZ224" s="43"/>
      <c r="FA224" s="43"/>
      <c r="FB224" s="43"/>
      <c r="FC224" s="43"/>
      <c r="FD224" s="149">
        <f t="shared" si="23"/>
        <v>55000000</v>
      </c>
      <c r="FE224" s="150">
        <f t="shared" si="24"/>
        <v>44926</v>
      </c>
      <c r="FF224" s="63" t="str">
        <f t="shared" ca="1" si="21"/>
        <v xml:space="preserve"> TERMINADO</v>
      </c>
      <c r="FG224" s="43"/>
      <c r="FH224" s="43"/>
      <c r="FI224" s="43"/>
      <c r="FJ224" s="42" t="s">
        <v>1605</v>
      </c>
      <c r="FK224" s="151" t="s">
        <v>1605</v>
      </c>
    </row>
    <row r="225" spans="1:167" s="152" customFormat="1" ht="13.5" customHeight="1" x14ac:dyDescent="0.2">
      <c r="A225" s="43">
        <v>71444</v>
      </c>
      <c r="B225" s="42" t="s">
        <v>3108</v>
      </c>
      <c r="C225" s="42" t="s">
        <v>2289</v>
      </c>
      <c r="D225" s="43" t="s">
        <v>2196</v>
      </c>
      <c r="E225" s="42">
        <v>224</v>
      </c>
      <c r="F225" s="68" t="s">
        <v>510</v>
      </c>
      <c r="G225" s="43">
        <v>248</v>
      </c>
      <c r="H225" s="63" t="s">
        <v>528</v>
      </c>
      <c r="I225" s="42" t="s">
        <v>370</v>
      </c>
      <c r="J225" s="42" t="s">
        <v>1929</v>
      </c>
      <c r="K225" s="42" t="s">
        <v>484</v>
      </c>
      <c r="L225" s="42" t="s">
        <v>1439</v>
      </c>
      <c r="M225" s="42" t="s">
        <v>197</v>
      </c>
      <c r="N225" s="42">
        <v>362</v>
      </c>
      <c r="O225" s="65">
        <v>44575</v>
      </c>
      <c r="P225" s="64">
        <v>36400000</v>
      </c>
      <c r="Q225" s="42" t="s">
        <v>541</v>
      </c>
      <c r="R225" s="42" t="s">
        <v>510</v>
      </c>
      <c r="S225" s="43" t="s">
        <v>117</v>
      </c>
      <c r="T225" s="67"/>
      <c r="U225" s="43"/>
      <c r="V225" s="43"/>
      <c r="W225" s="43"/>
      <c r="X225" s="43"/>
      <c r="Y225" s="43"/>
      <c r="Z225" s="43"/>
      <c r="AA225" s="43"/>
      <c r="AB225" s="43" t="s">
        <v>117</v>
      </c>
      <c r="AC225" s="43"/>
      <c r="AD225" s="43"/>
      <c r="AE225" s="43"/>
      <c r="AF225" s="43"/>
      <c r="AG225" s="64">
        <f t="shared" si="20"/>
        <v>36400000</v>
      </c>
      <c r="AH225" s="42" t="s">
        <v>502</v>
      </c>
      <c r="AI225" s="42" t="s">
        <v>1850</v>
      </c>
      <c r="AJ225" s="144" t="s">
        <v>742</v>
      </c>
      <c r="AK225" s="43" t="s">
        <v>1428</v>
      </c>
      <c r="AL225" s="42">
        <v>1088290280</v>
      </c>
      <c r="AM225" s="43">
        <v>1</v>
      </c>
      <c r="AN225" s="145" t="s">
        <v>1631</v>
      </c>
      <c r="AO225" s="65">
        <v>33421</v>
      </c>
      <c r="AP225" s="146">
        <f t="shared" si="25"/>
        <v>30.520547945205479</v>
      </c>
      <c r="AQ225" s="43"/>
      <c r="AR225" s="43"/>
      <c r="AS225" s="189"/>
      <c r="AT225" s="42" t="s">
        <v>1364</v>
      </c>
      <c r="AU225" s="42" t="s">
        <v>992</v>
      </c>
      <c r="AV225" s="42">
        <v>3102342287</v>
      </c>
      <c r="AW225" s="42" t="s">
        <v>1245</v>
      </c>
      <c r="AX225" s="65">
        <v>44589</v>
      </c>
      <c r="AY225" s="64">
        <v>36400000</v>
      </c>
      <c r="AZ225" s="147">
        <v>4550000</v>
      </c>
      <c r="BA225" s="42" t="s">
        <v>1376</v>
      </c>
      <c r="BB225" s="42">
        <v>8</v>
      </c>
      <c r="BC225" s="43"/>
      <c r="BD225" s="43">
        <f t="shared" si="22"/>
        <v>240</v>
      </c>
      <c r="BE225" s="43" t="s">
        <v>1411</v>
      </c>
      <c r="BF225" s="93" t="s">
        <v>1425</v>
      </c>
      <c r="BG225" s="43">
        <v>1</v>
      </c>
      <c r="BH225" s="43">
        <v>549</v>
      </c>
      <c r="BI225" s="67">
        <v>44589</v>
      </c>
      <c r="BJ225" s="66">
        <v>36400000</v>
      </c>
      <c r="BK225" s="43"/>
      <c r="BL225" s="43"/>
      <c r="BM225" s="43"/>
      <c r="BN225" s="43"/>
      <c r="BO225" s="43"/>
      <c r="BP225" s="43"/>
      <c r="BQ225" s="43"/>
      <c r="BR225" s="43"/>
      <c r="BS225" s="43"/>
      <c r="BT225" s="67">
        <v>44593</v>
      </c>
      <c r="BU225" s="67">
        <v>44834</v>
      </c>
      <c r="BV225" s="67">
        <v>44831</v>
      </c>
      <c r="BW225" s="66">
        <v>13650000</v>
      </c>
      <c r="BX225" s="43">
        <v>729</v>
      </c>
      <c r="BY225" s="67">
        <v>44817</v>
      </c>
      <c r="BZ225" s="43" t="s">
        <v>3093</v>
      </c>
      <c r="CA225" s="43">
        <v>44827</v>
      </c>
      <c r="CB225" s="66">
        <v>13650000</v>
      </c>
      <c r="CC225" s="43"/>
      <c r="CD225" s="43"/>
      <c r="CE225" s="43"/>
      <c r="CF225" s="43"/>
      <c r="CG225" s="43"/>
      <c r="CH225" s="43"/>
      <c r="CI225" s="43"/>
      <c r="CJ225" s="43"/>
      <c r="CK225" s="43"/>
      <c r="CL225" s="43"/>
      <c r="CM225" s="43"/>
      <c r="CN225" s="43"/>
      <c r="CO225" s="43"/>
      <c r="CP225" s="43"/>
      <c r="CQ225" s="43"/>
      <c r="CR225" s="43"/>
      <c r="CS225" s="43"/>
      <c r="CT225" s="43"/>
      <c r="CU225" s="43"/>
      <c r="CV225" s="43"/>
      <c r="CW225" s="43"/>
      <c r="CX225" s="43">
        <v>90</v>
      </c>
      <c r="CY225" s="43">
        <v>44926</v>
      </c>
      <c r="CZ225" s="43"/>
      <c r="DA225" s="43"/>
      <c r="DB225" s="43"/>
      <c r="DC225" s="43"/>
      <c r="DD225" s="43"/>
      <c r="DE225" s="43"/>
      <c r="DF225" s="43"/>
      <c r="DG225" s="43"/>
      <c r="DH225" s="43"/>
      <c r="DI225" s="43"/>
      <c r="DJ225" s="43"/>
      <c r="DK225" s="43"/>
      <c r="DL225" s="43"/>
      <c r="DM225" s="43"/>
      <c r="DN225" s="67"/>
      <c r="DO225" s="43"/>
      <c r="DP225" s="43"/>
      <c r="DQ225" s="43"/>
      <c r="DR225" s="43"/>
      <c r="DS225" s="43"/>
      <c r="DT225" s="67"/>
      <c r="DU225" s="67"/>
      <c r="DV225" s="148"/>
      <c r="DW225" s="67"/>
      <c r="DX225" s="43"/>
      <c r="DY225" s="43"/>
      <c r="DZ225" s="43"/>
      <c r="EA225" s="43"/>
      <c r="EB225" s="43"/>
      <c r="EC225" s="43"/>
      <c r="ED225" s="43"/>
      <c r="EE225" s="43"/>
      <c r="EF225" s="43"/>
      <c r="EG225" s="43"/>
      <c r="EH225" s="43"/>
      <c r="EI225" s="43"/>
      <c r="EJ225" s="43"/>
      <c r="EK225" s="43"/>
      <c r="EL225" s="43"/>
      <c r="EM225" s="43"/>
      <c r="EN225" s="43"/>
      <c r="EO225" s="43"/>
      <c r="EP225" s="43"/>
      <c r="EQ225" s="43"/>
      <c r="ER225" s="43"/>
      <c r="ES225" s="43"/>
      <c r="ET225" s="43"/>
      <c r="EU225" s="43"/>
      <c r="EV225" s="43"/>
      <c r="EW225" s="43"/>
      <c r="EX225" s="43"/>
      <c r="EY225" s="43"/>
      <c r="EZ225" s="43"/>
      <c r="FA225" s="43"/>
      <c r="FB225" s="43"/>
      <c r="FC225" s="43"/>
      <c r="FD225" s="149">
        <f t="shared" si="23"/>
        <v>50050000</v>
      </c>
      <c r="FE225" s="150">
        <f t="shared" si="24"/>
        <v>44926</v>
      </c>
      <c r="FF225" s="63" t="str">
        <f t="shared" ca="1" si="21"/>
        <v xml:space="preserve"> TERMINADO</v>
      </c>
      <c r="FG225" s="43"/>
      <c r="FH225" s="43"/>
      <c r="FI225" s="43"/>
      <c r="FJ225" s="42" t="s">
        <v>1606</v>
      </c>
      <c r="FK225" s="151" t="s">
        <v>1606</v>
      </c>
    </row>
    <row r="226" spans="1:167" s="152" customFormat="1" ht="13.5" customHeight="1" x14ac:dyDescent="0.2">
      <c r="A226" s="43">
        <v>69040</v>
      </c>
      <c r="B226" s="42" t="s">
        <v>3108</v>
      </c>
      <c r="C226" s="42" t="s">
        <v>2289</v>
      </c>
      <c r="D226" s="43" t="s">
        <v>2197</v>
      </c>
      <c r="E226" s="42">
        <v>225</v>
      </c>
      <c r="F226" s="68" t="s">
        <v>513</v>
      </c>
      <c r="G226" s="43">
        <v>168</v>
      </c>
      <c r="H226" s="63" t="s">
        <v>528</v>
      </c>
      <c r="I226" s="42" t="s">
        <v>371</v>
      </c>
      <c r="J226" s="42" t="s">
        <v>1912</v>
      </c>
      <c r="K226" s="42" t="s">
        <v>485</v>
      </c>
      <c r="L226" s="42" t="s">
        <v>1439</v>
      </c>
      <c r="M226" s="42" t="s">
        <v>197</v>
      </c>
      <c r="N226" s="42">
        <v>393</v>
      </c>
      <c r="O226" s="65">
        <v>44578</v>
      </c>
      <c r="P226" s="64">
        <v>36400000</v>
      </c>
      <c r="Q226" s="42" t="s">
        <v>539</v>
      </c>
      <c r="R226" s="42" t="s">
        <v>513</v>
      </c>
      <c r="S226" s="43" t="s">
        <v>117</v>
      </c>
      <c r="T226" s="67"/>
      <c r="U226" s="43"/>
      <c r="V226" s="43"/>
      <c r="W226" s="43"/>
      <c r="X226" s="43"/>
      <c r="Y226" s="43"/>
      <c r="Z226" s="43"/>
      <c r="AA226" s="43"/>
      <c r="AB226" s="43" t="s">
        <v>117</v>
      </c>
      <c r="AC226" s="43"/>
      <c r="AD226" s="43"/>
      <c r="AE226" s="43"/>
      <c r="AF226" s="43"/>
      <c r="AG226" s="64">
        <f t="shared" si="20"/>
        <v>36400000</v>
      </c>
      <c r="AH226" s="42" t="s">
        <v>508</v>
      </c>
      <c r="AI226" s="42" t="s">
        <v>1851</v>
      </c>
      <c r="AJ226" s="144" t="s">
        <v>743</v>
      </c>
      <c r="AK226" s="43" t="s">
        <v>1428</v>
      </c>
      <c r="AL226" s="42">
        <v>51962571</v>
      </c>
      <c r="AM226" s="43">
        <v>7</v>
      </c>
      <c r="AN226" s="145" t="s">
        <v>1632</v>
      </c>
      <c r="AO226" s="65">
        <v>24877</v>
      </c>
      <c r="AP226" s="146">
        <f t="shared" si="25"/>
        <v>53.92876712328767</v>
      </c>
      <c r="AQ226" s="43"/>
      <c r="AR226" s="43"/>
      <c r="AS226" s="189"/>
      <c r="AT226" s="42" t="s">
        <v>1281</v>
      </c>
      <c r="AU226" s="42" t="s">
        <v>993</v>
      </c>
      <c r="AV226" s="42">
        <v>3133268327</v>
      </c>
      <c r="AW226" s="42" t="s">
        <v>1246</v>
      </c>
      <c r="AX226" s="65">
        <v>44589</v>
      </c>
      <c r="AY226" s="64">
        <v>36400000</v>
      </c>
      <c r="AZ226" s="147">
        <v>4550000</v>
      </c>
      <c r="BA226" s="42" t="s">
        <v>1376</v>
      </c>
      <c r="BB226" s="42">
        <v>8</v>
      </c>
      <c r="BC226" s="43"/>
      <c r="BD226" s="43">
        <f t="shared" si="22"/>
        <v>240</v>
      </c>
      <c r="BE226" s="43" t="s">
        <v>1401</v>
      </c>
      <c r="BF226" s="93" t="s">
        <v>1402</v>
      </c>
      <c r="BG226" s="43">
        <v>4</v>
      </c>
      <c r="BH226" s="43">
        <v>526</v>
      </c>
      <c r="BI226" s="67">
        <v>44589</v>
      </c>
      <c r="BJ226" s="66">
        <v>36400000</v>
      </c>
      <c r="BK226" s="43"/>
      <c r="BL226" s="43"/>
      <c r="BM226" s="43"/>
      <c r="BN226" s="43"/>
      <c r="BO226" s="43"/>
      <c r="BP226" s="43"/>
      <c r="BQ226" s="43"/>
      <c r="BR226" s="43"/>
      <c r="BS226" s="43"/>
      <c r="BT226" s="67">
        <v>44593</v>
      </c>
      <c r="BU226" s="67">
        <v>44834</v>
      </c>
      <c r="BV226" s="67">
        <v>44830</v>
      </c>
      <c r="BW226" s="66">
        <v>13650000</v>
      </c>
      <c r="BX226" s="43">
        <v>756</v>
      </c>
      <c r="BY226" s="67">
        <v>44818</v>
      </c>
      <c r="BZ226" s="43" t="s">
        <v>3094</v>
      </c>
      <c r="CA226" s="43">
        <v>44832</v>
      </c>
      <c r="CB226" s="66">
        <v>13650000</v>
      </c>
      <c r="CC226" s="43"/>
      <c r="CD226" s="43"/>
      <c r="CE226" s="43"/>
      <c r="CF226" s="43"/>
      <c r="CG226" s="43"/>
      <c r="CH226" s="43"/>
      <c r="CI226" s="43"/>
      <c r="CJ226" s="43"/>
      <c r="CK226" s="43"/>
      <c r="CL226" s="43"/>
      <c r="CM226" s="43"/>
      <c r="CN226" s="43"/>
      <c r="CO226" s="43"/>
      <c r="CP226" s="43"/>
      <c r="CQ226" s="43"/>
      <c r="CR226" s="43"/>
      <c r="CS226" s="43"/>
      <c r="CT226" s="43"/>
      <c r="CU226" s="43"/>
      <c r="CV226" s="43"/>
      <c r="CW226" s="43"/>
      <c r="CX226" s="43">
        <v>90</v>
      </c>
      <c r="CY226" s="43">
        <v>44926</v>
      </c>
      <c r="CZ226" s="43"/>
      <c r="DA226" s="43"/>
      <c r="DB226" s="43"/>
      <c r="DC226" s="43"/>
      <c r="DD226" s="43"/>
      <c r="DE226" s="43"/>
      <c r="DF226" s="43"/>
      <c r="DG226" s="43"/>
      <c r="DH226" s="43"/>
      <c r="DI226" s="43"/>
      <c r="DJ226" s="43"/>
      <c r="DK226" s="43"/>
      <c r="DL226" s="43"/>
      <c r="DM226" s="43"/>
      <c r="DN226" s="67"/>
      <c r="DO226" s="43"/>
      <c r="DP226" s="43"/>
      <c r="DQ226" s="43"/>
      <c r="DR226" s="43"/>
      <c r="DS226" s="43"/>
      <c r="DT226" s="67"/>
      <c r="DU226" s="67"/>
      <c r="DV226" s="148"/>
      <c r="DW226" s="67"/>
      <c r="DX226" s="43"/>
      <c r="DY226" s="43"/>
      <c r="DZ226" s="43"/>
      <c r="EA226" s="43"/>
      <c r="EB226" s="43"/>
      <c r="EC226" s="43"/>
      <c r="ED226" s="43"/>
      <c r="EE226" s="43"/>
      <c r="EF226" s="43"/>
      <c r="EG226" s="43"/>
      <c r="EH226" s="43"/>
      <c r="EI226" s="43"/>
      <c r="EJ226" s="43"/>
      <c r="EK226" s="43"/>
      <c r="EL226" s="43"/>
      <c r="EM226" s="43"/>
      <c r="EN226" s="43"/>
      <c r="EO226" s="43"/>
      <c r="EP226" s="43"/>
      <c r="EQ226" s="43"/>
      <c r="ER226" s="43"/>
      <c r="ES226" s="43"/>
      <c r="ET226" s="43"/>
      <c r="EU226" s="43"/>
      <c r="EV226" s="43"/>
      <c r="EW226" s="43"/>
      <c r="EX226" s="43"/>
      <c r="EY226" s="43"/>
      <c r="EZ226" s="43"/>
      <c r="FA226" s="43"/>
      <c r="FB226" s="43"/>
      <c r="FC226" s="43"/>
      <c r="FD226" s="149">
        <f t="shared" si="23"/>
        <v>50050000</v>
      </c>
      <c r="FE226" s="150">
        <f t="shared" si="24"/>
        <v>44926</v>
      </c>
      <c r="FF226" s="63" t="str">
        <f t="shared" ca="1" si="21"/>
        <v xml:space="preserve"> TERMINADO</v>
      </c>
      <c r="FG226" s="43"/>
      <c r="FH226" s="43"/>
      <c r="FI226" s="43"/>
      <c r="FJ226" s="42" t="s">
        <v>1607</v>
      </c>
      <c r="FK226" s="151" t="s">
        <v>1607</v>
      </c>
    </row>
    <row r="227" spans="1:167" s="152" customFormat="1" ht="13.5" customHeight="1" x14ac:dyDescent="0.2">
      <c r="A227" s="43">
        <v>68616</v>
      </c>
      <c r="B227" s="42" t="s">
        <v>3108</v>
      </c>
      <c r="C227" s="42" t="s">
        <v>2289</v>
      </c>
      <c r="D227" s="43" t="s">
        <v>2198</v>
      </c>
      <c r="E227" s="42">
        <v>226</v>
      </c>
      <c r="F227" s="68" t="s">
        <v>510</v>
      </c>
      <c r="G227" s="43">
        <v>268</v>
      </c>
      <c r="H227" s="63" t="s">
        <v>528</v>
      </c>
      <c r="I227" s="42" t="s">
        <v>372</v>
      </c>
      <c r="J227" s="42" t="s">
        <v>1927</v>
      </c>
      <c r="K227" s="42" t="s">
        <v>2257</v>
      </c>
      <c r="L227" s="42" t="s">
        <v>1439</v>
      </c>
      <c r="M227" s="42" t="s">
        <v>197</v>
      </c>
      <c r="N227" s="42">
        <v>361</v>
      </c>
      <c r="O227" s="65">
        <v>44575</v>
      </c>
      <c r="P227" s="64">
        <v>83200000</v>
      </c>
      <c r="Q227" s="42" t="s">
        <v>541</v>
      </c>
      <c r="R227" s="42" t="s">
        <v>510</v>
      </c>
      <c r="S227" s="43" t="s">
        <v>117</v>
      </c>
      <c r="T227" s="67"/>
      <c r="U227" s="43"/>
      <c r="V227" s="43"/>
      <c r="W227" s="43"/>
      <c r="X227" s="43"/>
      <c r="Y227" s="43"/>
      <c r="Z227" s="43"/>
      <c r="AA227" s="43"/>
      <c r="AB227" s="43" t="s">
        <v>117</v>
      </c>
      <c r="AC227" s="43"/>
      <c r="AD227" s="43"/>
      <c r="AE227" s="43"/>
      <c r="AF227" s="43"/>
      <c r="AG227" s="64">
        <f t="shared" si="20"/>
        <v>83200000</v>
      </c>
      <c r="AH227" s="42" t="s">
        <v>508</v>
      </c>
      <c r="AI227" s="42" t="s">
        <v>1852</v>
      </c>
      <c r="AJ227" s="144" t="s">
        <v>744</v>
      </c>
      <c r="AK227" s="43" t="s">
        <v>1428</v>
      </c>
      <c r="AL227" s="42">
        <v>1121934991</v>
      </c>
      <c r="AM227" s="43">
        <v>2</v>
      </c>
      <c r="AN227" s="145" t="s">
        <v>1631</v>
      </c>
      <c r="AO227" s="65">
        <v>35225</v>
      </c>
      <c r="AP227" s="146">
        <f t="shared" si="25"/>
        <v>25.578082191780823</v>
      </c>
      <c r="AQ227" s="43"/>
      <c r="AR227" s="43"/>
      <c r="AS227" s="189"/>
      <c r="AT227" s="42" t="s">
        <v>1290</v>
      </c>
      <c r="AU227" s="42" t="s">
        <v>994</v>
      </c>
      <c r="AV227" s="42">
        <v>3102922041</v>
      </c>
      <c r="AW227" s="42" t="s">
        <v>1247</v>
      </c>
      <c r="AX227" s="65">
        <v>44589</v>
      </c>
      <c r="AY227" s="64">
        <v>41600000</v>
      </c>
      <c r="AZ227" s="147">
        <v>5200000</v>
      </c>
      <c r="BA227" s="42" t="s">
        <v>1376</v>
      </c>
      <c r="BB227" s="42">
        <v>8</v>
      </c>
      <c r="BC227" s="43"/>
      <c r="BD227" s="43">
        <f t="shared" si="22"/>
        <v>240</v>
      </c>
      <c r="BE227" s="43" t="s">
        <v>1394</v>
      </c>
      <c r="BF227" s="93" t="s">
        <v>1395</v>
      </c>
      <c r="BG227" s="43">
        <v>5</v>
      </c>
      <c r="BH227" s="43">
        <v>530</v>
      </c>
      <c r="BI227" s="67">
        <v>44589</v>
      </c>
      <c r="BJ227" s="66">
        <v>41600000</v>
      </c>
      <c r="BK227" s="43"/>
      <c r="BL227" s="43"/>
      <c r="BM227" s="43"/>
      <c r="BN227" s="43"/>
      <c r="BO227" s="43"/>
      <c r="BP227" s="43"/>
      <c r="BQ227" s="43"/>
      <c r="BR227" s="43"/>
      <c r="BS227" s="43"/>
      <c r="BT227" s="67">
        <v>44593</v>
      </c>
      <c r="BU227" s="67">
        <v>44834</v>
      </c>
      <c r="BV227" s="67">
        <v>44830</v>
      </c>
      <c r="BW227" s="66">
        <v>15600000</v>
      </c>
      <c r="BX227" s="43">
        <v>830</v>
      </c>
      <c r="BY227" s="67">
        <v>44819</v>
      </c>
      <c r="BZ227" s="43" t="s">
        <v>3095</v>
      </c>
      <c r="CA227" s="43">
        <v>44832</v>
      </c>
      <c r="CB227" s="66">
        <v>15600000</v>
      </c>
      <c r="CC227" s="43"/>
      <c r="CD227" s="43"/>
      <c r="CE227" s="43"/>
      <c r="CF227" s="43"/>
      <c r="CG227" s="43"/>
      <c r="CH227" s="43"/>
      <c r="CI227" s="43"/>
      <c r="CJ227" s="43"/>
      <c r="CK227" s="43"/>
      <c r="CL227" s="43"/>
      <c r="CM227" s="43"/>
      <c r="CN227" s="43"/>
      <c r="CO227" s="43"/>
      <c r="CP227" s="43"/>
      <c r="CQ227" s="43"/>
      <c r="CR227" s="43"/>
      <c r="CS227" s="43"/>
      <c r="CT227" s="43"/>
      <c r="CU227" s="43"/>
      <c r="CV227" s="43"/>
      <c r="CW227" s="43"/>
      <c r="CX227" s="43">
        <v>90</v>
      </c>
      <c r="CY227" s="43">
        <v>44925</v>
      </c>
      <c r="CZ227" s="43"/>
      <c r="DA227" s="43"/>
      <c r="DB227" s="43"/>
      <c r="DC227" s="43"/>
      <c r="DD227" s="43"/>
      <c r="DE227" s="43"/>
      <c r="DF227" s="43"/>
      <c r="DG227" s="43"/>
      <c r="DH227" s="43"/>
      <c r="DI227" s="43"/>
      <c r="DJ227" s="43"/>
      <c r="DK227" s="43"/>
      <c r="DL227" s="43"/>
      <c r="DM227" s="43"/>
      <c r="DN227" s="67"/>
      <c r="DO227" s="43"/>
      <c r="DP227" s="43"/>
      <c r="DQ227" s="43"/>
      <c r="DR227" s="43"/>
      <c r="DS227" s="43"/>
      <c r="DT227" s="67"/>
      <c r="DU227" s="67"/>
      <c r="DV227" s="148"/>
      <c r="DW227" s="67"/>
      <c r="DX227" s="43"/>
      <c r="DY227" s="43"/>
      <c r="DZ227" s="43"/>
      <c r="EA227" s="43"/>
      <c r="EB227" s="43"/>
      <c r="EC227" s="43"/>
      <c r="ED227" s="43"/>
      <c r="EE227" s="43"/>
      <c r="EF227" s="43"/>
      <c r="EG227" s="43"/>
      <c r="EH227" s="43"/>
      <c r="EI227" s="43"/>
      <c r="EJ227" s="43"/>
      <c r="EK227" s="43"/>
      <c r="EL227" s="43"/>
      <c r="EM227" s="43"/>
      <c r="EN227" s="43"/>
      <c r="EO227" s="43"/>
      <c r="EP227" s="43"/>
      <c r="EQ227" s="43"/>
      <c r="ER227" s="43"/>
      <c r="ES227" s="43"/>
      <c r="ET227" s="43"/>
      <c r="EU227" s="43"/>
      <c r="EV227" s="43"/>
      <c r="EW227" s="43"/>
      <c r="EX227" s="43"/>
      <c r="EY227" s="43"/>
      <c r="EZ227" s="43"/>
      <c r="FA227" s="43"/>
      <c r="FB227" s="43"/>
      <c r="FC227" s="43"/>
      <c r="FD227" s="149">
        <f t="shared" si="23"/>
        <v>57200000</v>
      </c>
      <c r="FE227" s="150">
        <f t="shared" si="24"/>
        <v>44925</v>
      </c>
      <c r="FF227" s="63" t="str">
        <f t="shared" ca="1" si="21"/>
        <v xml:space="preserve"> TERMINADO</v>
      </c>
      <c r="FG227" s="43"/>
      <c r="FH227" s="43"/>
      <c r="FI227" s="43"/>
      <c r="FJ227" s="42" t="s">
        <v>1608</v>
      </c>
      <c r="FK227" s="151" t="s">
        <v>1608</v>
      </c>
    </row>
    <row r="228" spans="1:167" s="152" customFormat="1" ht="13.5" customHeight="1" x14ac:dyDescent="0.2">
      <c r="A228" s="43">
        <v>68616</v>
      </c>
      <c r="B228" s="42" t="s">
        <v>3108</v>
      </c>
      <c r="C228" s="42" t="s">
        <v>2289</v>
      </c>
      <c r="D228" s="43" t="s">
        <v>2198</v>
      </c>
      <c r="E228" s="42">
        <v>227</v>
      </c>
      <c r="F228" s="68" t="s">
        <v>510</v>
      </c>
      <c r="G228" s="43">
        <v>267</v>
      </c>
      <c r="H228" s="63" t="s">
        <v>528</v>
      </c>
      <c r="I228" s="42" t="s">
        <v>372</v>
      </c>
      <c r="J228" s="42" t="s">
        <v>1927</v>
      </c>
      <c r="K228" s="42" t="s">
        <v>2257</v>
      </c>
      <c r="L228" s="42" t="s">
        <v>1439</v>
      </c>
      <c r="M228" s="42" t="s">
        <v>197</v>
      </c>
      <c r="N228" s="42">
        <v>361</v>
      </c>
      <c r="O228" s="65">
        <v>44575</v>
      </c>
      <c r="P228" s="64">
        <v>83200000</v>
      </c>
      <c r="Q228" s="42" t="s">
        <v>541</v>
      </c>
      <c r="R228" s="42" t="s">
        <v>510</v>
      </c>
      <c r="S228" s="43" t="s">
        <v>117</v>
      </c>
      <c r="T228" s="67"/>
      <c r="U228" s="43"/>
      <c r="V228" s="43"/>
      <c r="W228" s="43"/>
      <c r="X228" s="43"/>
      <c r="Y228" s="43"/>
      <c r="Z228" s="43"/>
      <c r="AA228" s="43"/>
      <c r="AB228" s="43" t="s">
        <v>117</v>
      </c>
      <c r="AC228" s="43"/>
      <c r="AD228" s="43"/>
      <c r="AE228" s="43"/>
      <c r="AF228" s="43"/>
      <c r="AG228" s="64">
        <f t="shared" si="20"/>
        <v>83200000</v>
      </c>
      <c r="AH228" s="42" t="s">
        <v>508</v>
      </c>
      <c r="AI228" s="42" t="s">
        <v>1853</v>
      </c>
      <c r="AJ228" s="144" t="s">
        <v>745</v>
      </c>
      <c r="AK228" s="43" t="s">
        <v>1428</v>
      </c>
      <c r="AL228" s="42">
        <v>79732132</v>
      </c>
      <c r="AM228" s="43">
        <v>2</v>
      </c>
      <c r="AN228" s="145" t="s">
        <v>1631</v>
      </c>
      <c r="AO228" s="65">
        <v>29149</v>
      </c>
      <c r="AP228" s="146">
        <f t="shared" si="25"/>
        <v>42.224657534246575</v>
      </c>
      <c r="AQ228" s="43"/>
      <c r="AR228" s="43"/>
      <c r="AS228" s="189"/>
      <c r="AT228" s="42" t="s">
        <v>1305</v>
      </c>
      <c r="AU228" s="42" t="s">
        <v>995</v>
      </c>
      <c r="AV228" s="42">
        <v>3112103746</v>
      </c>
      <c r="AW228" s="42" t="s">
        <v>1248</v>
      </c>
      <c r="AX228" s="65">
        <v>44589</v>
      </c>
      <c r="AY228" s="64">
        <v>41600000</v>
      </c>
      <c r="AZ228" s="147">
        <v>5200000</v>
      </c>
      <c r="BA228" s="42" t="s">
        <v>1376</v>
      </c>
      <c r="BB228" s="42">
        <v>8</v>
      </c>
      <c r="BC228" s="43"/>
      <c r="BD228" s="43">
        <f t="shared" si="22"/>
        <v>240</v>
      </c>
      <c r="BE228" s="43" t="s">
        <v>1394</v>
      </c>
      <c r="BF228" s="93" t="s">
        <v>1395</v>
      </c>
      <c r="BG228" s="43">
        <v>5</v>
      </c>
      <c r="BH228" s="43">
        <v>528</v>
      </c>
      <c r="BI228" s="67">
        <v>44589</v>
      </c>
      <c r="BJ228" s="66">
        <v>41600000</v>
      </c>
      <c r="BK228" s="43"/>
      <c r="BL228" s="43"/>
      <c r="BM228" s="43"/>
      <c r="BN228" s="43"/>
      <c r="BO228" s="43"/>
      <c r="BP228" s="43"/>
      <c r="BQ228" s="43"/>
      <c r="BR228" s="43"/>
      <c r="BS228" s="43"/>
      <c r="BT228" s="67">
        <v>44593</v>
      </c>
      <c r="BU228" s="67">
        <v>44834</v>
      </c>
      <c r="BV228" s="67">
        <v>44825</v>
      </c>
      <c r="BW228" s="66">
        <v>15600000</v>
      </c>
      <c r="BX228" s="43">
        <v>741</v>
      </c>
      <c r="BY228" s="67">
        <v>44817</v>
      </c>
      <c r="BZ228" s="43" t="s">
        <v>3096</v>
      </c>
      <c r="CA228" s="43">
        <v>44832</v>
      </c>
      <c r="CB228" s="66">
        <v>15600000</v>
      </c>
      <c r="CC228" s="43"/>
      <c r="CD228" s="43"/>
      <c r="CE228" s="43"/>
      <c r="CF228" s="43"/>
      <c r="CG228" s="43"/>
      <c r="CH228" s="43"/>
      <c r="CI228" s="43"/>
      <c r="CJ228" s="43"/>
      <c r="CK228" s="43"/>
      <c r="CL228" s="43"/>
      <c r="CM228" s="43"/>
      <c r="CN228" s="43"/>
      <c r="CO228" s="43"/>
      <c r="CP228" s="43"/>
      <c r="CQ228" s="43"/>
      <c r="CR228" s="43"/>
      <c r="CS228" s="43"/>
      <c r="CT228" s="43"/>
      <c r="CU228" s="43"/>
      <c r="CV228" s="43"/>
      <c r="CW228" s="43"/>
      <c r="CX228" s="43">
        <v>90</v>
      </c>
      <c r="CY228" s="43">
        <v>44926</v>
      </c>
      <c r="CZ228" s="43"/>
      <c r="DA228" s="43"/>
      <c r="DB228" s="43"/>
      <c r="DC228" s="43"/>
      <c r="DD228" s="43"/>
      <c r="DE228" s="43"/>
      <c r="DF228" s="43"/>
      <c r="DG228" s="43"/>
      <c r="DH228" s="43"/>
      <c r="DI228" s="43"/>
      <c r="DJ228" s="43"/>
      <c r="DK228" s="43"/>
      <c r="DL228" s="43"/>
      <c r="DM228" s="43"/>
      <c r="DN228" s="67"/>
      <c r="DO228" s="43"/>
      <c r="DP228" s="43"/>
      <c r="DQ228" s="43"/>
      <c r="DR228" s="43"/>
      <c r="DS228" s="43"/>
      <c r="DT228" s="67"/>
      <c r="DU228" s="67"/>
      <c r="DV228" s="148"/>
      <c r="DW228" s="67"/>
      <c r="DX228" s="43"/>
      <c r="DY228" s="43"/>
      <c r="DZ228" s="43"/>
      <c r="EA228" s="43"/>
      <c r="EB228" s="43"/>
      <c r="EC228" s="43"/>
      <c r="ED228" s="43"/>
      <c r="EE228" s="43"/>
      <c r="EF228" s="43"/>
      <c r="EG228" s="43"/>
      <c r="EH228" s="43"/>
      <c r="EI228" s="43"/>
      <c r="EJ228" s="43"/>
      <c r="EK228" s="43"/>
      <c r="EL228" s="43"/>
      <c r="EM228" s="43"/>
      <c r="EN228" s="43"/>
      <c r="EO228" s="43"/>
      <c r="EP228" s="43"/>
      <c r="EQ228" s="43"/>
      <c r="ER228" s="43"/>
      <c r="ES228" s="43"/>
      <c r="ET228" s="43"/>
      <c r="EU228" s="43"/>
      <c r="EV228" s="43"/>
      <c r="EW228" s="43"/>
      <c r="EX228" s="43"/>
      <c r="EY228" s="43"/>
      <c r="EZ228" s="43"/>
      <c r="FA228" s="43"/>
      <c r="FB228" s="43"/>
      <c r="FC228" s="43"/>
      <c r="FD228" s="149">
        <f t="shared" si="23"/>
        <v>57200000</v>
      </c>
      <c r="FE228" s="150">
        <f t="shared" si="24"/>
        <v>44926</v>
      </c>
      <c r="FF228" s="63" t="str">
        <f t="shared" ca="1" si="21"/>
        <v xml:space="preserve"> TERMINADO</v>
      </c>
      <c r="FG228" s="43"/>
      <c r="FH228" s="43"/>
      <c r="FI228" s="43"/>
      <c r="FJ228" s="42" t="s">
        <v>1608</v>
      </c>
      <c r="FK228" s="151" t="s">
        <v>1608</v>
      </c>
    </row>
    <row r="229" spans="1:167" s="83" customFormat="1" ht="13.5" customHeight="1" x14ac:dyDescent="0.2">
      <c r="A229" s="83">
        <v>68572</v>
      </c>
      <c r="B229" s="80" t="s">
        <v>3913</v>
      </c>
      <c r="C229" s="83" t="s">
        <v>2289</v>
      </c>
      <c r="D229" s="83" t="s">
        <v>2199</v>
      </c>
      <c r="E229" s="83">
        <v>228</v>
      </c>
      <c r="F229" s="83" t="s">
        <v>510</v>
      </c>
      <c r="G229" s="83">
        <v>255</v>
      </c>
      <c r="H229" s="83" t="s">
        <v>528</v>
      </c>
      <c r="I229" s="80" t="s">
        <v>355</v>
      </c>
      <c r="J229" s="80" t="s">
        <v>1906</v>
      </c>
      <c r="K229" s="80" t="s">
        <v>469</v>
      </c>
      <c r="L229" s="80" t="s">
        <v>1439</v>
      </c>
      <c r="M229" s="80" t="s">
        <v>197</v>
      </c>
      <c r="N229" s="80">
        <v>358</v>
      </c>
      <c r="O229" s="82">
        <v>44575</v>
      </c>
      <c r="P229" s="81">
        <v>40000000</v>
      </c>
      <c r="Q229" s="80" t="s">
        <v>541</v>
      </c>
      <c r="R229" s="80" t="s">
        <v>510</v>
      </c>
      <c r="S229" s="83" t="s">
        <v>117</v>
      </c>
      <c r="T229" s="85"/>
      <c r="AB229" s="83" t="s">
        <v>117</v>
      </c>
      <c r="AG229" s="81">
        <f t="shared" si="20"/>
        <v>40000000</v>
      </c>
      <c r="AH229" s="80" t="s">
        <v>508</v>
      </c>
      <c r="AI229" s="80" t="s">
        <v>1854</v>
      </c>
      <c r="AJ229" s="134" t="s">
        <v>746</v>
      </c>
      <c r="AK229" s="83" t="s">
        <v>1428</v>
      </c>
      <c r="AL229" s="80">
        <v>80769796</v>
      </c>
      <c r="AM229" s="83">
        <v>6</v>
      </c>
      <c r="AN229" s="153" t="s">
        <v>1631</v>
      </c>
      <c r="AO229" s="82">
        <v>30960</v>
      </c>
      <c r="AP229" s="136">
        <f t="shared" si="25"/>
        <v>37.263013698630139</v>
      </c>
      <c r="AS229" s="189"/>
      <c r="AT229" s="80" t="s">
        <v>1278</v>
      </c>
      <c r="AU229" s="80" t="s">
        <v>996</v>
      </c>
      <c r="AV229" s="80">
        <v>3133506496</v>
      </c>
      <c r="AW229" s="80" t="s">
        <v>1249</v>
      </c>
      <c r="AX229" s="82">
        <v>44589</v>
      </c>
      <c r="AY229" s="81">
        <v>40000000</v>
      </c>
      <c r="AZ229" s="137">
        <v>5000000</v>
      </c>
      <c r="BA229" s="80" t="s">
        <v>1376</v>
      </c>
      <c r="BB229" s="80">
        <v>8</v>
      </c>
      <c r="BD229" s="83">
        <f t="shared" si="22"/>
        <v>240</v>
      </c>
      <c r="BE229" s="83" t="s">
        <v>1403</v>
      </c>
      <c r="BF229" s="94" t="s">
        <v>1404</v>
      </c>
      <c r="BG229" s="83">
        <v>5</v>
      </c>
      <c r="BH229" s="83">
        <v>529</v>
      </c>
      <c r="BI229" s="85">
        <v>44589</v>
      </c>
      <c r="BJ229" s="84">
        <v>40000000</v>
      </c>
      <c r="BT229" s="85">
        <v>44593</v>
      </c>
      <c r="BU229" s="85">
        <v>44834</v>
      </c>
      <c r="BV229" s="85"/>
      <c r="BW229" s="84"/>
      <c r="BY229" s="85"/>
      <c r="CB229" s="84"/>
      <c r="DJ229" s="83">
        <v>44795</v>
      </c>
      <c r="DK229" s="83">
        <v>44713</v>
      </c>
      <c r="DL229" s="83" t="s">
        <v>3115</v>
      </c>
      <c r="DM229" s="83">
        <v>44794</v>
      </c>
      <c r="DN229" s="85">
        <v>44916</v>
      </c>
      <c r="DT229" s="85">
        <v>44795</v>
      </c>
      <c r="DU229" s="85">
        <v>44795</v>
      </c>
      <c r="DV229" s="134" t="s">
        <v>2902</v>
      </c>
      <c r="DW229" s="85">
        <v>30362</v>
      </c>
      <c r="DX229" s="83" t="s">
        <v>1428</v>
      </c>
      <c r="DY229" s="83">
        <v>52974516</v>
      </c>
      <c r="DZ229" s="83">
        <v>7</v>
      </c>
      <c r="EA229" s="83" t="s">
        <v>3118</v>
      </c>
      <c r="EB229" s="83">
        <v>3209012591</v>
      </c>
      <c r="EC229" s="83" t="s">
        <v>2903</v>
      </c>
      <c r="FD229" s="138">
        <f t="shared" si="23"/>
        <v>40000000</v>
      </c>
      <c r="FE229" s="139">
        <f t="shared" si="24"/>
        <v>44916</v>
      </c>
      <c r="FF229" s="87" t="str">
        <f t="shared" ca="1" si="21"/>
        <v xml:space="preserve"> TERMINADO</v>
      </c>
      <c r="FJ229" s="80" t="s">
        <v>1609</v>
      </c>
      <c r="FK229" s="140" t="s">
        <v>1609</v>
      </c>
    </row>
    <row r="230" spans="1:167" s="152" customFormat="1" ht="13.5" customHeight="1" x14ac:dyDescent="0.2">
      <c r="A230" s="43">
        <v>69685</v>
      </c>
      <c r="B230" s="43" t="s">
        <v>2547</v>
      </c>
      <c r="C230" s="42" t="s">
        <v>2289</v>
      </c>
      <c r="D230" s="43" t="s">
        <v>2200</v>
      </c>
      <c r="E230" s="42">
        <v>229</v>
      </c>
      <c r="F230" s="68" t="s">
        <v>510</v>
      </c>
      <c r="G230" s="43">
        <v>261</v>
      </c>
      <c r="H230" s="63" t="s">
        <v>528</v>
      </c>
      <c r="I230" s="42" t="s">
        <v>373</v>
      </c>
      <c r="J230" s="42" t="s">
        <v>1902</v>
      </c>
      <c r="K230" s="42" t="s">
        <v>486</v>
      </c>
      <c r="L230" s="42" t="s">
        <v>1439</v>
      </c>
      <c r="M230" s="42" t="s">
        <v>197</v>
      </c>
      <c r="N230" s="42">
        <v>409</v>
      </c>
      <c r="O230" s="65">
        <v>44579</v>
      </c>
      <c r="P230" s="64">
        <v>41374272</v>
      </c>
      <c r="Q230" s="42" t="s">
        <v>541</v>
      </c>
      <c r="R230" s="42" t="s">
        <v>510</v>
      </c>
      <c r="S230" s="43" t="s">
        <v>117</v>
      </c>
      <c r="T230" s="67"/>
      <c r="U230" s="43"/>
      <c r="V230" s="43"/>
      <c r="W230" s="43"/>
      <c r="X230" s="43"/>
      <c r="Y230" s="43"/>
      <c r="Z230" s="43"/>
      <c r="AA230" s="43"/>
      <c r="AB230" s="43" t="s">
        <v>117</v>
      </c>
      <c r="AC230" s="43"/>
      <c r="AD230" s="43"/>
      <c r="AE230" s="43"/>
      <c r="AF230" s="43"/>
      <c r="AG230" s="64">
        <f t="shared" si="20"/>
        <v>41374272</v>
      </c>
      <c r="AH230" s="42" t="s">
        <v>508</v>
      </c>
      <c r="AI230" s="42" t="s">
        <v>1855</v>
      </c>
      <c r="AJ230" s="144" t="s">
        <v>747</v>
      </c>
      <c r="AK230" s="43" t="s">
        <v>1428</v>
      </c>
      <c r="AL230" s="42">
        <v>1013607868</v>
      </c>
      <c r="AM230" s="43">
        <v>0</v>
      </c>
      <c r="AN230" s="145" t="s">
        <v>1632</v>
      </c>
      <c r="AO230" s="65">
        <v>32806</v>
      </c>
      <c r="AP230" s="146">
        <f t="shared" si="25"/>
        <v>32.205479452054796</v>
      </c>
      <c r="AQ230" s="43"/>
      <c r="AR230" s="43"/>
      <c r="AS230" s="189"/>
      <c r="AT230" s="42" t="s">
        <v>1319</v>
      </c>
      <c r="AU230" s="42" t="s">
        <v>997</v>
      </c>
      <c r="AV230" s="42">
        <v>3107547924</v>
      </c>
      <c r="AW230" s="42" t="s">
        <v>1250</v>
      </c>
      <c r="AX230" s="65">
        <v>44589</v>
      </c>
      <c r="AY230" s="64">
        <v>41374272</v>
      </c>
      <c r="AZ230" s="147">
        <v>5171784</v>
      </c>
      <c r="BA230" s="42" t="s">
        <v>1376</v>
      </c>
      <c r="BB230" s="42">
        <v>8</v>
      </c>
      <c r="BC230" s="43"/>
      <c r="BD230" s="43">
        <f t="shared" si="22"/>
        <v>240</v>
      </c>
      <c r="BE230" s="43" t="s">
        <v>753</v>
      </c>
      <c r="BF230" s="93">
        <v>20226620065751</v>
      </c>
      <c r="BG230" s="43">
        <v>4</v>
      </c>
      <c r="BH230" s="43">
        <v>527</v>
      </c>
      <c r="BI230" s="67">
        <v>44589</v>
      </c>
      <c r="BJ230" s="66">
        <v>41374272</v>
      </c>
      <c r="BK230" s="43"/>
      <c r="BL230" s="43"/>
      <c r="BM230" s="43"/>
      <c r="BN230" s="43"/>
      <c r="BO230" s="43"/>
      <c r="BP230" s="43"/>
      <c r="BQ230" s="43"/>
      <c r="BR230" s="43"/>
      <c r="BS230" s="43"/>
      <c r="BT230" s="67">
        <v>44593</v>
      </c>
      <c r="BU230" s="67">
        <v>44834</v>
      </c>
      <c r="BV230" s="67">
        <v>44830</v>
      </c>
      <c r="BW230" s="66">
        <v>15515352</v>
      </c>
      <c r="BX230" s="43">
        <v>750</v>
      </c>
      <c r="BY230" s="67">
        <v>44817</v>
      </c>
      <c r="BZ230" s="43" t="s">
        <v>3097</v>
      </c>
      <c r="CA230" s="43">
        <v>44832</v>
      </c>
      <c r="CB230" s="66">
        <v>15515352</v>
      </c>
      <c r="CC230" s="43"/>
      <c r="CD230" s="43"/>
      <c r="CE230" s="43"/>
      <c r="CF230" s="43"/>
      <c r="CG230" s="43"/>
      <c r="CH230" s="43"/>
      <c r="CI230" s="43"/>
      <c r="CJ230" s="43"/>
      <c r="CK230" s="43"/>
      <c r="CL230" s="43"/>
      <c r="CM230" s="43"/>
      <c r="CN230" s="43"/>
      <c r="CO230" s="43"/>
      <c r="CP230" s="43"/>
      <c r="CQ230" s="43"/>
      <c r="CR230" s="43"/>
      <c r="CS230" s="43"/>
      <c r="CT230" s="43"/>
      <c r="CU230" s="43"/>
      <c r="CV230" s="43"/>
      <c r="CW230" s="43"/>
      <c r="CX230" s="43">
        <v>90</v>
      </c>
      <c r="CY230" s="43">
        <v>44926</v>
      </c>
      <c r="CZ230" s="43"/>
      <c r="DA230" s="43"/>
      <c r="DB230" s="43"/>
      <c r="DC230" s="43"/>
      <c r="DD230" s="43"/>
      <c r="DE230" s="43"/>
      <c r="DF230" s="43"/>
      <c r="DG230" s="43"/>
      <c r="DH230" s="43"/>
      <c r="DI230" s="43"/>
      <c r="DJ230" s="43"/>
      <c r="DK230" s="43"/>
      <c r="DL230" s="43"/>
      <c r="DM230" s="43"/>
      <c r="DN230" s="67"/>
      <c r="DO230" s="43"/>
      <c r="DP230" s="43"/>
      <c r="DQ230" s="43"/>
      <c r="DR230" s="43"/>
      <c r="DS230" s="43"/>
      <c r="DT230" s="67"/>
      <c r="DU230" s="67"/>
      <c r="DV230" s="148"/>
      <c r="DW230" s="67"/>
      <c r="DX230" s="43"/>
      <c r="DY230" s="43"/>
      <c r="DZ230" s="43"/>
      <c r="EA230" s="43"/>
      <c r="EB230" s="43"/>
      <c r="EC230" s="43"/>
      <c r="ED230" s="43"/>
      <c r="EE230" s="43"/>
      <c r="EF230" s="43"/>
      <c r="EG230" s="43"/>
      <c r="EH230" s="43"/>
      <c r="EI230" s="43"/>
      <c r="EJ230" s="43"/>
      <c r="EK230" s="43"/>
      <c r="EL230" s="43"/>
      <c r="EM230" s="43"/>
      <c r="EN230" s="43"/>
      <c r="EO230" s="43"/>
      <c r="EP230" s="43"/>
      <c r="EQ230" s="43"/>
      <c r="ER230" s="43"/>
      <c r="ES230" s="43"/>
      <c r="ET230" s="43"/>
      <c r="EU230" s="43"/>
      <c r="EV230" s="43"/>
      <c r="EW230" s="43"/>
      <c r="EX230" s="43"/>
      <c r="EY230" s="43"/>
      <c r="EZ230" s="43"/>
      <c r="FA230" s="43"/>
      <c r="FB230" s="43"/>
      <c r="FC230" s="43"/>
      <c r="FD230" s="149">
        <f t="shared" si="23"/>
        <v>56889624</v>
      </c>
      <c r="FE230" s="150">
        <f t="shared" si="24"/>
        <v>44926</v>
      </c>
      <c r="FF230" s="63" t="str">
        <f t="shared" ca="1" si="21"/>
        <v xml:space="preserve"> TERMINADO</v>
      </c>
      <c r="FG230" s="43"/>
      <c r="FH230" s="43"/>
      <c r="FI230" s="43"/>
      <c r="FJ230" s="42" t="s">
        <v>1610</v>
      </c>
      <c r="FK230" s="151" t="s">
        <v>1610</v>
      </c>
    </row>
    <row r="231" spans="1:167" s="152" customFormat="1" ht="13.5" customHeight="1" x14ac:dyDescent="0.2">
      <c r="A231" s="43">
        <v>70061</v>
      </c>
      <c r="B231" s="43" t="s">
        <v>2547</v>
      </c>
      <c r="C231" s="42" t="s">
        <v>2289</v>
      </c>
      <c r="D231" s="43" t="s">
        <v>2178</v>
      </c>
      <c r="E231" s="42">
        <v>230</v>
      </c>
      <c r="F231" s="68" t="s">
        <v>515</v>
      </c>
      <c r="G231" s="43">
        <v>48</v>
      </c>
      <c r="H231" s="63" t="s">
        <v>528</v>
      </c>
      <c r="I231" s="42" t="s">
        <v>360</v>
      </c>
      <c r="J231" s="42" t="s">
        <v>1911</v>
      </c>
      <c r="K231" s="42" t="s">
        <v>475</v>
      </c>
      <c r="L231" s="42" t="s">
        <v>1439</v>
      </c>
      <c r="M231" s="42" t="s">
        <v>197</v>
      </c>
      <c r="N231" s="42">
        <v>438</v>
      </c>
      <c r="O231" s="65">
        <v>44580</v>
      </c>
      <c r="P231" s="64">
        <v>182000000</v>
      </c>
      <c r="Q231" s="42" t="s">
        <v>535</v>
      </c>
      <c r="R231" s="42" t="s">
        <v>515</v>
      </c>
      <c r="S231" s="43" t="s">
        <v>117</v>
      </c>
      <c r="T231" s="67"/>
      <c r="U231" s="43"/>
      <c r="V231" s="43"/>
      <c r="W231" s="43"/>
      <c r="X231" s="43"/>
      <c r="Y231" s="43"/>
      <c r="Z231" s="43"/>
      <c r="AA231" s="43"/>
      <c r="AB231" s="43" t="s">
        <v>117</v>
      </c>
      <c r="AC231" s="43"/>
      <c r="AD231" s="43"/>
      <c r="AE231" s="43"/>
      <c r="AF231" s="43"/>
      <c r="AG231" s="64">
        <f t="shared" si="20"/>
        <v>182000000</v>
      </c>
      <c r="AH231" s="42" t="s">
        <v>507</v>
      </c>
      <c r="AI231" s="42" t="s">
        <v>1856</v>
      </c>
      <c r="AJ231" s="144" t="s">
        <v>748</v>
      </c>
      <c r="AK231" s="43" t="s">
        <v>1428</v>
      </c>
      <c r="AL231" s="42">
        <v>1022430138</v>
      </c>
      <c r="AM231" s="43">
        <v>3</v>
      </c>
      <c r="AN231" s="145" t="s">
        <v>1632</v>
      </c>
      <c r="AO231" s="65">
        <v>35672</v>
      </c>
      <c r="AP231" s="146">
        <f t="shared" si="25"/>
        <v>24.353424657534248</v>
      </c>
      <c r="AQ231" s="43"/>
      <c r="AR231" s="43"/>
      <c r="AS231" s="189"/>
      <c r="AT231" s="42" t="s">
        <v>1347</v>
      </c>
      <c r="AU231" s="42" t="s">
        <v>998</v>
      </c>
      <c r="AV231" s="42">
        <v>3227104866</v>
      </c>
      <c r="AW231" s="42" t="s">
        <v>1251</v>
      </c>
      <c r="AX231" s="65">
        <v>44588</v>
      </c>
      <c r="AY231" s="64">
        <v>36400000</v>
      </c>
      <c r="AZ231" s="147">
        <v>4550000</v>
      </c>
      <c r="BA231" s="42" t="s">
        <v>1376</v>
      </c>
      <c r="BB231" s="42">
        <v>8</v>
      </c>
      <c r="BC231" s="43"/>
      <c r="BD231" s="43">
        <f t="shared" si="22"/>
        <v>240</v>
      </c>
      <c r="BE231" s="43" t="s">
        <v>1423</v>
      </c>
      <c r="BF231" s="93" t="s">
        <v>1424</v>
      </c>
      <c r="BG231" s="43">
        <v>1</v>
      </c>
      <c r="BH231" s="43">
        <v>518</v>
      </c>
      <c r="BI231" s="67">
        <v>44589</v>
      </c>
      <c r="BJ231" s="66">
        <v>36400000</v>
      </c>
      <c r="BK231" s="43"/>
      <c r="BL231" s="43"/>
      <c r="BM231" s="43"/>
      <c r="BN231" s="43"/>
      <c r="BO231" s="43"/>
      <c r="BP231" s="43"/>
      <c r="BQ231" s="43"/>
      <c r="BR231" s="43"/>
      <c r="BS231" s="43"/>
      <c r="BT231" s="67">
        <v>44593</v>
      </c>
      <c r="BU231" s="67">
        <v>44834</v>
      </c>
      <c r="BV231" s="67">
        <v>44833</v>
      </c>
      <c r="BW231" s="66">
        <v>13650000</v>
      </c>
      <c r="BX231" s="43">
        <v>654</v>
      </c>
      <c r="BY231" s="67">
        <v>44816</v>
      </c>
      <c r="BZ231" s="43" t="s">
        <v>3098</v>
      </c>
      <c r="CA231" s="43">
        <v>44827</v>
      </c>
      <c r="CB231" s="66">
        <v>13650000</v>
      </c>
      <c r="CC231" s="43"/>
      <c r="CD231" s="43"/>
      <c r="CE231" s="43"/>
      <c r="CF231" s="43"/>
      <c r="CG231" s="43"/>
      <c r="CH231" s="43"/>
      <c r="CI231" s="43"/>
      <c r="CJ231" s="43"/>
      <c r="CK231" s="43"/>
      <c r="CL231" s="43"/>
      <c r="CM231" s="43"/>
      <c r="CN231" s="43"/>
      <c r="CO231" s="43"/>
      <c r="CP231" s="43"/>
      <c r="CQ231" s="43"/>
      <c r="CR231" s="43"/>
      <c r="CS231" s="43"/>
      <c r="CT231" s="43"/>
      <c r="CU231" s="43"/>
      <c r="CV231" s="43"/>
      <c r="CW231" s="43"/>
      <c r="CX231" s="43">
        <v>90</v>
      </c>
      <c r="CY231" s="43">
        <v>44925</v>
      </c>
      <c r="CZ231" s="43"/>
      <c r="DA231" s="43"/>
      <c r="DB231" s="43"/>
      <c r="DC231" s="43"/>
      <c r="DD231" s="43"/>
      <c r="DE231" s="43"/>
      <c r="DF231" s="43"/>
      <c r="DG231" s="43"/>
      <c r="DH231" s="43"/>
      <c r="DI231" s="43"/>
      <c r="DJ231" s="43"/>
      <c r="DK231" s="43"/>
      <c r="DL231" s="43"/>
      <c r="DM231" s="43"/>
      <c r="DN231" s="67"/>
      <c r="DO231" s="43"/>
      <c r="DP231" s="43"/>
      <c r="DQ231" s="43"/>
      <c r="DR231" s="43"/>
      <c r="DS231" s="43"/>
      <c r="DT231" s="67"/>
      <c r="DU231" s="67"/>
      <c r="DV231" s="148"/>
      <c r="DW231" s="67"/>
      <c r="DX231" s="43"/>
      <c r="DY231" s="43"/>
      <c r="DZ231" s="43"/>
      <c r="EA231" s="43"/>
      <c r="EB231" s="43"/>
      <c r="EC231" s="43"/>
      <c r="ED231" s="43"/>
      <c r="EE231" s="43"/>
      <c r="EF231" s="43"/>
      <c r="EG231" s="43"/>
      <c r="EH231" s="43"/>
      <c r="EI231" s="43"/>
      <c r="EJ231" s="43"/>
      <c r="EK231" s="43"/>
      <c r="EL231" s="43"/>
      <c r="EM231" s="43"/>
      <c r="EN231" s="43"/>
      <c r="EO231" s="43"/>
      <c r="EP231" s="43"/>
      <c r="EQ231" s="43"/>
      <c r="ER231" s="43"/>
      <c r="ES231" s="43"/>
      <c r="ET231" s="43"/>
      <c r="EU231" s="43"/>
      <c r="EV231" s="43"/>
      <c r="EW231" s="43"/>
      <c r="EX231" s="43"/>
      <c r="EY231" s="43"/>
      <c r="EZ231" s="43"/>
      <c r="FA231" s="43"/>
      <c r="FB231" s="43"/>
      <c r="FC231" s="43"/>
      <c r="FD231" s="149">
        <f t="shared" si="23"/>
        <v>50050000</v>
      </c>
      <c r="FE231" s="150">
        <f t="shared" si="24"/>
        <v>44925</v>
      </c>
      <c r="FF231" s="63" t="str">
        <f t="shared" ca="1" si="21"/>
        <v xml:space="preserve"> TERMINADO</v>
      </c>
      <c r="FG231" s="43"/>
      <c r="FH231" s="43"/>
      <c r="FI231" s="43"/>
      <c r="FJ231" s="42" t="s">
        <v>1588</v>
      </c>
      <c r="FK231" s="151" t="s">
        <v>1588</v>
      </c>
    </row>
    <row r="232" spans="1:167" s="143" customFormat="1" ht="13.5" customHeight="1" x14ac:dyDescent="0.2">
      <c r="A232" s="169" t="s">
        <v>3642</v>
      </c>
      <c r="B232" s="169" t="s">
        <v>3642</v>
      </c>
      <c r="C232" s="169" t="s">
        <v>3642</v>
      </c>
      <c r="D232" s="169" t="s">
        <v>3642</v>
      </c>
      <c r="E232" s="169" t="s">
        <v>3642</v>
      </c>
      <c r="F232" s="169" t="s">
        <v>3642</v>
      </c>
      <c r="G232" s="169" t="s">
        <v>3642</v>
      </c>
      <c r="H232" s="169" t="s">
        <v>3642</v>
      </c>
      <c r="I232" s="169" t="s">
        <v>3642</v>
      </c>
      <c r="J232" s="169" t="s">
        <v>3642</v>
      </c>
      <c r="K232" s="169" t="s">
        <v>3642</v>
      </c>
      <c r="L232" s="169" t="s">
        <v>3642</v>
      </c>
      <c r="M232" s="169" t="s">
        <v>3642</v>
      </c>
      <c r="N232" s="169" t="s">
        <v>3642</v>
      </c>
      <c r="O232" s="169" t="s">
        <v>3642</v>
      </c>
      <c r="P232" s="169" t="s">
        <v>3642</v>
      </c>
      <c r="Q232" s="169" t="s">
        <v>3642</v>
      </c>
      <c r="R232" s="169" t="s">
        <v>3642</v>
      </c>
      <c r="S232" s="169" t="s">
        <v>3642</v>
      </c>
      <c r="T232" s="169" t="s">
        <v>3642</v>
      </c>
      <c r="U232" s="169" t="s">
        <v>3642</v>
      </c>
      <c r="V232" s="169" t="s">
        <v>3642</v>
      </c>
      <c r="W232" s="169" t="s">
        <v>3642</v>
      </c>
      <c r="X232" s="169" t="s">
        <v>3642</v>
      </c>
      <c r="Y232" s="169" t="s">
        <v>3642</v>
      </c>
      <c r="Z232" s="169" t="s">
        <v>3642</v>
      </c>
      <c r="AA232" s="169" t="s">
        <v>3642</v>
      </c>
      <c r="AB232" s="169" t="s">
        <v>3642</v>
      </c>
      <c r="AC232" s="169" t="s">
        <v>3642</v>
      </c>
      <c r="AD232" s="169" t="s">
        <v>3642</v>
      </c>
      <c r="AE232" s="169" t="s">
        <v>3642</v>
      </c>
      <c r="AF232" s="169" t="s">
        <v>3642</v>
      </c>
      <c r="AG232" s="169" t="s">
        <v>3642</v>
      </c>
      <c r="AH232" s="169" t="s">
        <v>3642</v>
      </c>
      <c r="AI232" s="169" t="s">
        <v>3642</v>
      </c>
      <c r="AJ232" s="169" t="s">
        <v>3642</v>
      </c>
      <c r="AK232" s="169" t="s">
        <v>3642</v>
      </c>
      <c r="AL232" s="169" t="s">
        <v>3642</v>
      </c>
      <c r="AM232" s="169" t="s">
        <v>3642</v>
      </c>
      <c r="AN232" s="169" t="s">
        <v>3642</v>
      </c>
      <c r="AO232" s="169" t="s">
        <v>3642</v>
      </c>
      <c r="AP232" s="169" t="s">
        <v>3642</v>
      </c>
      <c r="AQ232" s="169" t="s">
        <v>3642</v>
      </c>
      <c r="AR232" s="169" t="s">
        <v>3642</v>
      </c>
      <c r="AS232" s="169" t="s">
        <v>3642</v>
      </c>
      <c r="AT232" s="169" t="s">
        <v>3642</v>
      </c>
      <c r="AU232" s="169" t="s">
        <v>3642</v>
      </c>
      <c r="AV232" s="169" t="s">
        <v>3642</v>
      </c>
      <c r="AW232" s="169" t="s">
        <v>3642</v>
      </c>
      <c r="AX232" s="169" t="s">
        <v>3642</v>
      </c>
      <c r="AY232" s="169" t="s">
        <v>3642</v>
      </c>
      <c r="AZ232" s="169" t="s">
        <v>3642</v>
      </c>
      <c r="BA232" s="169" t="s">
        <v>3642</v>
      </c>
      <c r="BB232" s="169" t="s">
        <v>3642</v>
      </c>
      <c r="BC232" s="169" t="s">
        <v>3642</v>
      </c>
      <c r="BD232" s="169" t="s">
        <v>3642</v>
      </c>
      <c r="BE232" s="169" t="s">
        <v>3642</v>
      </c>
      <c r="BF232" s="169" t="s">
        <v>3642</v>
      </c>
      <c r="BG232" s="169" t="s">
        <v>3642</v>
      </c>
      <c r="BH232" s="169" t="s">
        <v>3642</v>
      </c>
      <c r="BI232" s="169" t="s">
        <v>3642</v>
      </c>
      <c r="BJ232" s="169" t="s">
        <v>3642</v>
      </c>
      <c r="BK232" s="169" t="s">
        <v>3642</v>
      </c>
      <c r="BL232" s="169" t="s">
        <v>3642</v>
      </c>
      <c r="BM232" s="169" t="s">
        <v>3642</v>
      </c>
      <c r="BN232" s="169" t="s">
        <v>3642</v>
      </c>
      <c r="BO232" s="169" t="s">
        <v>3642</v>
      </c>
      <c r="BP232" s="169" t="s">
        <v>3642</v>
      </c>
      <c r="BQ232" s="169" t="s">
        <v>3642</v>
      </c>
      <c r="BR232" s="169" t="s">
        <v>3642</v>
      </c>
      <c r="BS232" s="169" t="s">
        <v>3642</v>
      </c>
      <c r="BT232" s="169" t="s">
        <v>3642</v>
      </c>
      <c r="BU232" s="169" t="s">
        <v>3642</v>
      </c>
      <c r="BV232" s="169" t="s">
        <v>3642</v>
      </c>
      <c r="BW232" s="169" t="s">
        <v>3642</v>
      </c>
      <c r="BX232" s="169" t="s">
        <v>3642</v>
      </c>
      <c r="BY232" s="169" t="s">
        <v>3642</v>
      </c>
      <c r="BZ232" s="169" t="s">
        <v>3642</v>
      </c>
      <c r="CA232" s="169" t="s">
        <v>3642</v>
      </c>
      <c r="CB232" s="169" t="s">
        <v>3642</v>
      </c>
      <c r="CC232" s="169" t="s">
        <v>3642</v>
      </c>
      <c r="CD232" s="169" t="s">
        <v>3642</v>
      </c>
      <c r="CE232" s="169" t="s">
        <v>3642</v>
      </c>
      <c r="CF232" s="169" t="s">
        <v>3642</v>
      </c>
      <c r="CG232" s="169" t="s">
        <v>3642</v>
      </c>
      <c r="CH232" s="169" t="s">
        <v>3642</v>
      </c>
      <c r="CI232" s="169" t="s">
        <v>3642</v>
      </c>
      <c r="CJ232" s="169" t="s">
        <v>3642</v>
      </c>
      <c r="CK232" s="169" t="s">
        <v>3642</v>
      </c>
      <c r="CL232" s="169" t="s">
        <v>3642</v>
      </c>
      <c r="CM232" s="169" t="s">
        <v>3642</v>
      </c>
      <c r="CN232" s="169" t="s">
        <v>3642</v>
      </c>
      <c r="CO232" s="169" t="s">
        <v>3642</v>
      </c>
      <c r="CP232" s="169" t="s">
        <v>3642</v>
      </c>
      <c r="CQ232" s="169" t="s">
        <v>3642</v>
      </c>
      <c r="CR232" s="169" t="s">
        <v>3642</v>
      </c>
      <c r="CS232" s="169" t="s">
        <v>3642</v>
      </c>
      <c r="CT232" s="169" t="s">
        <v>3642</v>
      </c>
      <c r="CU232" s="169" t="s">
        <v>3642</v>
      </c>
      <c r="CV232" s="169" t="s">
        <v>3642</v>
      </c>
      <c r="CW232" s="169" t="s">
        <v>3642</v>
      </c>
      <c r="CX232" s="169" t="s">
        <v>3642</v>
      </c>
      <c r="CY232" s="169" t="s">
        <v>3642</v>
      </c>
      <c r="CZ232" s="169" t="s">
        <v>3642</v>
      </c>
      <c r="DA232" s="169" t="s">
        <v>3642</v>
      </c>
      <c r="DB232" s="169" t="s">
        <v>3642</v>
      </c>
      <c r="DC232" s="169" t="s">
        <v>3642</v>
      </c>
      <c r="DD232" s="169" t="s">
        <v>3642</v>
      </c>
      <c r="DE232" s="169" t="s">
        <v>3642</v>
      </c>
      <c r="DF232" s="169" t="s">
        <v>3642</v>
      </c>
      <c r="DG232" s="169" t="s">
        <v>3642</v>
      </c>
      <c r="DH232" s="169" t="s">
        <v>3642</v>
      </c>
      <c r="DI232" s="169" t="s">
        <v>3642</v>
      </c>
      <c r="DJ232" s="169" t="s">
        <v>3642</v>
      </c>
      <c r="DK232" s="169" t="s">
        <v>3642</v>
      </c>
      <c r="DL232" s="169" t="s">
        <v>3642</v>
      </c>
      <c r="DM232" s="169" t="s">
        <v>3642</v>
      </c>
      <c r="DN232" s="169" t="s">
        <v>3642</v>
      </c>
      <c r="DO232" s="169" t="s">
        <v>3642</v>
      </c>
      <c r="DP232" s="169" t="s">
        <v>3642</v>
      </c>
      <c r="DQ232" s="169" t="s">
        <v>3642</v>
      </c>
      <c r="DR232" s="169" t="s">
        <v>3642</v>
      </c>
      <c r="DS232" s="169" t="s">
        <v>3642</v>
      </c>
      <c r="DT232" s="169" t="s">
        <v>3642</v>
      </c>
      <c r="DU232" s="169" t="s">
        <v>3642</v>
      </c>
      <c r="DV232" s="169" t="s">
        <v>3642</v>
      </c>
      <c r="DW232" s="169" t="s">
        <v>3642</v>
      </c>
      <c r="DX232" s="169" t="s">
        <v>3642</v>
      </c>
      <c r="DY232" s="169" t="s">
        <v>3642</v>
      </c>
      <c r="DZ232" s="169" t="s">
        <v>3642</v>
      </c>
      <c r="EA232" s="169" t="s">
        <v>3642</v>
      </c>
      <c r="EB232" s="169" t="s">
        <v>3642</v>
      </c>
      <c r="EC232" s="169" t="s">
        <v>3642</v>
      </c>
      <c r="ED232" s="169" t="s">
        <v>3642</v>
      </c>
      <c r="EE232" s="169" t="s">
        <v>3642</v>
      </c>
      <c r="EF232" s="169" t="s">
        <v>3642</v>
      </c>
      <c r="EG232" s="169" t="s">
        <v>3642</v>
      </c>
      <c r="EH232" s="169" t="s">
        <v>3642</v>
      </c>
      <c r="EI232" s="169" t="s">
        <v>3642</v>
      </c>
      <c r="EJ232" s="169" t="s">
        <v>3642</v>
      </c>
      <c r="EK232" s="169" t="s">
        <v>3642</v>
      </c>
      <c r="EL232" s="169" t="s">
        <v>3642</v>
      </c>
      <c r="EM232" s="169" t="s">
        <v>3642</v>
      </c>
      <c r="EN232" s="169" t="s">
        <v>3642</v>
      </c>
      <c r="EO232" s="169" t="s">
        <v>3642</v>
      </c>
      <c r="EP232" s="169" t="s">
        <v>3642</v>
      </c>
      <c r="EQ232" s="169" t="s">
        <v>3642</v>
      </c>
      <c r="ER232" s="169" t="s">
        <v>3642</v>
      </c>
      <c r="ES232" s="169" t="s">
        <v>3642</v>
      </c>
      <c r="ET232" s="169" t="s">
        <v>3642</v>
      </c>
      <c r="EU232" s="169" t="s">
        <v>3642</v>
      </c>
      <c r="EV232" s="169" t="s">
        <v>3642</v>
      </c>
      <c r="EW232" s="169" t="s">
        <v>3642</v>
      </c>
      <c r="EX232" s="169" t="s">
        <v>3642</v>
      </c>
      <c r="EY232" s="169" t="s">
        <v>3642</v>
      </c>
      <c r="EZ232" s="169" t="s">
        <v>3642</v>
      </c>
      <c r="FA232" s="169" t="s">
        <v>3642</v>
      </c>
      <c r="FB232" s="169" t="s">
        <v>3642</v>
      </c>
      <c r="FC232" s="169" t="s">
        <v>3642</v>
      </c>
      <c r="FD232" s="169" t="s">
        <v>3642</v>
      </c>
      <c r="FE232" s="169" t="s">
        <v>3642</v>
      </c>
      <c r="FF232" s="169" t="s">
        <v>3642</v>
      </c>
      <c r="FG232" s="169" t="s">
        <v>3642</v>
      </c>
      <c r="FH232" s="169" t="s">
        <v>3642</v>
      </c>
      <c r="FI232" s="169" t="s">
        <v>3642</v>
      </c>
      <c r="FJ232" s="169" t="s">
        <v>3642</v>
      </c>
      <c r="FK232" s="142"/>
    </row>
    <row r="233" spans="1:167" s="152" customFormat="1" ht="13.5" customHeight="1" x14ac:dyDescent="0.2">
      <c r="A233" s="43">
        <v>69332</v>
      </c>
      <c r="B233" s="42" t="s">
        <v>3108</v>
      </c>
      <c r="C233" s="42" t="s">
        <v>2289</v>
      </c>
      <c r="D233" s="43" t="s">
        <v>2201</v>
      </c>
      <c r="E233" s="42">
        <v>232</v>
      </c>
      <c r="F233" s="68" t="s">
        <v>517</v>
      </c>
      <c r="G233" s="43">
        <v>298</v>
      </c>
      <c r="H233" s="63" t="s">
        <v>528</v>
      </c>
      <c r="I233" s="42" t="s">
        <v>285</v>
      </c>
      <c r="J233" s="42" t="s">
        <v>1908</v>
      </c>
      <c r="K233" s="42" t="s">
        <v>487</v>
      </c>
      <c r="L233" s="42" t="s">
        <v>1439</v>
      </c>
      <c r="M233" s="42" t="s">
        <v>197</v>
      </c>
      <c r="N233" s="42">
        <v>445</v>
      </c>
      <c r="O233" s="65">
        <v>44580</v>
      </c>
      <c r="P233" s="64">
        <v>80000000</v>
      </c>
      <c r="Q233" s="42" t="s">
        <v>542</v>
      </c>
      <c r="R233" s="42" t="s">
        <v>517</v>
      </c>
      <c r="S233" s="43" t="s">
        <v>117</v>
      </c>
      <c r="T233" s="67"/>
      <c r="U233" s="43"/>
      <c r="V233" s="43"/>
      <c r="W233" s="43"/>
      <c r="X233" s="43"/>
      <c r="Y233" s="43"/>
      <c r="Z233" s="43"/>
      <c r="AA233" s="43"/>
      <c r="AB233" s="43" t="s">
        <v>117</v>
      </c>
      <c r="AC233" s="43"/>
      <c r="AD233" s="43"/>
      <c r="AE233" s="43"/>
      <c r="AF233" s="43"/>
      <c r="AG233" s="64">
        <f t="shared" si="20"/>
        <v>80000000</v>
      </c>
      <c r="AH233" s="42" t="s">
        <v>508</v>
      </c>
      <c r="AI233" s="42" t="s">
        <v>1857</v>
      </c>
      <c r="AJ233" s="144" t="s">
        <v>749</v>
      </c>
      <c r="AK233" s="43" t="s">
        <v>1428</v>
      </c>
      <c r="AL233" s="42">
        <v>80027181</v>
      </c>
      <c r="AM233" s="43">
        <v>3</v>
      </c>
      <c r="AN233" s="145" t="s">
        <v>1631</v>
      </c>
      <c r="AO233" s="65">
        <v>29445</v>
      </c>
      <c r="AP233" s="146">
        <f t="shared" si="25"/>
        <v>41.413698630136984</v>
      </c>
      <c r="AQ233" s="43"/>
      <c r="AR233" s="43"/>
      <c r="AS233" s="189"/>
      <c r="AT233" s="42" t="s">
        <v>1278</v>
      </c>
      <c r="AU233" s="42" t="s">
        <v>999</v>
      </c>
      <c r="AV233" s="42">
        <v>3103305932</v>
      </c>
      <c r="AW233" s="42" t="s">
        <v>1252</v>
      </c>
      <c r="AX233" s="65">
        <v>44589</v>
      </c>
      <c r="AY233" s="64">
        <v>40000000</v>
      </c>
      <c r="AZ233" s="147">
        <v>5000000</v>
      </c>
      <c r="BA233" s="42" t="s">
        <v>1376</v>
      </c>
      <c r="BB233" s="42">
        <v>8</v>
      </c>
      <c r="BC233" s="43"/>
      <c r="BD233" s="43">
        <f t="shared" si="22"/>
        <v>240</v>
      </c>
      <c r="BE233" s="43" t="s">
        <v>1405</v>
      </c>
      <c r="BF233" s="93" t="s">
        <v>1406</v>
      </c>
      <c r="BG233" s="43">
        <v>5</v>
      </c>
      <c r="BH233" s="43">
        <v>533</v>
      </c>
      <c r="BI233" s="67">
        <v>44589</v>
      </c>
      <c r="BJ233" s="66">
        <v>40000000</v>
      </c>
      <c r="BK233" s="43"/>
      <c r="BL233" s="43"/>
      <c r="BM233" s="43"/>
      <c r="BN233" s="43"/>
      <c r="BO233" s="43"/>
      <c r="BP233" s="43"/>
      <c r="BQ233" s="43"/>
      <c r="BR233" s="43"/>
      <c r="BS233" s="43"/>
      <c r="BT233" s="67">
        <v>44593</v>
      </c>
      <c r="BU233" s="67">
        <v>44834</v>
      </c>
      <c r="BV233" s="67">
        <v>44826</v>
      </c>
      <c r="BW233" s="66">
        <v>15000000</v>
      </c>
      <c r="BX233" s="43">
        <v>634</v>
      </c>
      <c r="BY233" s="67">
        <v>44813</v>
      </c>
      <c r="BZ233" s="43">
        <v>960</v>
      </c>
      <c r="CA233" s="43">
        <v>44832</v>
      </c>
      <c r="CB233" s="66">
        <v>15000000</v>
      </c>
      <c r="CC233" s="43"/>
      <c r="CD233" s="43"/>
      <c r="CE233" s="43"/>
      <c r="CF233" s="43"/>
      <c r="CG233" s="43"/>
      <c r="CH233" s="43"/>
      <c r="CI233" s="43"/>
      <c r="CJ233" s="43"/>
      <c r="CK233" s="43"/>
      <c r="CL233" s="43"/>
      <c r="CM233" s="43"/>
      <c r="CN233" s="43"/>
      <c r="CO233" s="43"/>
      <c r="CP233" s="43"/>
      <c r="CQ233" s="43"/>
      <c r="CR233" s="43"/>
      <c r="CS233" s="43"/>
      <c r="CT233" s="43"/>
      <c r="CU233" s="43"/>
      <c r="CV233" s="43"/>
      <c r="CW233" s="43"/>
      <c r="CX233" s="43">
        <v>90</v>
      </c>
      <c r="CY233" s="43">
        <v>44926</v>
      </c>
      <c r="CZ233" s="43"/>
      <c r="DA233" s="43"/>
      <c r="DB233" s="43"/>
      <c r="DC233" s="43"/>
      <c r="DD233" s="43"/>
      <c r="DE233" s="43"/>
      <c r="DF233" s="43"/>
      <c r="DG233" s="43"/>
      <c r="DH233" s="43"/>
      <c r="DI233" s="43"/>
      <c r="DJ233" s="43"/>
      <c r="DK233" s="43"/>
      <c r="DL233" s="43"/>
      <c r="DM233" s="43"/>
      <c r="DN233" s="67"/>
      <c r="DO233" s="43"/>
      <c r="DP233" s="43"/>
      <c r="DQ233" s="43"/>
      <c r="DR233" s="43"/>
      <c r="DS233" s="43"/>
      <c r="DT233" s="67"/>
      <c r="DU233" s="67"/>
      <c r="DV233" s="148"/>
      <c r="DW233" s="67"/>
      <c r="DX233" s="43"/>
      <c r="DY233" s="43"/>
      <c r="DZ233" s="43"/>
      <c r="EA233" s="43"/>
      <c r="EB233" s="43"/>
      <c r="EC233" s="43"/>
      <c r="ED233" s="43"/>
      <c r="EE233" s="43"/>
      <c r="EF233" s="43"/>
      <c r="EG233" s="43"/>
      <c r="EH233" s="43"/>
      <c r="EI233" s="43"/>
      <c r="EJ233" s="43"/>
      <c r="EK233" s="43"/>
      <c r="EL233" s="43"/>
      <c r="EM233" s="43"/>
      <c r="EN233" s="43"/>
      <c r="EO233" s="43"/>
      <c r="EP233" s="43"/>
      <c r="EQ233" s="43"/>
      <c r="ER233" s="43"/>
      <c r="ES233" s="43"/>
      <c r="ET233" s="43"/>
      <c r="EU233" s="43"/>
      <c r="EV233" s="43"/>
      <c r="EW233" s="43"/>
      <c r="EX233" s="43"/>
      <c r="EY233" s="43"/>
      <c r="EZ233" s="43"/>
      <c r="FA233" s="43"/>
      <c r="FB233" s="43"/>
      <c r="FC233" s="43"/>
      <c r="FD233" s="149">
        <f t="shared" si="23"/>
        <v>55000000</v>
      </c>
      <c r="FE233" s="150">
        <f t="shared" si="24"/>
        <v>44926</v>
      </c>
      <c r="FF233" s="63" t="str">
        <f t="shared" ca="1" si="21"/>
        <v xml:space="preserve"> TERMINADO</v>
      </c>
      <c r="FG233" s="43"/>
      <c r="FH233" s="43"/>
      <c r="FI233" s="43"/>
      <c r="FJ233" s="42" t="s">
        <v>1611</v>
      </c>
      <c r="FK233" s="151" t="s">
        <v>1611</v>
      </c>
    </row>
    <row r="234" spans="1:167" s="152" customFormat="1" ht="13.5" customHeight="1" x14ac:dyDescent="0.2">
      <c r="A234" s="43">
        <v>69332</v>
      </c>
      <c r="B234" s="42" t="s">
        <v>3108</v>
      </c>
      <c r="C234" s="42" t="s">
        <v>2289</v>
      </c>
      <c r="D234" s="43" t="s">
        <v>2201</v>
      </c>
      <c r="E234" s="42">
        <v>233</v>
      </c>
      <c r="F234" s="68" t="s">
        <v>517</v>
      </c>
      <c r="G234" s="43">
        <v>293</v>
      </c>
      <c r="H234" s="63" t="s">
        <v>528</v>
      </c>
      <c r="I234" s="42" t="s">
        <v>285</v>
      </c>
      <c r="J234" s="42" t="s">
        <v>1918</v>
      </c>
      <c r="K234" s="42" t="s">
        <v>487</v>
      </c>
      <c r="L234" s="42" t="s">
        <v>1439</v>
      </c>
      <c r="M234" s="42" t="s">
        <v>197</v>
      </c>
      <c r="N234" s="42">
        <v>445</v>
      </c>
      <c r="O234" s="65">
        <v>44580</v>
      </c>
      <c r="P234" s="64">
        <v>80000000</v>
      </c>
      <c r="Q234" s="42" t="s">
        <v>542</v>
      </c>
      <c r="R234" s="42" t="s">
        <v>517</v>
      </c>
      <c r="S234" s="43" t="s">
        <v>117</v>
      </c>
      <c r="T234" s="67"/>
      <c r="U234" s="43"/>
      <c r="V234" s="43"/>
      <c r="W234" s="43"/>
      <c r="X234" s="43"/>
      <c r="Y234" s="43"/>
      <c r="Z234" s="43"/>
      <c r="AA234" s="43"/>
      <c r="AB234" s="43" t="s">
        <v>117</v>
      </c>
      <c r="AC234" s="43"/>
      <c r="AD234" s="43"/>
      <c r="AE234" s="43"/>
      <c r="AF234" s="43"/>
      <c r="AG234" s="64">
        <f t="shared" si="20"/>
        <v>80000000</v>
      </c>
      <c r="AH234" s="42" t="s">
        <v>508</v>
      </c>
      <c r="AI234" s="42" t="s">
        <v>1858</v>
      </c>
      <c r="AJ234" s="144" t="s">
        <v>750</v>
      </c>
      <c r="AK234" s="43" t="s">
        <v>1428</v>
      </c>
      <c r="AL234" s="42">
        <v>79693760</v>
      </c>
      <c r="AM234" s="43">
        <v>1</v>
      </c>
      <c r="AN234" s="145" t="s">
        <v>1631</v>
      </c>
      <c r="AO234" s="65">
        <v>27594</v>
      </c>
      <c r="AP234" s="146">
        <f t="shared" si="25"/>
        <v>46.484931506849314</v>
      </c>
      <c r="AQ234" s="43"/>
      <c r="AR234" s="43"/>
      <c r="AS234" s="189"/>
      <c r="AT234" s="42" t="s">
        <v>1278</v>
      </c>
      <c r="AU234" s="42" t="s">
        <v>1000</v>
      </c>
      <c r="AV234" s="42">
        <v>3227011170</v>
      </c>
      <c r="AW234" s="42" t="s">
        <v>1253</v>
      </c>
      <c r="AX234" s="65">
        <v>44589</v>
      </c>
      <c r="AY234" s="64">
        <v>40000000</v>
      </c>
      <c r="AZ234" s="147">
        <v>5000000</v>
      </c>
      <c r="BA234" s="42" t="s">
        <v>1376</v>
      </c>
      <c r="BB234" s="42">
        <v>8</v>
      </c>
      <c r="BC234" s="43"/>
      <c r="BD234" s="43">
        <f t="shared" si="22"/>
        <v>240</v>
      </c>
      <c r="BE234" s="43" t="s">
        <v>1405</v>
      </c>
      <c r="BF234" s="93" t="s">
        <v>1406</v>
      </c>
      <c r="BG234" s="43">
        <v>5</v>
      </c>
      <c r="BH234" s="43">
        <v>525</v>
      </c>
      <c r="BI234" s="67">
        <v>44589</v>
      </c>
      <c r="BJ234" s="66">
        <v>40000000</v>
      </c>
      <c r="BK234" s="43"/>
      <c r="BL234" s="43"/>
      <c r="BM234" s="43"/>
      <c r="BN234" s="43"/>
      <c r="BO234" s="43"/>
      <c r="BP234" s="43"/>
      <c r="BQ234" s="43"/>
      <c r="BR234" s="43"/>
      <c r="BS234" s="43"/>
      <c r="BT234" s="67">
        <v>44593</v>
      </c>
      <c r="BU234" s="67">
        <v>44834</v>
      </c>
      <c r="BV234" s="67">
        <v>44825</v>
      </c>
      <c r="BW234" s="66">
        <v>10000000</v>
      </c>
      <c r="BX234" s="43">
        <v>858</v>
      </c>
      <c r="BY234" s="67">
        <v>44832</v>
      </c>
      <c r="BZ234" s="43" t="s">
        <v>3099</v>
      </c>
      <c r="CA234" s="43">
        <v>44834</v>
      </c>
      <c r="CB234" s="66">
        <v>10000000</v>
      </c>
      <c r="CC234" s="43"/>
      <c r="CD234" s="43"/>
      <c r="CE234" s="43"/>
      <c r="CF234" s="43"/>
      <c r="CG234" s="43"/>
      <c r="CH234" s="43"/>
      <c r="CI234" s="43"/>
      <c r="CJ234" s="43"/>
      <c r="CK234" s="43"/>
      <c r="CL234" s="43"/>
      <c r="CM234" s="43"/>
      <c r="CN234" s="43"/>
      <c r="CO234" s="43"/>
      <c r="CP234" s="43"/>
      <c r="CQ234" s="43"/>
      <c r="CR234" s="43"/>
      <c r="CS234" s="43"/>
      <c r="CT234" s="43"/>
      <c r="CU234" s="43"/>
      <c r="CV234" s="43"/>
      <c r="CW234" s="43"/>
      <c r="CX234" s="43">
        <v>60</v>
      </c>
      <c r="CY234" s="43">
        <v>44895</v>
      </c>
      <c r="CZ234" s="43"/>
      <c r="DA234" s="43"/>
      <c r="DB234" s="43"/>
      <c r="DC234" s="43"/>
      <c r="DD234" s="43"/>
      <c r="DE234" s="43"/>
      <c r="DF234" s="43"/>
      <c r="DG234" s="43"/>
      <c r="DH234" s="43"/>
      <c r="DI234" s="43"/>
      <c r="DJ234" s="43"/>
      <c r="DK234" s="43"/>
      <c r="DL234" s="43"/>
      <c r="DM234" s="43"/>
      <c r="DN234" s="67"/>
      <c r="DO234" s="43"/>
      <c r="DP234" s="43"/>
      <c r="DQ234" s="43"/>
      <c r="DR234" s="43"/>
      <c r="DS234" s="43"/>
      <c r="DT234" s="67"/>
      <c r="DU234" s="67"/>
      <c r="DV234" s="148"/>
      <c r="DW234" s="67"/>
      <c r="DX234" s="43"/>
      <c r="DY234" s="43"/>
      <c r="DZ234" s="43"/>
      <c r="EA234" s="43"/>
      <c r="EB234" s="43"/>
      <c r="EC234" s="43"/>
      <c r="ED234" s="43"/>
      <c r="EE234" s="43"/>
      <c r="EF234" s="43"/>
      <c r="EG234" s="43"/>
      <c r="EH234" s="43"/>
      <c r="EI234" s="43"/>
      <c r="EJ234" s="43"/>
      <c r="EK234" s="43"/>
      <c r="EL234" s="43"/>
      <c r="EM234" s="43"/>
      <c r="EN234" s="43"/>
      <c r="EO234" s="43"/>
      <c r="EP234" s="43"/>
      <c r="EQ234" s="43"/>
      <c r="ER234" s="43"/>
      <c r="ES234" s="43"/>
      <c r="ET234" s="43"/>
      <c r="EU234" s="43"/>
      <c r="EV234" s="43"/>
      <c r="EW234" s="43"/>
      <c r="EX234" s="43"/>
      <c r="EY234" s="43"/>
      <c r="EZ234" s="43"/>
      <c r="FA234" s="43"/>
      <c r="FB234" s="43"/>
      <c r="FC234" s="43"/>
      <c r="FD234" s="149">
        <f t="shared" si="23"/>
        <v>50000000</v>
      </c>
      <c r="FE234" s="150">
        <f t="shared" si="24"/>
        <v>44895</v>
      </c>
      <c r="FF234" s="63" t="str">
        <f t="shared" ca="1" si="21"/>
        <v xml:space="preserve"> TERMINADO</v>
      </c>
      <c r="FG234" s="43"/>
      <c r="FH234" s="43"/>
      <c r="FI234" s="43"/>
      <c r="FJ234" s="42" t="s">
        <v>1611</v>
      </c>
      <c r="FK234" s="151" t="s">
        <v>1611</v>
      </c>
    </row>
    <row r="235" spans="1:167" s="152" customFormat="1" ht="13.5" customHeight="1" x14ac:dyDescent="0.2">
      <c r="A235" s="43">
        <v>69421</v>
      </c>
      <c r="B235" s="42" t="s">
        <v>3108</v>
      </c>
      <c r="C235" s="42" t="s">
        <v>2289</v>
      </c>
      <c r="D235" s="43" t="s">
        <v>2202</v>
      </c>
      <c r="E235" s="42">
        <v>234</v>
      </c>
      <c r="F235" s="68" t="s">
        <v>526</v>
      </c>
      <c r="G235" s="43">
        <v>262</v>
      </c>
      <c r="H235" s="63" t="s">
        <v>528</v>
      </c>
      <c r="I235" s="42" t="s">
        <v>374</v>
      </c>
      <c r="J235" s="42" t="s">
        <v>1902</v>
      </c>
      <c r="K235" s="42" t="s">
        <v>488</v>
      </c>
      <c r="L235" s="42" t="s">
        <v>1439</v>
      </c>
      <c r="M235" s="42" t="s">
        <v>197</v>
      </c>
      <c r="N235" s="42">
        <v>461</v>
      </c>
      <c r="O235" s="65">
        <v>44588</v>
      </c>
      <c r="P235" s="64">
        <v>40000000</v>
      </c>
      <c r="Q235" s="42" t="s">
        <v>545</v>
      </c>
      <c r="R235" s="42" t="s">
        <v>526</v>
      </c>
      <c r="S235" s="43" t="s">
        <v>117</v>
      </c>
      <c r="T235" s="67"/>
      <c r="U235" s="43"/>
      <c r="V235" s="43"/>
      <c r="W235" s="43"/>
      <c r="X235" s="43"/>
      <c r="Y235" s="43"/>
      <c r="Z235" s="43"/>
      <c r="AA235" s="43"/>
      <c r="AB235" s="43" t="s">
        <v>117</v>
      </c>
      <c r="AC235" s="43"/>
      <c r="AD235" s="43"/>
      <c r="AE235" s="43"/>
      <c r="AF235" s="43"/>
      <c r="AG235" s="64">
        <f t="shared" si="20"/>
        <v>40000000</v>
      </c>
      <c r="AH235" s="42" t="s">
        <v>507</v>
      </c>
      <c r="AI235" s="42" t="s">
        <v>1859</v>
      </c>
      <c r="AJ235" s="144" t="s">
        <v>751</v>
      </c>
      <c r="AK235" s="43" t="s">
        <v>1428</v>
      </c>
      <c r="AL235" s="42">
        <v>80845861</v>
      </c>
      <c r="AM235" s="43">
        <v>2</v>
      </c>
      <c r="AN235" s="145" t="s">
        <v>1631</v>
      </c>
      <c r="AO235" s="65">
        <v>31444</v>
      </c>
      <c r="AP235" s="146">
        <f t="shared" si="25"/>
        <v>35.936986301369863</v>
      </c>
      <c r="AQ235" s="43"/>
      <c r="AR235" s="43"/>
      <c r="AS235" s="189"/>
      <c r="AT235" s="42" t="s">
        <v>1287</v>
      </c>
      <c r="AU235" s="42" t="s">
        <v>1001</v>
      </c>
      <c r="AV235" s="42">
        <v>3164637827</v>
      </c>
      <c r="AW235" s="42" t="s">
        <v>1254</v>
      </c>
      <c r="AX235" s="65">
        <v>44589</v>
      </c>
      <c r="AY235" s="64">
        <v>40000000</v>
      </c>
      <c r="AZ235" s="147">
        <v>5000000</v>
      </c>
      <c r="BA235" s="42" t="s">
        <v>1376</v>
      </c>
      <c r="BB235" s="42">
        <v>8</v>
      </c>
      <c r="BC235" s="43"/>
      <c r="BD235" s="43">
        <f t="shared" si="22"/>
        <v>240</v>
      </c>
      <c r="BE235" s="43" t="s">
        <v>753</v>
      </c>
      <c r="BF235" s="93">
        <v>20226620065751</v>
      </c>
      <c r="BG235" s="43">
        <v>5</v>
      </c>
      <c r="BH235" s="43">
        <v>552</v>
      </c>
      <c r="BI235" s="67">
        <v>44589</v>
      </c>
      <c r="BJ235" s="66">
        <v>40000000</v>
      </c>
      <c r="BK235" s="43"/>
      <c r="BL235" s="43"/>
      <c r="BM235" s="43"/>
      <c r="BN235" s="43"/>
      <c r="BO235" s="43"/>
      <c r="BP235" s="43"/>
      <c r="BQ235" s="43"/>
      <c r="BR235" s="43"/>
      <c r="BS235" s="43"/>
      <c r="BT235" s="67">
        <v>44593</v>
      </c>
      <c r="BU235" s="67">
        <v>44834</v>
      </c>
      <c r="BV235" s="67"/>
      <c r="BW235" s="66"/>
      <c r="BX235" s="43"/>
      <c r="BY235" s="67"/>
      <c r="BZ235" s="43"/>
      <c r="CA235" s="43"/>
      <c r="CB235" s="66"/>
      <c r="CC235" s="43"/>
      <c r="CD235" s="43"/>
      <c r="CE235" s="43"/>
      <c r="CF235" s="43"/>
      <c r="CG235" s="43"/>
      <c r="CH235" s="43"/>
      <c r="CI235" s="43"/>
      <c r="CJ235" s="43"/>
      <c r="CK235" s="43"/>
      <c r="CL235" s="43"/>
      <c r="CM235" s="43"/>
      <c r="CN235" s="43"/>
      <c r="CO235" s="43"/>
      <c r="CP235" s="43"/>
      <c r="CQ235" s="43"/>
      <c r="CR235" s="43"/>
      <c r="CS235" s="43"/>
      <c r="CT235" s="43"/>
      <c r="CU235" s="43"/>
      <c r="CV235" s="43"/>
      <c r="CW235" s="43"/>
      <c r="CX235" s="43"/>
      <c r="CY235" s="43"/>
      <c r="CZ235" s="43"/>
      <c r="DA235" s="43"/>
      <c r="DB235" s="43"/>
      <c r="DC235" s="43"/>
      <c r="DD235" s="43"/>
      <c r="DE235" s="43"/>
      <c r="DF235" s="43"/>
      <c r="DG235" s="43"/>
      <c r="DH235" s="43"/>
      <c r="DI235" s="43"/>
      <c r="DJ235" s="43"/>
      <c r="DK235" s="43"/>
      <c r="DL235" s="43"/>
      <c r="DM235" s="43"/>
      <c r="DN235" s="67"/>
      <c r="DO235" s="43"/>
      <c r="DP235" s="43"/>
      <c r="DQ235" s="43"/>
      <c r="DR235" s="43"/>
      <c r="DS235" s="43"/>
      <c r="DT235" s="67"/>
      <c r="DU235" s="67"/>
      <c r="DV235" s="148"/>
      <c r="DW235" s="67"/>
      <c r="DX235" s="43"/>
      <c r="DY235" s="43"/>
      <c r="DZ235" s="43"/>
      <c r="EA235" s="43"/>
      <c r="EB235" s="43"/>
      <c r="EC235" s="43"/>
      <c r="ED235" s="43"/>
      <c r="EE235" s="43"/>
      <c r="EF235" s="43"/>
      <c r="EG235" s="43"/>
      <c r="EH235" s="43"/>
      <c r="EI235" s="43"/>
      <c r="EJ235" s="43"/>
      <c r="EK235" s="43"/>
      <c r="EL235" s="43"/>
      <c r="EM235" s="43"/>
      <c r="EN235" s="43"/>
      <c r="EO235" s="43"/>
      <c r="EP235" s="43"/>
      <c r="EQ235" s="43"/>
      <c r="ER235" s="43"/>
      <c r="ES235" s="43"/>
      <c r="ET235" s="43"/>
      <c r="EU235" s="43"/>
      <c r="EV235" s="43"/>
      <c r="EW235" s="43"/>
      <c r="EX235" s="43"/>
      <c r="EY235" s="43"/>
      <c r="EZ235" s="43"/>
      <c r="FA235" s="43"/>
      <c r="FB235" s="43"/>
      <c r="FC235" s="43"/>
      <c r="FD235" s="149">
        <f t="shared" si="23"/>
        <v>40000000</v>
      </c>
      <c r="FE235" s="150">
        <f t="shared" si="24"/>
        <v>44834</v>
      </c>
      <c r="FF235" s="63" t="str">
        <f t="shared" ca="1" si="21"/>
        <v xml:space="preserve"> TERMINADO</v>
      </c>
      <c r="FG235" s="43"/>
      <c r="FH235" s="43"/>
      <c r="FI235" s="43"/>
      <c r="FJ235" s="42" t="s">
        <v>1612</v>
      </c>
      <c r="FK235" s="151" t="s">
        <v>1612</v>
      </c>
    </row>
    <row r="236" spans="1:167" s="152" customFormat="1" ht="13.5" customHeight="1" x14ac:dyDescent="0.2">
      <c r="A236" s="43">
        <v>70061</v>
      </c>
      <c r="B236" s="42" t="s">
        <v>3108</v>
      </c>
      <c r="C236" s="42" t="s">
        <v>2289</v>
      </c>
      <c r="D236" s="43" t="s">
        <v>2178</v>
      </c>
      <c r="E236" s="42">
        <v>235</v>
      </c>
      <c r="F236" s="68" t="s">
        <v>515</v>
      </c>
      <c r="G236" s="43">
        <v>54</v>
      </c>
      <c r="H236" s="63" t="s">
        <v>528</v>
      </c>
      <c r="I236" s="42" t="s">
        <v>360</v>
      </c>
      <c r="J236" s="42" t="s">
        <v>1911</v>
      </c>
      <c r="K236" s="42" t="s">
        <v>489</v>
      </c>
      <c r="L236" s="42" t="s">
        <v>1439</v>
      </c>
      <c r="M236" s="42" t="s">
        <v>197</v>
      </c>
      <c r="N236" s="42">
        <v>438</v>
      </c>
      <c r="O236" s="65">
        <v>44580</v>
      </c>
      <c r="P236" s="64">
        <v>182000000</v>
      </c>
      <c r="Q236" s="42" t="s">
        <v>535</v>
      </c>
      <c r="R236" s="42" t="s">
        <v>515</v>
      </c>
      <c r="S236" s="43" t="s">
        <v>117</v>
      </c>
      <c r="T236" s="67"/>
      <c r="U236" s="43"/>
      <c r="V236" s="43"/>
      <c r="W236" s="43"/>
      <c r="X236" s="43"/>
      <c r="Y236" s="43"/>
      <c r="Z236" s="43"/>
      <c r="AA236" s="43"/>
      <c r="AB236" s="43" t="s">
        <v>117</v>
      </c>
      <c r="AC236" s="43"/>
      <c r="AD236" s="43"/>
      <c r="AE236" s="43"/>
      <c r="AF236" s="43"/>
      <c r="AG236" s="64">
        <f t="shared" si="20"/>
        <v>182000000</v>
      </c>
      <c r="AH236" s="42" t="s">
        <v>507</v>
      </c>
      <c r="AI236" s="42" t="s">
        <v>1860</v>
      </c>
      <c r="AJ236" s="144" t="s">
        <v>752</v>
      </c>
      <c r="AK236" s="43" t="s">
        <v>1428</v>
      </c>
      <c r="AL236" s="42">
        <v>1023906397</v>
      </c>
      <c r="AM236" s="43">
        <v>2</v>
      </c>
      <c r="AN236" s="145" t="s">
        <v>1632</v>
      </c>
      <c r="AO236" s="65">
        <v>33327</v>
      </c>
      <c r="AP236" s="146">
        <f t="shared" si="25"/>
        <v>30.778082191780822</v>
      </c>
      <c r="AQ236" s="43"/>
      <c r="AR236" s="43"/>
      <c r="AS236" s="189"/>
      <c r="AT236" s="42" t="s">
        <v>1351</v>
      </c>
      <c r="AU236" s="42" t="s">
        <v>1002</v>
      </c>
      <c r="AV236" s="42">
        <v>3014622564</v>
      </c>
      <c r="AW236" s="42" t="s">
        <v>1255</v>
      </c>
      <c r="AX236" s="65">
        <v>44588</v>
      </c>
      <c r="AY236" s="64">
        <v>36400000</v>
      </c>
      <c r="AZ236" s="147">
        <v>4550000</v>
      </c>
      <c r="BA236" s="42" t="s">
        <v>1376</v>
      </c>
      <c r="BB236" s="42">
        <v>8</v>
      </c>
      <c r="BC236" s="43"/>
      <c r="BD236" s="43">
        <f t="shared" si="22"/>
        <v>240</v>
      </c>
      <c r="BE236" s="43" t="s">
        <v>1423</v>
      </c>
      <c r="BF236" s="93" t="s">
        <v>1424</v>
      </c>
      <c r="BG236" s="43">
        <v>1</v>
      </c>
      <c r="BH236" s="43">
        <v>555</v>
      </c>
      <c r="BI236" s="67">
        <v>44589</v>
      </c>
      <c r="BJ236" s="66">
        <v>36400000</v>
      </c>
      <c r="BK236" s="43"/>
      <c r="BL236" s="43"/>
      <c r="BM236" s="43"/>
      <c r="BN236" s="43"/>
      <c r="BO236" s="43"/>
      <c r="BP236" s="43"/>
      <c r="BQ236" s="43"/>
      <c r="BR236" s="43"/>
      <c r="BS236" s="43"/>
      <c r="BT236" s="67">
        <v>44593</v>
      </c>
      <c r="BU236" s="67">
        <v>44834</v>
      </c>
      <c r="BV236" s="67">
        <v>44826</v>
      </c>
      <c r="BW236" s="66">
        <v>13801667</v>
      </c>
      <c r="BX236" s="43">
        <v>655</v>
      </c>
      <c r="BY236" s="67">
        <v>44816</v>
      </c>
      <c r="BZ236" s="43">
        <v>905</v>
      </c>
      <c r="CA236" s="43">
        <v>44830</v>
      </c>
      <c r="CB236" s="66">
        <v>13801667</v>
      </c>
      <c r="CC236" s="43"/>
      <c r="CD236" s="43"/>
      <c r="CE236" s="43"/>
      <c r="CF236" s="43"/>
      <c r="CG236" s="43"/>
      <c r="CH236" s="43"/>
      <c r="CI236" s="43"/>
      <c r="CJ236" s="43"/>
      <c r="CK236" s="43"/>
      <c r="CL236" s="43"/>
      <c r="CM236" s="43"/>
      <c r="CN236" s="43"/>
      <c r="CO236" s="43"/>
      <c r="CP236" s="43"/>
      <c r="CQ236" s="43"/>
      <c r="CR236" s="43"/>
      <c r="CS236" s="43"/>
      <c r="CT236" s="43"/>
      <c r="CU236" s="43"/>
      <c r="CV236" s="43"/>
      <c r="CW236" s="43"/>
      <c r="CX236" s="43">
        <v>91</v>
      </c>
      <c r="CY236" s="43">
        <v>44927</v>
      </c>
      <c r="CZ236" s="43"/>
      <c r="DA236" s="43"/>
      <c r="DB236" s="43"/>
      <c r="DC236" s="43"/>
      <c r="DD236" s="43"/>
      <c r="DE236" s="43"/>
      <c r="DF236" s="43"/>
      <c r="DG236" s="43"/>
      <c r="DH236" s="43"/>
      <c r="DI236" s="43"/>
      <c r="DJ236" s="43"/>
      <c r="DK236" s="43"/>
      <c r="DL236" s="43"/>
      <c r="DM236" s="43"/>
      <c r="DN236" s="67"/>
      <c r="DO236" s="43"/>
      <c r="DP236" s="43"/>
      <c r="DQ236" s="43"/>
      <c r="DR236" s="43"/>
      <c r="DS236" s="43"/>
      <c r="DT236" s="67"/>
      <c r="DU236" s="67"/>
      <c r="DV236" s="148"/>
      <c r="DW236" s="67"/>
      <c r="DX236" s="43"/>
      <c r="DY236" s="43"/>
      <c r="DZ236" s="43"/>
      <c r="EA236" s="43"/>
      <c r="EB236" s="43"/>
      <c r="EC236" s="43"/>
      <c r="ED236" s="43"/>
      <c r="EE236" s="43"/>
      <c r="EF236" s="43"/>
      <c r="EG236" s="43"/>
      <c r="EH236" s="43"/>
      <c r="EI236" s="43"/>
      <c r="EJ236" s="43"/>
      <c r="EK236" s="43"/>
      <c r="EL236" s="43"/>
      <c r="EM236" s="43"/>
      <c r="EN236" s="43"/>
      <c r="EO236" s="43"/>
      <c r="EP236" s="43"/>
      <c r="EQ236" s="43"/>
      <c r="ER236" s="43"/>
      <c r="ES236" s="43"/>
      <c r="ET236" s="43"/>
      <c r="EU236" s="43"/>
      <c r="EV236" s="43"/>
      <c r="EW236" s="43"/>
      <c r="EX236" s="43"/>
      <c r="EY236" s="43"/>
      <c r="EZ236" s="43"/>
      <c r="FA236" s="43"/>
      <c r="FB236" s="43"/>
      <c r="FC236" s="43"/>
      <c r="FD236" s="149">
        <f t="shared" si="23"/>
        <v>50201667</v>
      </c>
      <c r="FE236" s="150">
        <f t="shared" si="24"/>
        <v>44927</v>
      </c>
      <c r="FF236" s="63" t="str">
        <f t="shared" ca="1" si="21"/>
        <v xml:space="preserve"> TERMINADO</v>
      </c>
      <c r="FG236" s="43"/>
      <c r="FH236" s="43"/>
      <c r="FI236" s="43"/>
      <c r="FJ236" s="42" t="s">
        <v>1613</v>
      </c>
      <c r="FK236" s="151" t="s">
        <v>1588</v>
      </c>
    </row>
    <row r="237" spans="1:167" s="152" customFormat="1" ht="13.5" customHeight="1" x14ac:dyDescent="0.2">
      <c r="A237" s="43">
        <v>69459</v>
      </c>
      <c r="B237" s="42" t="s">
        <v>3108</v>
      </c>
      <c r="C237" s="42" t="s">
        <v>2289</v>
      </c>
      <c r="D237" s="43" t="s">
        <v>2203</v>
      </c>
      <c r="E237" s="42">
        <v>236</v>
      </c>
      <c r="F237" s="68" t="s">
        <v>548</v>
      </c>
      <c r="G237" s="43">
        <v>124</v>
      </c>
      <c r="H237" s="63" t="s">
        <v>528</v>
      </c>
      <c r="I237" s="42" t="s">
        <v>375</v>
      </c>
      <c r="J237" s="42" t="s">
        <v>1902</v>
      </c>
      <c r="K237" s="42" t="s">
        <v>490</v>
      </c>
      <c r="L237" s="42" t="s">
        <v>1439</v>
      </c>
      <c r="M237" s="42" t="s">
        <v>197</v>
      </c>
      <c r="N237" s="42">
        <v>412</v>
      </c>
      <c r="O237" s="65">
        <v>44579</v>
      </c>
      <c r="P237" s="64">
        <v>48000000</v>
      </c>
      <c r="Q237" s="42" t="s">
        <v>547</v>
      </c>
      <c r="R237" s="42" t="s">
        <v>548</v>
      </c>
      <c r="S237" s="43" t="s">
        <v>117</v>
      </c>
      <c r="T237" s="67"/>
      <c r="U237" s="43"/>
      <c r="V237" s="43"/>
      <c r="W237" s="43"/>
      <c r="X237" s="43"/>
      <c r="Y237" s="43"/>
      <c r="Z237" s="43"/>
      <c r="AA237" s="43"/>
      <c r="AB237" s="43" t="s">
        <v>117</v>
      </c>
      <c r="AC237" s="43"/>
      <c r="AD237" s="43"/>
      <c r="AE237" s="43"/>
      <c r="AF237" s="43"/>
      <c r="AG237" s="64">
        <f t="shared" si="20"/>
        <v>48000000</v>
      </c>
      <c r="AH237" s="42" t="s">
        <v>503</v>
      </c>
      <c r="AI237" s="42" t="s">
        <v>1861</v>
      </c>
      <c r="AJ237" s="144" t="s">
        <v>753</v>
      </c>
      <c r="AK237" s="43" t="s">
        <v>1428</v>
      </c>
      <c r="AL237" s="42">
        <v>79721783</v>
      </c>
      <c r="AM237" s="43">
        <v>1</v>
      </c>
      <c r="AN237" s="145" t="s">
        <v>1631</v>
      </c>
      <c r="AO237" s="65">
        <v>28074</v>
      </c>
      <c r="AP237" s="146">
        <f t="shared" si="25"/>
        <v>45.169863013698631</v>
      </c>
      <c r="AQ237" s="43"/>
      <c r="AR237" s="43"/>
      <c r="AS237" s="189"/>
      <c r="AT237" s="42" t="s">
        <v>1365</v>
      </c>
      <c r="AU237" s="42" t="s">
        <v>1003</v>
      </c>
      <c r="AV237" s="42">
        <v>3232835556</v>
      </c>
      <c r="AW237" s="42" t="s">
        <v>1256</v>
      </c>
      <c r="AX237" s="65">
        <v>44587</v>
      </c>
      <c r="AY237" s="64">
        <v>48000000</v>
      </c>
      <c r="AZ237" s="147">
        <v>6000000</v>
      </c>
      <c r="BA237" s="42" t="s">
        <v>1376</v>
      </c>
      <c r="BB237" s="42">
        <v>8</v>
      </c>
      <c r="BC237" s="43"/>
      <c r="BD237" s="43">
        <f t="shared" si="22"/>
        <v>240</v>
      </c>
      <c r="BE237" s="43" t="s">
        <v>1403</v>
      </c>
      <c r="BF237" s="93" t="s">
        <v>1404</v>
      </c>
      <c r="BG237" s="43">
        <v>5</v>
      </c>
      <c r="BH237" s="43">
        <v>493</v>
      </c>
      <c r="BI237" s="67">
        <v>44588</v>
      </c>
      <c r="BJ237" s="66">
        <v>48000000</v>
      </c>
      <c r="BK237" s="43"/>
      <c r="BL237" s="43"/>
      <c r="BM237" s="43"/>
      <c r="BN237" s="43"/>
      <c r="BO237" s="43"/>
      <c r="BP237" s="43"/>
      <c r="BQ237" s="43" t="s">
        <v>2064</v>
      </c>
      <c r="BR237" s="43" t="s">
        <v>2065</v>
      </c>
      <c r="BS237" s="43">
        <v>44588</v>
      </c>
      <c r="BT237" s="67">
        <v>44589</v>
      </c>
      <c r="BU237" s="67">
        <v>44831</v>
      </c>
      <c r="BV237" s="67"/>
      <c r="BW237" s="66"/>
      <c r="BX237" s="43"/>
      <c r="BY237" s="67"/>
      <c r="BZ237" s="43"/>
      <c r="CA237" s="43"/>
      <c r="CB237" s="66"/>
      <c r="CC237" s="43"/>
      <c r="CD237" s="43"/>
      <c r="CE237" s="43"/>
      <c r="CF237" s="43"/>
      <c r="CG237" s="43"/>
      <c r="CH237" s="43"/>
      <c r="CI237" s="43"/>
      <c r="CJ237" s="43"/>
      <c r="CK237" s="43"/>
      <c r="CL237" s="43"/>
      <c r="CM237" s="43"/>
      <c r="CN237" s="43"/>
      <c r="CO237" s="43"/>
      <c r="CP237" s="43"/>
      <c r="CQ237" s="43"/>
      <c r="CR237" s="43"/>
      <c r="CS237" s="43"/>
      <c r="CT237" s="43"/>
      <c r="CU237" s="43"/>
      <c r="CV237" s="43"/>
      <c r="CW237" s="43"/>
      <c r="CX237" s="43"/>
      <c r="CY237" s="43"/>
      <c r="CZ237" s="43"/>
      <c r="DA237" s="43"/>
      <c r="DB237" s="43"/>
      <c r="DC237" s="43"/>
      <c r="DD237" s="43"/>
      <c r="DE237" s="43"/>
      <c r="DF237" s="43"/>
      <c r="DG237" s="43"/>
      <c r="DH237" s="43"/>
      <c r="DI237" s="43"/>
      <c r="DJ237" s="43"/>
      <c r="DK237" s="43"/>
      <c r="DL237" s="43"/>
      <c r="DM237" s="43"/>
      <c r="DN237" s="67"/>
      <c r="DO237" s="43"/>
      <c r="DP237" s="43"/>
      <c r="DQ237" s="43"/>
      <c r="DR237" s="43"/>
      <c r="DS237" s="43"/>
      <c r="DT237" s="67"/>
      <c r="DU237" s="67"/>
      <c r="DV237" s="148"/>
      <c r="DW237" s="67"/>
      <c r="DX237" s="43"/>
      <c r="DY237" s="43"/>
      <c r="DZ237" s="43"/>
      <c r="EA237" s="43"/>
      <c r="EB237" s="43"/>
      <c r="EC237" s="43"/>
      <c r="ED237" s="43"/>
      <c r="EE237" s="43"/>
      <c r="EF237" s="43"/>
      <c r="EG237" s="43"/>
      <c r="EH237" s="43"/>
      <c r="EI237" s="43"/>
      <c r="EJ237" s="43"/>
      <c r="EK237" s="43"/>
      <c r="EL237" s="43"/>
      <c r="EM237" s="43"/>
      <c r="EN237" s="43"/>
      <c r="EO237" s="43"/>
      <c r="EP237" s="43"/>
      <c r="EQ237" s="43"/>
      <c r="ER237" s="43"/>
      <c r="ES237" s="43"/>
      <c r="ET237" s="43"/>
      <c r="EU237" s="43"/>
      <c r="EV237" s="43"/>
      <c r="EW237" s="43"/>
      <c r="EX237" s="43"/>
      <c r="EY237" s="43"/>
      <c r="EZ237" s="43"/>
      <c r="FA237" s="43"/>
      <c r="FB237" s="43"/>
      <c r="FC237" s="43"/>
      <c r="FD237" s="149">
        <f t="shared" si="23"/>
        <v>48000000</v>
      </c>
      <c r="FE237" s="150">
        <f t="shared" si="24"/>
        <v>44831</v>
      </c>
      <c r="FF237" s="63" t="str">
        <f t="shared" ca="1" si="21"/>
        <v xml:space="preserve"> TERMINADO</v>
      </c>
      <c r="FG237" s="43"/>
      <c r="FH237" s="43"/>
      <c r="FI237" s="43"/>
      <c r="FJ237" s="42" t="s">
        <v>1614</v>
      </c>
      <c r="FK237" s="151" t="s">
        <v>1614</v>
      </c>
    </row>
    <row r="238" spans="1:167" s="152" customFormat="1" ht="13.5" customHeight="1" x14ac:dyDescent="0.2">
      <c r="A238" s="43">
        <v>69074</v>
      </c>
      <c r="B238" s="42" t="s">
        <v>3108</v>
      </c>
      <c r="C238" s="42" t="s">
        <v>2289</v>
      </c>
      <c r="D238" s="43" t="s">
        <v>2204</v>
      </c>
      <c r="E238" s="42">
        <v>237</v>
      </c>
      <c r="F238" s="68" t="s">
        <v>520</v>
      </c>
      <c r="G238" s="43">
        <v>148</v>
      </c>
      <c r="H238" s="63" t="s">
        <v>528</v>
      </c>
      <c r="I238" s="42" t="s">
        <v>376</v>
      </c>
      <c r="J238" s="42" t="s">
        <v>1886</v>
      </c>
      <c r="K238" s="42" t="s">
        <v>491</v>
      </c>
      <c r="L238" s="42" t="s">
        <v>1439</v>
      </c>
      <c r="M238" s="42" t="s">
        <v>197</v>
      </c>
      <c r="N238" s="42">
        <v>383</v>
      </c>
      <c r="O238" s="65">
        <v>44578</v>
      </c>
      <c r="P238" s="64">
        <v>36400000</v>
      </c>
      <c r="Q238" s="42" t="s">
        <v>538</v>
      </c>
      <c r="R238" s="42" t="s">
        <v>520</v>
      </c>
      <c r="S238" s="43" t="s">
        <v>117</v>
      </c>
      <c r="T238" s="67"/>
      <c r="U238" s="43"/>
      <c r="V238" s="43"/>
      <c r="W238" s="43"/>
      <c r="X238" s="43"/>
      <c r="Y238" s="43"/>
      <c r="Z238" s="43"/>
      <c r="AA238" s="43"/>
      <c r="AB238" s="43" t="s">
        <v>117</v>
      </c>
      <c r="AC238" s="43"/>
      <c r="AD238" s="43"/>
      <c r="AE238" s="43"/>
      <c r="AF238" s="43"/>
      <c r="AG238" s="64">
        <f t="shared" si="20"/>
        <v>36400000</v>
      </c>
      <c r="AH238" s="42" t="s">
        <v>503</v>
      </c>
      <c r="AI238" s="42" t="s">
        <v>1862</v>
      </c>
      <c r="AJ238" s="144" t="s">
        <v>754</v>
      </c>
      <c r="AK238" s="43" t="s">
        <v>1428</v>
      </c>
      <c r="AL238" s="42">
        <v>80182328</v>
      </c>
      <c r="AM238" s="43">
        <v>1</v>
      </c>
      <c r="AN238" s="145" t="s">
        <v>1631</v>
      </c>
      <c r="AO238" s="65">
        <v>29863</v>
      </c>
      <c r="AP238" s="146">
        <f t="shared" si="25"/>
        <v>40.268493150684932</v>
      </c>
      <c r="AQ238" s="43"/>
      <c r="AR238" s="43"/>
      <c r="AS238" s="189"/>
      <c r="AT238" s="42" t="s">
        <v>1308</v>
      </c>
      <c r="AU238" s="42" t="s">
        <v>1004</v>
      </c>
      <c r="AV238" s="42">
        <v>3102677663</v>
      </c>
      <c r="AW238" s="42" t="s">
        <v>1257</v>
      </c>
      <c r="AX238" s="65">
        <v>44587</v>
      </c>
      <c r="AY238" s="64">
        <v>36400000</v>
      </c>
      <c r="AZ238" s="147">
        <v>4550000</v>
      </c>
      <c r="BA238" s="42" t="s">
        <v>1376</v>
      </c>
      <c r="BB238" s="42">
        <v>8</v>
      </c>
      <c r="BC238" s="43"/>
      <c r="BD238" s="43">
        <f t="shared" si="22"/>
        <v>240</v>
      </c>
      <c r="BE238" s="43" t="s">
        <v>550</v>
      </c>
      <c r="BF238" s="93" t="s">
        <v>1400</v>
      </c>
      <c r="BG238" s="43">
        <v>4</v>
      </c>
      <c r="BH238" s="43">
        <v>482</v>
      </c>
      <c r="BI238" s="67">
        <v>44588</v>
      </c>
      <c r="BJ238" s="66">
        <v>36400000</v>
      </c>
      <c r="BK238" s="43"/>
      <c r="BL238" s="43"/>
      <c r="BM238" s="43"/>
      <c r="BN238" s="43"/>
      <c r="BO238" s="43"/>
      <c r="BP238" s="43"/>
      <c r="BQ238" s="43" t="s">
        <v>2063</v>
      </c>
      <c r="BR238" s="43"/>
      <c r="BS238" s="43">
        <v>44588</v>
      </c>
      <c r="BT238" s="67">
        <v>44588</v>
      </c>
      <c r="BU238" s="67">
        <v>44830</v>
      </c>
      <c r="BV238" s="67">
        <v>44830</v>
      </c>
      <c r="BW238" s="66">
        <v>13650000</v>
      </c>
      <c r="BX238" s="43">
        <v>779</v>
      </c>
      <c r="BY238" s="67">
        <v>44818</v>
      </c>
      <c r="BZ238" s="43">
        <v>899</v>
      </c>
      <c r="CA238" s="43">
        <v>44827</v>
      </c>
      <c r="CB238" s="66">
        <v>13650000</v>
      </c>
      <c r="CC238" s="43">
        <v>1121</v>
      </c>
      <c r="CD238" s="43">
        <v>1971666</v>
      </c>
      <c r="CE238" s="43">
        <v>44910</v>
      </c>
      <c r="CF238" s="43">
        <v>44909</v>
      </c>
      <c r="CG238" s="43">
        <v>1971666</v>
      </c>
      <c r="CH238" s="43"/>
      <c r="CI238" s="43"/>
      <c r="CJ238" s="43"/>
      <c r="CK238" s="43"/>
      <c r="CL238" s="43"/>
      <c r="CM238" s="43"/>
      <c r="CN238" s="43"/>
      <c r="CO238" s="43"/>
      <c r="CP238" s="43"/>
      <c r="CQ238" s="43"/>
      <c r="CR238" s="43"/>
      <c r="CS238" s="43"/>
      <c r="CT238" s="43"/>
      <c r="CU238" s="43"/>
      <c r="CV238" s="43"/>
      <c r="CW238" s="43"/>
      <c r="CX238" s="43">
        <v>90</v>
      </c>
      <c r="CY238" s="43">
        <v>44921</v>
      </c>
      <c r="CZ238" s="43">
        <v>44909</v>
      </c>
      <c r="DA238" s="43" t="s">
        <v>3899</v>
      </c>
      <c r="DB238" s="43"/>
      <c r="DC238" s="43">
        <v>13</v>
      </c>
      <c r="DD238" s="43">
        <v>44935</v>
      </c>
      <c r="DE238" s="43"/>
      <c r="DF238" s="43"/>
      <c r="DG238" s="43"/>
      <c r="DH238" s="43"/>
      <c r="DI238" s="43"/>
      <c r="DJ238" s="43"/>
      <c r="DK238" s="43"/>
      <c r="DL238" s="43"/>
      <c r="DM238" s="43"/>
      <c r="DN238" s="67"/>
      <c r="DO238" s="43"/>
      <c r="DP238" s="43"/>
      <c r="DQ238" s="43"/>
      <c r="DR238" s="43"/>
      <c r="DS238" s="43"/>
      <c r="DT238" s="67"/>
      <c r="DU238" s="67"/>
      <c r="DV238" s="148"/>
      <c r="DW238" s="67"/>
      <c r="DX238" s="43"/>
      <c r="DY238" s="43"/>
      <c r="DZ238" s="43"/>
      <c r="EA238" s="43"/>
      <c r="EB238" s="43"/>
      <c r="EC238" s="43"/>
      <c r="ED238" s="43"/>
      <c r="EE238" s="43"/>
      <c r="EF238" s="43"/>
      <c r="EG238" s="43"/>
      <c r="EH238" s="43"/>
      <c r="EI238" s="43"/>
      <c r="EJ238" s="43"/>
      <c r="EK238" s="43"/>
      <c r="EL238" s="43"/>
      <c r="EM238" s="43"/>
      <c r="EN238" s="43"/>
      <c r="EO238" s="43"/>
      <c r="EP238" s="43"/>
      <c r="EQ238" s="43"/>
      <c r="ER238" s="43"/>
      <c r="ES238" s="43"/>
      <c r="ET238" s="43"/>
      <c r="EU238" s="43"/>
      <c r="EV238" s="43"/>
      <c r="EW238" s="43"/>
      <c r="EX238" s="43"/>
      <c r="EY238" s="43"/>
      <c r="EZ238" s="43"/>
      <c r="FA238" s="43"/>
      <c r="FB238" s="43"/>
      <c r="FC238" s="43"/>
      <c r="FD238" s="149">
        <f t="shared" si="23"/>
        <v>52021666</v>
      </c>
      <c r="FE238" s="150">
        <f t="shared" si="24"/>
        <v>44935</v>
      </c>
      <c r="FF238" s="63" t="str">
        <f t="shared" ca="1" si="21"/>
        <v xml:space="preserve"> TERMINADO</v>
      </c>
      <c r="FG238" s="43"/>
      <c r="FH238" s="43"/>
      <c r="FI238" s="43"/>
      <c r="FJ238" s="42" t="s">
        <v>1615</v>
      </c>
      <c r="FK238" s="151" t="s">
        <v>1615</v>
      </c>
    </row>
    <row r="239" spans="1:167" s="152" customFormat="1" ht="13.5" customHeight="1" x14ac:dyDescent="0.2">
      <c r="A239" s="43">
        <v>69015</v>
      </c>
      <c r="B239" s="42" t="s">
        <v>3108</v>
      </c>
      <c r="C239" s="42" t="s">
        <v>2289</v>
      </c>
      <c r="D239" s="43" t="s">
        <v>2137</v>
      </c>
      <c r="E239" s="42">
        <v>238</v>
      </c>
      <c r="F239" s="68" t="s">
        <v>516</v>
      </c>
      <c r="G239" s="43">
        <v>26</v>
      </c>
      <c r="H239" s="63" t="s">
        <v>528</v>
      </c>
      <c r="I239" s="42" t="s">
        <v>329</v>
      </c>
      <c r="J239" s="42" t="s">
        <v>1922</v>
      </c>
      <c r="K239" s="42" t="s">
        <v>444</v>
      </c>
      <c r="L239" s="42" t="s">
        <v>1439</v>
      </c>
      <c r="M239" s="42" t="s">
        <v>197</v>
      </c>
      <c r="N239" s="42">
        <v>380</v>
      </c>
      <c r="O239" s="65">
        <v>44578</v>
      </c>
      <c r="P239" s="64">
        <v>80000000</v>
      </c>
      <c r="Q239" s="42" t="s">
        <v>533</v>
      </c>
      <c r="R239" s="42" t="s">
        <v>516</v>
      </c>
      <c r="S239" s="43" t="s">
        <v>117</v>
      </c>
      <c r="T239" s="67"/>
      <c r="U239" s="43"/>
      <c r="V239" s="43"/>
      <c r="W239" s="43"/>
      <c r="X239" s="43"/>
      <c r="Y239" s="43"/>
      <c r="Z239" s="43"/>
      <c r="AA239" s="43"/>
      <c r="AB239" s="43" t="s">
        <v>117</v>
      </c>
      <c r="AC239" s="43"/>
      <c r="AD239" s="43"/>
      <c r="AE239" s="43"/>
      <c r="AF239" s="43"/>
      <c r="AG239" s="64">
        <f t="shared" si="20"/>
        <v>80000000</v>
      </c>
      <c r="AH239" s="42" t="s">
        <v>503</v>
      </c>
      <c r="AI239" s="42" t="s">
        <v>1863</v>
      </c>
      <c r="AJ239" s="144" t="s">
        <v>755</v>
      </c>
      <c r="AK239" s="43" t="s">
        <v>1428</v>
      </c>
      <c r="AL239" s="42">
        <v>1013652071</v>
      </c>
      <c r="AM239" s="43">
        <v>9</v>
      </c>
      <c r="AN239" s="145" t="s">
        <v>1632</v>
      </c>
      <c r="AO239" s="65">
        <v>34571</v>
      </c>
      <c r="AP239" s="146">
        <f t="shared" ref="AP239:AP256" si="26">+YEARFRAC(AO239,$AP$1,3)-1</f>
        <v>27.36986301369863</v>
      </c>
      <c r="AQ239" s="43"/>
      <c r="AR239" s="43"/>
      <c r="AS239" s="189"/>
      <c r="AT239" s="42" t="s">
        <v>1366</v>
      </c>
      <c r="AU239" s="42" t="s">
        <v>1005</v>
      </c>
      <c r="AV239" s="42">
        <v>3182190048</v>
      </c>
      <c r="AW239" s="42" t="s">
        <v>1258</v>
      </c>
      <c r="AX239" s="65">
        <v>44587</v>
      </c>
      <c r="AY239" s="64">
        <v>40000000</v>
      </c>
      <c r="AZ239" s="147">
        <v>5000000</v>
      </c>
      <c r="BA239" s="42" t="s">
        <v>1376</v>
      </c>
      <c r="BB239" s="42">
        <v>8</v>
      </c>
      <c r="BC239" s="43"/>
      <c r="BD239" s="43">
        <f t="shared" si="22"/>
        <v>240</v>
      </c>
      <c r="BE239" s="43" t="s">
        <v>1380</v>
      </c>
      <c r="BF239" s="93">
        <v>20226620001363</v>
      </c>
      <c r="BG239" s="43">
        <v>1</v>
      </c>
      <c r="BH239" s="43">
        <v>483</v>
      </c>
      <c r="BI239" s="67">
        <v>44588</v>
      </c>
      <c r="BJ239" s="66">
        <v>40000000</v>
      </c>
      <c r="BK239" s="43"/>
      <c r="BL239" s="43"/>
      <c r="BM239" s="43"/>
      <c r="BN239" s="43"/>
      <c r="BO239" s="43"/>
      <c r="BP239" s="43"/>
      <c r="BQ239" s="43" t="s">
        <v>2061</v>
      </c>
      <c r="BR239" s="43" t="s">
        <v>2062</v>
      </c>
      <c r="BS239" s="43">
        <v>44587</v>
      </c>
      <c r="BT239" s="67">
        <v>44588</v>
      </c>
      <c r="BU239" s="67">
        <v>44830</v>
      </c>
      <c r="BV239" s="67"/>
      <c r="BW239" s="66"/>
      <c r="BX239" s="43"/>
      <c r="BY239" s="67"/>
      <c r="BZ239" s="43"/>
      <c r="CA239" s="43"/>
      <c r="CB239" s="66"/>
      <c r="CC239" s="43"/>
      <c r="CD239" s="43"/>
      <c r="CE239" s="43"/>
      <c r="CF239" s="43"/>
      <c r="CG239" s="43"/>
      <c r="CH239" s="43"/>
      <c r="CI239" s="43"/>
      <c r="CJ239" s="43"/>
      <c r="CK239" s="43"/>
      <c r="CL239" s="43"/>
      <c r="CM239" s="43"/>
      <c r="CN239" s="43"/>
      <c r="CO239" s="43"/>
      <c r="CP239" s="43"/>
      <c r="CQ239" s="43"/>
      <c r="CR239" s="43"/>
      <c r="CS239" s="43"/>
      <c r="CT239" s="43"/>
      <c r="CU239" s="43"/>
      <c r="CV239" s="43"/>
      <c r="CW239" s="43"/>
      <c r="CX239" s="43"/>
      <c r="CY239" s="43"/>
      <c r="CZ239" s="43"/>
      <c r="DA239" s="43"/>
      <c r="DB239" s="43"/>
      <c r="DC239" s="43"/>
      <c r="DD239" s="43"/>
      <c r="DE239" s="43"/>
      <c r="DF239" s="43"/>
      <c r="DG239" s="43"/>
      <c r="DH239" s="43"/>
      <c r="DI239" s="43"/>
      <c r="DJ239" s="43"/>
      <c r="DK239" s="43"/>
      <c r="DL239" s="43"/>
      <c r="DM239" s="43"/>
      <c r="DN239" s="67"/>
      <c r="DO239" s="43"/>
      <c r="DP239" s="43"/>
      <c r="DQ239" s="43"/>
      <c r="DR239" s="43"/>
      <c r="DS239" s="43"/>
      <c r="DT239" s="67"/>
      <c r="DU239" s="67"/>
      <c r="DV239" s="148"/>
      <c r="DW239" s="67"/>
      <c r="DX239" s="43"/>
      <c r="DY239" s="43"/>
      <c r="DZ239" s="43"/>
      <c r="EA239" s="43"/>
      <c r="EB239" s="43"/>
      <c r="EC239" s="43"/>
      <c r="ED239" s="43"/>
      <c r="EE239" s="43"/>
      <c r="EF239" s="43"/>
      <c r="EG239" s="43"/>
      <c r="EH239" s="43"/>
      <c r="EI239" s="43"/>
      <c r="EJ239" s="43"/>
      <c r="EK239" s="43"/>
      <c r="EL239" s="43"/>
      <c r="EM239" s="43"/>
      <c r="EN239" s="43"/>
      <c r="EO239" s="43"/>
      <c r="EP239" s="43"/>
      <c r="EQ239" s="43"/>
      <c r="ER239" s="43"/>
      <c r="ES239" s="43"/>
      <c r="ET239" s="43"/>
      <c r="EU239" s="43"/>
      <c r="EV239" s="43"/>
      <c r="EW239" s="43"/>
      <c r="EX239" s="43"/>
      <c r="EY239" s="43"/>
      <c r="EZ239" s="43"/>
      <c r="FA239" s="43"/>
      <c r="FB239" s="43"/>
      <c r="FC239" s="43"/>
      <c r="FD239" s="149">
        <f t="shared" si="23"/>
        <v>40000000</v>
      </c>
      <c r="FE239" s="150">
        <f t="shared" si="24"/>
        <v>44830</v>
      </c>
      <c r="FF239" s="63" t="str">
        <f t="shared" ca="1" si="21"/>
        <v xml:space="preserve"> TERMINADO</v>
      </c>
      <c r="FG239" s="43"/>
      <c r="FH239" s="43"/>
      <c r="FI239" s="43"/>
      <c r="FJ239" s="42" t="s">
        <v>1547</v>
      </c>
      <c r="FK239" s="151" t="s">
        <v>1547</v>
      </c>
    </row>
    <row r="240" spans="1:167" s="152" customFormat="1" ht="13.5" customHeight="1" x14ac:dyDescent="0.2">
      <c r="A240" s="43">
        <v>69354</v>
      </c>
      <c r="B240" s="42" t="s">
        <v>3108</v>
      </c>
      <c r="C240" s="42" t="s">
        <v>2289</v>
      </c>
      <c r="D240" s="43" t="s">
        <v>2205</v>
      </c>
      <c r="E240" s="42">
        <v>239</v>
      </c>
      <c r="F240" s="68" t="s">
        <v>517</v>
      </c>
      <c r="G240" s="43">
        <v>299</v>
      </c>
      <c r="H240" s="63" t="s">
        <v>528</v>
      </c>
      <c r="I240" s="42" t="s">
        <v>377</v>
      </c>
      <c r="J240" s="42" t="s">
        <v>1919</v>
      </c>
      <c r="K240" s="42" t="s">
        <v>2258</v>
      </c>
      <c r="L240" s="42" t="s">
        <v>1439</v>
      </c>
      <c r="M240" s="42" t="s">
        <v>197</v>
      </c>
      <c r="N240" s="42">
        <v>446</v>
      </c>
      <c r="O240" s="65">
        <v>44580</v>
      </c>
      <c r="P240" s="64">
        <v>40000000</v>
      </c>
      <c r="Q240" s="42" t="s">
        <v>542</v>
      </c>
      <c r="R240" s="42" t="s">
        <v>517</v>
      </c>
      <c r="S240" s="43" t="s">
        <v>117</v>
      </c>
      <c r="T240" s="67"/>
      <c r="U240" s="43"/>
      <c r="V240" s="43"/>
      <c r="W240" s="43"/>
      <c r="X240" s="43"/>
      <c r="Y240" s="43"/>
      <c r="Z240" s="43"/>
      <c r="AA240" s="43"/>
      <c r="AB240" s="43" t="s">
        <v>117</v>
      </c>
      <c r="AC240" s="43"/>
      <c r="AD240" s="43"/>
      <c r="AE240" s="43"/>
      <c r="AF240" s="43"/>
      <c r="AG240" s="64">
        <f t="shared" si="20"/>
        <v>40000000</v>
      </c>
      <c r="AH240" s="42" t="s">
        <v>507</v>
      </c>
      <c r="AI240" s="42" t="s">
        <v>1864</v>
      </c>
      <c r="AJ240" s="144" t="s">
        <v>1470</v>
      </c>
      <c r="AK240" s="43" t="s">
        <v>1428</v>
      </c>
      <c r="AL240" s="42">
        <v>1072647997</v>
      </c>
      <c r="AM240" s="43">
        <v>8</v>
      </c>
      <c r="AN240" s="145" t="s">
        <v>1631</v>
      </c>
      <c r="AO240" s="65">
        <v>32287</v>
      </c>
      <c r="AP240" s="146">
        <f t="shared" si="26"/>
        <v>33.627397260273973</v>
      </c>
      <c r="AQ240" s="43"/>
      <c r="AR240" s="43"/>
      <c r="AS240" s="189"/>
      <c r="AT240" s="42" t="s">
        <v>1305</v>
      </c>
      <c r="AU240" s="42" t="s">
        <v>1006</v>
      </c>
      <c r="AV240" s="42">
        <v>3192985821</v>
      </c>
      <c r="AW240" s="42" t="s">
        <v>1259</v>
      </c>
      <c r="AX240" s="65">
        <v>44587</v>
      </c>
      <c r="AY240" s="64">
        <v>40000000</v>
      </c>
      <c r="AZ240" s="147">
        <v>5000000</v>
      </c>
      <c r="BA240" s="42" t="s">
        <v>1376</v>
      </c>
      <c r="BB240" s="42">
        <v>8</v>
      </c>
      <c r="BC240" s="43"/>
      <c r="BD240" s="43">
        <f t="shared" si="22"/>
        <v>240</v>
      </c>
      <c r="BE240" s="43" t="s">
        <v>1403</v>
      </c>
      <c r="BF240" s="93" t="s">
        <v>1404</v>
      </c>
      <c r="BG240" s="43">
        <v>5</v>
      </c>
      <c r="BH240" s="43">
        <v>517</v>
      </c>
      <c r="BI240" s="67">
        <v>44589</v>
      </c>
      <c r="BJ240" s="66">
        <v>40000000</v>
      </c>
      <c r="BK240" s="43"/>
      <c r="BL240" s="43"/>
      <c r="BM240" s="43"/>
      <c r="BN240" s="43"/>
      <c r="BO240" s="43"/>
      <c r="BP240" s="43"/>
      <c r="BQ240" s="43" t="s">
        <v>2059</v>
      </c>
      <c r="BR240" s="43" t="s">
        <v>2060</v>
      </c>
      <c r="BS240" s="43">
        <v>44593</v>
      </c>
      <c r="BT240" s="67">
        <v>44593</v>
      </c>
      <c r="BU240" s="67">
        <v>44834</v>
      </c>
      <c r="BV240" s="67">
        <v>44830</v>
      </c>
      <c r="BW240" s="66">
        <v>15000000</v>
      </c>
      <c r="BX240" s="43">
        <v>635</v>
      </c>
      <c r="BY240" s="67">
        <v>44818</v>
      </c>
      <c r="BZ240" s="43">
        <v>880</v>
      </c>
      <c r="CA240" s="43">
        <v>44827</v>
      </c>
      <c r="CB240" s="66">
        <v>15000000</v>
      </c>
      <c r="CC240" s="43"/>
      <c r="CD240" s="43"/>
      <c r="CE240" s="43"/>
      <c r="CF240" s="43"/>
      <c r="CG240" s="43"/>
      <c r="CH240" s="43"/>
      <c r="CI240" s="43"/>
      <c r="CJ240" s="43"/>
      <c r="CK240" s="43"/>
      <c r="CL240" s="43"/>
      <c r="CM240" s="43"/>
      <c r="CN240" s="43"/>
      <c r="CO240" s="43"/>
      <c r="CP240" s="43"/>
      <c r="CQ240" s="43"/>
      <c r="CR240" s="43"/>
      <c r="CS240" s="43"/>
      <c r="CT240" s="43"/>
      <c r="CU240" s="43"/>
      <c r="CV240" s="43"/>
      <c r="CW240" s="43"/>
      <c r="CX240" s="43">
        <v>90</v>
      </c>
      <c r="CY240" s="43">
        <v>44925</v>
      </c>
      <c r="CZ240" s="43"/>
      <c r="DA240" s="43"/>
      <c r="DB240" s="43"/>
      <c r="DC240" s="43"/>
      <c r="DD240" s="43"/>
      <c r="DE240" s="43"/>
      <c r="DF240" s="43"/>
      <c r="DG240" s="43"/>
      <c r="DH240" s="43"/>
      <c r="DI240" s="43"/>
      <c r="DJ240" s="43"/>
      <c r="DK240" s="43"/>
      <c r="DL240" s="43"/>
      <c r="DM240" s="43"/>
      <c r="DN240" s="67"/>
      <c r="DO240" s="43"/>
      <c r="DP240" s="43"/>
      <c r="DQ240" s="43"/>
      <c r="DR240" s="43"/>
      <c r="DS240" s="43"/>
      <c r="DT240" s="67"/>
      <c r="DU240" s="67"/>
      <c r="DV240" s="148"/>
      <c r="DW240" s="67"/>
      <c r="DX240" s="43"/>
      <c r="DY240" s="43"/>
      <c r="DZ240" s="43"/>
      <c r="EA240" s="43"/>
      <c r="EB240" s="43"/>
      <c r="EC240" s="43"/>
      <c r="ED240" s="43"/>
      <c r="EE240" s="43"/>
      <c r="EF240" s="43"/>
      <c r="EG240" s="43"/>
      <c r="EH240" s="43"/>
      <c r="EI240" s="43"/>
      <c r="EJ240" s="43"/>
      <c r="EK240" s="43"/>
      <c r="EL240" s="43"/>
      <c r="EM240" s="43"/>
      <c r="EN240" s="43"/>
      <c r="EO240" s="43"/>
      <c r="EP240" s="43"/>
      <c r="EQ240" s="43"/>
      <c r="ER240" s="43"/>
      <c r="ES240" s="43"/>
      <c r="ET240" s="43"/>
      <c r="EU240" s="43"/>
      <c r="EV240" s="43"/>
      <c r="EW240" s="43"/>
      <c r="EX240" s="43"/>
      <c r="EY240" s="43"/>
      <c r="EZ240" s="43"/>
      <c r="FA240" s="43"/>
      <c r="FB240" s="43"/>
      <c r="FC240" s="43"/>
      <c r="FD240" s="149">
        <f t="shared" si="23"/>
        <v>55000000</v>
      </c>
      <c r="FE240" s="150">
        <f t="shared" si="24"/>
        <v>44925</v>
      </c>
      <c r="FF240" s="63" t="str">
        <f t="shared" ca="1" si="21"/>
        <v xml:space="preserve"> TERMINADO</v>
      </c>
      <c r="FG240" s="43"/>
      <c r="FH240" s="43"/>
      <c r="FI240" s="43"/>
      <c r="FJ240" s="42" t="s">
        <v>1616</v>
      </c>
      <c r="FK240" s="151" t="s">
        <v>1616</v>
      </c>
    </row>
    <row r="241" spans="1:167" s="161" customFormat="1" ht="13.5" customHeight="1" x14ac:dyDescent="0.2">
      <c r="A241" s="62">
        <v>68978</v>
      </c>
      <c r="B241" s="62" t="s">
        <v>3114</v>
      </c>
      <c r="C241" s="75" t="s">
        <v>2289</v>
      </c>
      <c r="D241" s="62" t="s">
        <v>2206</v>
      </c>
      <c r="E241" s="75">
        <v>240</v>
      </c>
      <c r="F241" s="73" t="s">
        <v>518</v>
      </c>
      <c r="G241" s="62">
        <v>65</v>
      </c>
      <c r="H241" s="74" t="s">
        <v>528</v>
      </c>
      <c r="I241" s="75" t="s">
        <v>309</v>
      </c>
      <c r="J241" s="75" t="s">
        <v>1907</v>
      </c>
      <c r="K241" s="75" t="s">
        <v>424</v>
      </c>
      <c r="L241" s="75" t="s">
        <v>1439</v>
      </c>
      <c r="M241" s="75" t="s">
        <v>197</v>
      </c>
      <c r="N241" s="75">
        <v>387</v>
      </c>
      <c r="O241" s="77">
        <v>44578</v>
      </c>
      <c r="P241" s="76">
        <v>40000000</v>
      </c>
      <c r="Q241" s="75" t="s">
        <v>530</v>
      </c>
      <c r="R241" s="75" t="s">
        <v>518</v>
      </c>
      <c r="S241" s="62" t="s">
        <v>117</v>
      </c>
      <c r="T241" s="79"/>
      <c r="U241" s="62"/>
      <c r="V241" s="62"/>
      <c r="W241" s="62"/>
      <c r="X241" s="62"/>
      <c r="Y241" s="62"/>
      <c r="Z241" s="62"/>
      <c r="AA241" s="62"/>
      <c r="AB241" s="62" t="s">
        <v>117</v>
      </c>
      <c r="AC241" s="62"/>
      <c r="AD241" s="62"/>
      <c r="AE241" s="62"/>
      <c r="AF241" s="62"/>
      <c r="AG241" s="76">
        <f t="shared" si="20"/>
        <v>40000000</v>
      </c>
      <c r="AH241" s="75" t="s">
        <v>506</v>
      </c>
      <c r="AI241" s="75" t="s">
        <v>1865</v>
      </c>
      <c r="AJ241" s="154" t="s">
        <v>756</v>
      </c>
      <c r="AK241" s="62" t="s">
        <v>1428</v>
      </c>
      <c r="AL241" s="75">
        <v>52125244</v>
      </c>
      <c r="AM241" s="62">
        <v>7</v>
      </c>
      <c r="AN241" s="155" t="s">
        <v>1632</v>
      </c>
      <c r="AO241" s="77">
        <v>28799</v>
      </c>
      <c r="AP241" s="156">
        <f t="shared" si="26"/>
        <v>43.183561643835617</v>
      </c>
      <c r="AQ241" s="62"/>
      <c r="AR241" s="62"/>
      <c r="AS241" s="189"/>
      <c r="AT241" s="75" t="s">
        <v>1322</v>
      </c>
      <c r="AU241" s="75" t="s">
        <v>1007</v>
      </c>
      <c r="AV241" s="75">
        <v>3138045516</v>
      </c>
      <c r="AW241" s="75" t="s">
        <v>1260</v>
      </c>
      <c r="AX241" s="77">
        <v>44588</v>
      </c>
      <c r="AY241" s="76">
        <v>40000000</v>
      </c>
      <c r="AZ241" s="157">
        <v>5000000</v>
      </c>
      <c r="BA241" s="75" t="s">
        <v>1376</v>
      </c>
      <c r="BB241" s="75">
        <v>8</v>
      </c>
      <c r="BC241" s="62"/>
      <c r="BD241" s="62">
        <f t="shared" si="22"/>
        <v>240</v>
      </c>
      <c r="BE241" s="62" t="s">
        <v>1380</v>
      </c>
      <c r="BF241" s="92">
        <v>20226620001363</v>
      </c>
      <c r="BG241" s="62">
        <v>1</v>
      </c>
      <c r="BH241" s="62">
        <v>535</v>
      </c>
      <c r="BI241" s="79">
        <v>44589</v>
      </c>
      <c r="BJ241" s="78">
        <v>40000000</v>
      </c>
      <c r="BK241" s="62"/>
      <c r="BL241" s="62"/>
      <c r="BM241" s="62"/>
      <c r="BN241" s="62"/>
      <c r="BO241" s="62"/>
      <c r="BP241" s="62"/>
      <c r="BQ241" s="62" t="s">
        <v>2057</v>
      </c>
      <c r="BR241" s="62" t="s">
        <v>2058</v>
      </c>
      <c r="BS241" s="79">
        <v>44593</v>
      </c>
      <c r="BT241" s="79">
        <v>44593</v>
      </c>
      <c r="BU241" s="79">
        <v>44834</v>
      </c>
      <c r="BV241" s="79"/>
      <c r="BW241" s="78"/>
      <c r="BX241" s="62"/>
      <c r="BY241" s="79"/>
      <c r="BZ241" s="62"/>
      <c r="CA241" s="62"/>
      <c r="CB241" s="78"/>
      <c r="CC241" s="62"/>
      <c r="CD241" s="62"/>
      <c r="CE241" s="62"/>
      <c r="CF241" s="62"/>
      <c r="CG241" s="62"/>
      <c r="CH241" s="62"/>
      <c r="CI241" s="62"/>
      <c r="CJ241" s="62"/>
      <c r="CK241" s="62"/>
      <c r="CL241" s="62"/>
      <c r="CM241" s="62"/>
      <c r="CN241" s="62"/>
      <c r="CO241" s="62"/>
      <c r="CP241" s="62"/>
      <c r="CQ241" s="62"/>
      <c r="CR241" s="62"/>
      <c r="CS241" s="62"/>
      <c r="CT241" s="62"/>
      <c r="CU241" s="62"/>
      <c r="CV241" s="62"/>
      <c r="CW241" s="62"/>
      <c r="CX241" s="62"/>
      <c r="CY241" s="62"/>
      <c r="CZ241" s="62"/>
      <c r="DA241" s="62"/>
      <c r="DB241" s="62"/>
      <c r="DC241" s="62"/>
      <c r="DD241" s="62"/>
      <c r="DE241" s="62"/>
      <c r="DF241" s="62"/>
      <c r="DG241" s="62"/>
      <c r="DH241" s="62"/>
      <c r="DI241" s="62"/>
      <c r="DJ241" s="62"/>
      <c r="DK241" s="62"/>
      <c r="DL241" s="62"/>
      <c r="DM241" s="62"/>
      <c r="DN241" s="79"/>
      <c r="DO241" s="62"/>
      <c r="DP241" s="62"/>
      <c r="DQ241" s="62"/>
      <c r="DR241" s="62"/>
      <c r="DS241" s="62"/>
      <c r="DT241" s="79"/>
      <c r="DU241" s="79"/>
      <c r="DV241" s="154"/>
      <c r="DW241" s="79"/>
      <c r="DX241" s="62"/>
      <c r="DY241" s="62"/>
      <c r="DZ241" s="62"/>
      <c r="EA241" s="62"/>
      <c r="EB241" s="62"/>
      <c r="EC241" s="62"/>
      <c r="ED241" s="62"/>
      <c r="EE241" s="62"/>
      <c r="EF241" s="62"/>
      <c r="EG241" s="62"/>
      <c r="EH241" s="62"/>
      <c r="EI241" s="62"/>
      <c r="EJ241" s="62"/>
      <c r="EK241" s="62"/>
      <c r="EL241" s="62"/>
      <c r="EM241" s="62"/>
      <c r="EN241" s="62"/>
      <c r="EO241" s="62"/>
      <c r="EP241" s="62"/>
      <c r="EQ241" s="62"/>
      <c r="ER241" s="62"/>
      <c r="ES241" s="62"/>
      <c r="ET241" s="62"/>
      <c r="EU241" s="62"/>
      <c r="EV241" s="62"/>
      <c r="EW241" s="62"/>
      <c r="EX241" s="62"/>
      <c r="EY241" s="62"/>
      <c r="EZ241" s="62"/>
      <c r="FA241" s="62"/>
      <c r="FB241" s="62"/>
      <c r="FC241" s="62"/>
      <c r="FD241" s="158">
        <f t="shared" si="23"/>
        <v>40000000</v>
      </c>
      <c r="FE241" s="159">
        <f t="shared" si="24"/>
        <v>44834</v>
      </c>
      <c r="FF241" s="74" t="str">
        <f t="shared" ca="1" si="21"/>
        <v xml:space="preserve"> TERMINADO</v>
      </c>
      <c r="FG241" s="62"/>
      <c r="FH241" s="62"/>
      <c r="FI241" s="62"/>
      <c r="FJ241" s="75" t="s">
        <v>1617</v>
      </c>
      <c r="FK241" s="160" t="s">
        <v>1617</v>
      </c>
    </row>
    <row r="242" spans="1:167" s="152" customFormat="1" ht="13.5" customHeight="1" x14ac:dyDescent="0.2">
      <c r="A242" s="43">
        <v>68457</v>
      </c>
      <c r="B242" s="42" t="s">
        <v>3108</v>
      </c>
      <c r="C242" s="42" t="s">
        <v>2289</v>
      </c>
      <c r="D242" s="43" t="s">
        <v>2207</v>
      </c>
      <c r="E242" s="42">
        <v>241</v>
      </c>
      <c r="F242" s="68" t="s">
        <v>510</v>
      </c>
      <c r="G242" s="43">
        <v>224</v>
      </c>
      <c r="H242" s="63" t="s">
        <v>528</v>
      </c>
      <c r="I242" s="42" t="s">
        <v>336</v>
      </c>
      <c r="J242" s="42" t="s">
        <v>1892</v>
      </c>
      <c r="K242" s="42" t="s">
        <v>402</v>
      </c>
      <c r="L242" s="42" t="s">
        <v>1439</v>
      </c>
      <c r="M242" s="42" t="s">
        <v>197</v>
      </c>
      <c r="N242" s="42">
        <v>348</v>
      </c>
      <c r="O242" s="65">
        <v>44575</v>
      </c>
      <c r="P242" s="64">
        <v>45600000</v>
      </c>
      <c r="Q242" s="42" t="s">
        <v>541</v>
      </c>
      <c r="R242" s="42" t="s">
        <v>510</v>
      </c>
      <c r="S242" s="43" t="s">
        <v>117</v>
      </c>
      <c r="T242" s="67"/>
      <c r="U242" s="43"/>
      <c r="V242" s="43"/>
      <c r="W242" s="43"/>
      <c r="X242" s="43"/>
      <c r="Y242" s="43"/>
      <c r="Z242" s="43"/>
      <c r="AA242" s="43"/>
      <c r="AB242" s="43" t="s">
        <v>117</v>
      </c>
      <c r="AC242" s="43"/>
      <c r="AD242" s="43"/>
      <c r="AE242" s="43"/>
      <c r="AF242" s="43"/>
      <c r="AG242" s="64">
        <f t="shared" si="20"/>
        <v>45600000</v>
      </c>
      <c r="AH242" s="42" t="s">
        <v>508</v>
      </c>
      <c r="AI242" s="42" t="s">
        <v>1866</v>
      </c>
      <c r="AJ242" s="144" t="s">
        <v>757</v>
      </c>
      <c r="AK242" s="43" t="s">
        <v>1428</v>
      </c>
      <c r="AL242" s="42">
        <v>52526148</v>
      </c>
      <c r="AM242" s="43">
        <v>9</v>
      </c>
      <c r="AN242" s="145" t="s">
        <v>1632</v>
      </c>
      <c r="AO242" s="65">
        <v>28838</v>
      </c>
      <c r="AP242" s="146">
        <f t="shared" si="26"/>
        <v>43.076712328767123</v>
      </c>
      <c r="AQ242" s="43"/>
      <c r="AR242" s="43"/>
      <c r="AS242" s="189"/>
      <c r="AT242" s="42" t="s">
        <v>1279</v>
      </c>
      <c r="AU242" s="42" t="s">
        <v>1008</v>
      </c>
      <c r="AV242" s="42">
        <v>3132916543</v>
      </c>
      <c r="AW242" s="42" t="s">
        <v>1261</v>
      </c>
      <c r="AX242" s="65">
        <v>44589</v>
      </c>
      <c r="AY242" s="64">
        <v>45600000</v>
      </c>
      <c r="AZ242" s="147">
        <v>5700000</v>
      </c>
      <c r="BA242" s="42" t="s">
        <v>1376</v>
      </c>
      <c r="BB242" s="42">
        <v>8</v>
      </c>
      <c r="BC242" s="43"/>
      <c r="BD242" s="43">
        <f t="shared" si="22"/>
        <v>240</v>
      </c>
      <c r="BE242" s="43" t="s">
        <v>648</v>
      </c>
      <c r="BF242" s="93">
        <v>20226620068431</v>
      </c>
      <c r="BG242" s="43">
        <v>1</v>
      </c>
      <c r="BH242" s="43">
        <v>523</v>
      </c>
      <c r="BI242" s="67">
        <v>44589</v>
      </c>
      <c r="BJ242" s="66">
        <v>45600000</v>
      </c>
      <c r="BK242" s="43"/>
      <c r="BL242" s="43"/>
      <c r="BM242" s="43"/>
      <c r="BN242" s="43"/>
      <c r="BO242" s="43"/>
      <c r="BP242" s="43"/>
      <c r="BQ242" s="43" t="s">
        <v>2055</v>
      </c>
      <c r="BR242" s="43" t="s">
        <v>2056</v>
      </c>
      <c r="BS242" s="43">
        <v>44593</v>
      </c>
      <c r="BT242" s="67">
        <v>44593</v>
      </c>
      <c r="BU242" s="67">
        <v>44834</v>
      </c>
      <c r="BV242" s="67">
        <v>44825</v>
      </c>
      <c r="BW242" s="66">
        <v>17100000</v>
      </c>
      <c r="BX242" s="43">
        <v>723</v>
      </c>
      <c r="BY242" s="67">
        <v>44817</v>
      </c>
      <c r="BZ242" s="43" t="s">
        <v>3100</v>
      </c>
      <c r="CA242" s="43">
        <v>44832</v>
      </c>
      <c r="CB242" s="66">
        <v>17100000</v>
      </c>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v>90</v>
      </c>
      <c r="CY242" s="43">
        <v>44926</v>
      </c>
      <c r="CZ242" s="43"/>
      <c r="DA242" s="43"/>
      <c r="DB242" s="43"/>
      <c r="DC242" s="43"/>
      <c r="DD242" s="43"/>
      <c r="DE242" s="43"/>
      <c r="DF242" s="43"/>
      <c r="DG242" s="43"/>
      <c r="DH242" s="43"/>
      <c r="DI242" s="43"/>
      <c r="DJ242" s="43"/>
      <c r="DK242" s="43"/>
      <c r="DL242" s="43"/>
      <c r="DM242" s="43"/>
      <c r="DN242" s="67"/>
      <c r="DO242" s="43"/>
      <c r="DP242" s="43"/>
      <c r="DQ242" s="43"/>
      <c r="DR242" s="43"/>
      <c r="DS242" s="43"/>
      <c r="DT242" s="67"/>
      <c r="DU242" s="67"/>
      <c r="DV242" s="148"/>
      <c r="DW242" s="67"/>
      <c r="DX242" s="43"/>
      <c r="DY242" s="43"/>
      <c r="DZ242" s="43"/>
      <c r="EA242" s="43"/>
      <c r="EB242" s="43"/>
      <c r="EC242" s="43"/>
      <c r="ED242" s="43"/>
      <c r="EE242" s="43"/>
      <c r="EF242" s="43"/>
      <c r="EG242" s="43"/>
      <c r="EH242" s="43"/>
      <c r="EI242" s="43"/>
      <c r="EJ242" s="43"/>
      <c r="EK242" s="43"/>
      <c r="EL242" s="43"/>
      <c r="EM242" s="43"/>
      <c r="EN242" s="43"/>
      <c r="EO242" s="43"/>
      <c r="EP242" s="43"/>
      <c r="EQ242" s="43"/>
      <c r="ER242" s="43"/>
      <c r="ES242" s="43"/>
      <c r="ET242" s="43"/>
      <c r="EU242" s="43"/>
      <c r="EV242" s="43"/>
      <c r="EW242" s="43"/>
      <c r="EX242" s="43"/>
      <c r="EY242" s="43"/>
      <c r="EZ242" s="43"/>
      <c r="FA242" s="43"/>
      <c r="FB242" s="43"/>
      <c r="FC242" s="43"/>
      <c r="FD242" s="149">
        <f t="shared" si="23"/>
        <v>62700000</v>
      </c>
      <c r="FE242" s="150">
        <f t="shared" si="24"/>
        <v>44926</v>
      </c>
      <c r="FF242" s="63" t="str">
        <f t="shared" ca="1" si="21"/>
        <v xml:space="preserve"> TERMINADO</v>
      </c>
      <c r="FG242" s="43"/>
      <c r="FH242" s="43"/>
      <c r="FI242" s="43"/>
      <c r="FJ242" s="42" t="s">
        <v>1618</v>
      </c>
      <c r="FK242" s="151" t="s">
        <v>1618</v>
      </c>
    </row>
    <row r="243" spans="1:167" s="152" customFormat="1" ht="13.5" customHeight="1" x14ac:dyDescent="0.2">
      <c r="A243" s="43">
        <v>69792</v>
      </c>
      <c r="B243" s="42" t="s">
        <v>3108</v>
      </c>
      <c r="C243" s="42" t="s">
        <v>2289</v>
      </c>
      <c r="D243" s="43" t="s">
        <v>2208</v>
      </c>
      <c r="E243" s="42">
        <v>242</v>
      </c>
      <c r="F243" s="68" t="s">
        <v>525</v>
      </c>
      <c r="G243" s="43">
        <v>35</v>
      </c>
      <c r="H243" s="63" t="s">
        <v>528</v>
      </c>
      <c r="I243" s="42" t="s">
        <v>351</v>
      </c>
      <c r="J243" s="42" t="s">
        <v>1924</v>
      </c>
      <c r="K243" s="42" t="s">
        <v>463</v>
      </c>
      <c r="L243" s="42" t="s">
        <v>1439</v>
      </c>
      <c r="M243" s="42" t="s">
        <v>197</v>
      </c>
      <c r="N243" s="42">
        <v>415</v>
      </c>
      <c r="O243" s="65">
        <v>44579</v>
      </c>
      <c r="P243" s="64">
        <v>40000000</v>
      </c>
      <c r="Q243" s="42" t="s">
        <v>534</v>
      </c>
      <c r="R243" s="42" t="s">
        <v>525</v>
      </c>
      <c r="S243" s="43" t="s">
        <v>117</v>
      </c>
      <c r="T243" s="67"/>
      <c r="U243" s="43"/>
      <c r="V243" s="43"/>
      <c r="W243" s="43"/>
      <c r="X243" s="43"/>
      <c r="Y243" s="43"/>
      <c r="Z243" s="43"/>
      <c r="AA243" s="43"/>
      <c r="AB243" s="43" t="s">
        <v>117</v>
      </c>
      <c r="AC243" s="43"/>
      <c r="AD243" s="43"/>
      <c r="AE243" s="43"/>
      <c r="AF243" s="43"/>
      <c r="AG243" s="64">
        <f t="shared" si="20"/>
        <v>40000000</v>
      </c>
      <c r="AH243" s="42" t="s">
        <v>508</v>
      </c>
      <c r="AI243" s="42" t="s">
        <v>1867</v>
      </c>
      <c r="AJ243" s="144" t="s">
        <v>758</v>
      </c>
      <c r="AK243" s="43" t="s">
        <v>1428</v>
      </c>
      <c r="AL243" s="42">
        <v>1037588788</v>
      </c>
      <c r="AM243" s="43">
        <v>4</v>
      </c>
      <c r="AN243" s="145" t="s">
        <v>1632</v>
      </c>
      <c r="AO243" s="65">
        <v>32175</v>
      </c>
      <c r="AP243" s="146">
        <f t="shared" si="26"/>
        <v>33.934246575342463</v>
      </c>
      <c r="AQ243" s="43"/>
      <c r="AR243" s="43"/>
      <c r="AS243" s="189"/>
      <c r="AT243" s="42" t="s">
        <v>1281</v>
      </c>
      <c r="AU243" s="42" t="s">
        <v>1009</v>
      </c>
      <c r="AV243" s="42">
        <v>3006329090</v>
      </c>
      <c r="AW243" s="42" t="s">
        <v>1262</v>
      </c>
      <c r="AX243" s="65">
        <v>44589</v>
      </c>
      <c r="AY243" s="64">
        <v>40000000</v>
      </c>
      <c r="AZ243" s="147">
        <v>5000000</v>
      </c>
      <c r="BA243" s="42" t="s">
        <v>1376</v>
      </c>
      <c r="BB243" s="42">
        <v>8</v>
      </c>
      <c r="BC243" s="43"/>
      <c r="BD243" s="43">
        <f t="shared" si="22"/>
        <v>240</v>
      </c>
      <c r="BE243" s="43" t="s">
        <v>1422</v>
      </c>
      <c r="BF243" s="93">
        <v>20226620001253</v>
      </c>
      <c r="BG243" s="43">
        <v>2</v>
      </c>
      <c r="BH243" s="43">
        <v>524</v>
      </c>
      <c r="BI243" s="67">
        <v>44589</v>
      </c>
      <c r="BJ243" s="66">
        <v>40000000</v>
      </c>
      <c r="BK243" s="43"/>
      <c r="BL243" s="43"/>
      <c r="BM243" s="43"/>
      <c r="BN243" s="43"/>
      <c r="BO243" s="43"/>
      <c r="BP243" s="43"/>
      <c r="BQ243" s="43" t="s">
        <v>2054</v>
      </c>
      <c r="BR243" s="43" t="s">
        <v>2033</v>
      </c>
      <c r="BS243" s="43">
        <v>44593</v>
      </c>
      <c r="BT243" s="67">
        <v>44593</v>
      </c>
      <c r="BU243" s="67">
        <v>44834</v>
      </c>
      <c r="BV243" s="67">
        <v>44825</v>
      </c>
      <c r="BW243" s="66">
        <v>12500000</v>
      </c>
      <c r="BX243" s="43">
        <v>665</v>
      </c>
      <c r="BY243" s="67">
        <v>44816</v>
      </c>
      <c r="BZ243" s="43" t="s">
        <v>3101</v>
      </c>
      <c r="CA243" s="43">
        <v>44832</v>
      </c>
      <c r="CB243" s="66">
        <v>12500000</v>
      </c>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v>75</v>
      </c>
      <c r="CY243" s="43">
        <v>44910</v>
      </c>
      <c r="CZ243" s="43"/>
      <c r="DA243" s="43"/>
      <c r="DB243" s="43"/>
      <c r="DC243" s="43"/>
      <c r="DD243" s="43"/>
      <c r="DE243" s="43"/>
      <c r="DF243" s="43"/>
      <c r="DG243" s="43"/>
      <c r="DH243" s="43"/>
      <c r="DI243" s="43"/>
      <c r="DJ243" s="43"/>
      <c r="DK243" s="43"/>
      <c r="DL243" s="43"/>
      <c r="DM243" s="43"/>
      <c r="DN243" s="67"/>
      <c r="DO243" s="43"/>
      <c r="DP243" s="43"/>
      <c r="DQ243" s="43"/>
      <c r="DR243" s="43"/>
      <c r="DS243" s="43"/>
      <c r="DT243" s="67"/>
      <c r="DU243" s="67"/>
      <c r="DV243" s="148"/>
      <c r="DW243" s="67"/>
      <c r="DX243" s="43"/>
      <c r="DY243" s="43"/>
      <c r="DZ243" s="43"/>
      <c r="EA243" s="43"/>
      <c r="EB243" s="43"/>
      <c r="EC243" s="43"/>
      <c r="ED243" s="43"/>
      <c r="EE243" s="43"/>
      <c r="EF243" s="43"/>
      <c r="EG243" s="43"/>
      <c r="EH243" s="43"/>
      <c r="EI243" s="43"/>
      <c r="EJ243" s="43"/>
      <c r="EK243" s="43"/>
      <c r="EL243" s="43"/>
      <c r="EM243" s="43"/>
      <c r="EN243" s="43"/>
      <c r="EO243" s="43"/>
      <c r="EP243" s="43"/>
      <c r="EQ243" s="43"/>
      <c r="ER243" s="43"/>
      <c r="ES243" s="43"/>
      <c r="ET243" s="43"/>
      <c r="EU243" s="43"/>
      <c r="EV243" s="43"/>
      <c r="EW243" s="43"/>
      <c r="EX243" s="43"/>
      <c r="EY243" s="43"/>
      <c r="EZ243" s="43"/>
      <c r="FA243" s="43"/>
      <c r="FB243" s="43"/>
      <c r="FC243" s="43"/>
      <c r="FD243" s="149">
        <f t="shared" si="23"/>
        <v>52500000</v>
      </c>
      <c r="FE243" s="150">
        <f t="shared" si="24"/>
        <v>44910</v>
      </c>
      <c r="FF243" s="63" t="str">
        <f t="shared" ca="1" si="21"/>
        <v xml:space="preserve"> TERMINADO</v>
      </c>
      <c r="FG243" s="43"/>
      <c r="FH243" s="43"/>
      <c r="FI243" s="43"/>
      <c r="FJ243" s="42" t="s">
        <v>1619</v>
      </c>
      <c r="FK243" s="151" t="s">
        <v>1619</v>
      </c>
    </row>
    <row r="244" spans="1:167" s="152" customFormat="1" ht="13.5" customHeight="1" x14ac:dyDescent="0.2">
      <c r="A244" s="43">
        <v>67467</v>
      </c>
      <c r="B244" s="42" t="s">
        <v>3108</v>
      </c>
      <c r="C244" s="42" t="s">
        <v>2289</v>
      </c>
      <c r="D244" s="43" t="s">
        <v>2209</v>
      </c>
      <c r="E244" s="42">
        <v>243</v>
      </c>
      <c r="F244" s="68" t="s">
        <v>511</v>
      </c>
      <c r="G244" s="43">
        <v>131</v>
      </c>
      <c r="H244" s="63" t="s">
        <v>528</v>
      </c>
      <c r="I244" s="42" t="s">
        <v>276</v>
      </c>
      <c r="J244" s="42" t="s">
        <v>1888</v>
      </c>
      <c r="K244" s="42" t="s">
        <v>389</v>
      </c>
      <c r="L244" s="42" t="s">
        <v>1439</v>
      </c>
      <c r="M244" s="42" t="s">
        <v>199</v>
      </c>
      <c r="N244" s="42">
        <v>459</v>
      </c>
      <c r="O244" s="65">
        <v>44587</v>
      </c>
      <c r="P244" s="64">
        <v>21600000</v>
      </c>
      <c r="Q244" s="42" t="s">
        <v>537</v>
      </c>
      <c r="R244" s="42" t="s">
        <v>511</v>
      </c>
      <c r="S244" s="43" t="s">
        <v>117</v>
      </c>
      <c r="T244" s="67"/>
      <c r="U244" s="43"/>
      <c r="V244" s="43"/>
      <c r="W244" s="43"/>
      <c r="X244" s="43"/>
      <c r="Y244" s="43"/>
      <c r="Z244" s="43"/>
      <c r="AA244" s="43"/>
      <c r="AB244" s="43" t="s">
        <v>117</v>
      </c>
      <c r="AC244" s="43"/>
      <c r="AD244" s="43"/>
      <c r="AE244" s="43"/>
      <c r="AF244" s="43"/>
      <c r="AG244" s="64">
        <f t="shared" si="20"/>
        <v>21600000</v>
      </c>
      <c r="AH244" s="42" t="s">
        <v>504</v>
      </c>
      <c r="AI244" s="42" t="s">
        <v>1868</v>
      </c>
      <c r="AJ244" s="144" t="s">
        <v>759</v>
      </c>
      <c r="AK244" s="43" t="s">
        <v>1428</v>
      </c>
      <c r="AL244" s="42">
        <v>80818352</v>
      </c>
      <c r="AM244" s="43">
        <v>0</v>
      </c>
      <c r="AN244" s="145" t="s">
        <v>1631</v>
      </c>
      <c r="AO244" s="65">
        <v>31016</v>
      </c>
      <c r="AP244" s="146">
        <f t="shared" si="26"/>
        <v>37.109589041095887</v>
      </c>
      <c r="AQ244" s="43"/>
      <c r="AR244" s="43"/>
      <c r="AS244" s="189"/>
      <c r="AT244" s="42" t="s">
        <v>1280</v>
      </c>
      <c r="AU244" s="42" t="s">
        <v>1010</v>
      </c>
      <c r="AV244" s="42">
        <v>3212427728</v>
      </c>
      <c r="AW244" s="42" t="s">
        <v>1263</v>
      </c>
      <c r="AX244" s="65">
        <v>44588</v>
      </c>
      <c r="AY244" s="64">
        <v>21600000</v>
      </c>
      <c r="AZ244" s="147">
        <v>2700000</v>
      </c>
      <c r="BA244" s="42" t="s">
        <v>1376</v>
      </c>
      <c r="BB244" s="42">
        <v>8</v>
      </c>
      <c r="BC244" s="43"/>
      <c r="BD244" s="43">
        <f t="shared" si="22"/>
        <v>240</v>
      </c>
      <c r="BE244" s="43" t="s">
        <v>1381</v>
      </c>
      <c r="BF244" s="93" t="s">
        <v>1382</v>
      </c>
      <c r="BG244" s="43">
        <v>5</v>
      </c>
      <c r="BH244" s="43">
        <v>542</v>
      </c>
      <c r="BI244" s="67">
        <v>44589</v>
      </c>
      <c r="BJ244" s="66">
        <v>21600000</v>
      </c>
      <c r="BK244" s="43"/>
      <c r="BL244" s="43"/>
      <c r="BM244" s="43"/>
      <c r="BN244" s="43"/>
      <c r="BO244" s="43"/>
      <c r="BP244" s="43"/>
      <c r="BQ244" s="43" t="s">
        <v>2052</v>
      </c>
      <c r="BR244" s="43" t="s">
        <v>2053</v>
      </c>
      <c r="BS244" s="43">
        <v>44592</v>
      </c>
      <c r="BT244" s="67">
        <v>44593</v>
      </c>
      <c r="BU244" s="67">
        <v>44834</v>
      </c>
      <c r="BV244" s="67"/>
      <c r="BW244" s="66"/>
      <c r="BX244" s="43"/>
      <c r="BY244" s="67"/>
      <c r="BZ244" s="43"/>
      <c r="CA244" s="43"/>
      <c r="CB244" s="66"/>
      <c r="CC244" s="43"/>
      <c r="CD244" s="43"/>
      <c r="CE244" s="43"/>
      <c r="CF244" s="43"/>
      <c r="CG244" s="43"/>
      <c r="CH244" s="43"/>
      <c r="CI244" s="43"/>
      <c r="CJ244" s="43"/>
      <c r="CK244" s="43"/>
      <c r="CL244" s="43"/>
      <c r="CM244" s="43"/>
      <c r="CN244" s="43"/>
      <c r="CO244" s="43"/>
      <c r="CP244" s="43"/>
      <c r="CQ244" s="43"/>
      <c r="CR244" s="43"/>
      <c r="CS244" s="43"/>
      <c r="CT244" s="43"/>
      <c r="CU244" s="43"/>
      <c r="CV244" s="43"/>
      <c r="CW244" s="43"/>
      <c r="CX244" s="43"/>
      <c r="CY244" s="43"/>
      <c r="CZ244" s="43"/>
      <c r="DA244" s="43"/>
      <c r="DB244" s="43"/>
      <c r="DC244" s="43"/>
      <c r="DD244" s="43"/>
      <c r="DE244" s="43"/>
      <c r="DF244" s="43"/>
      <c r="DG244" s="43"/>
      <c r="DH244" s="43"/>
      <c r="DI244" s="43"/>
      <c r="DJ244" s="43"/>
      <c r="DK244" s="43"/>
      <c r="DL244" s="43"/>
      <c r="DM244" s="43"/>
      <c r="DN244" s="67"/>
      <c r="DO244" s="43"/>
      <c r="DP244" s="43"/>
      <c r="DQ244" s="43"/>
      <c r="DR244" s="43"/>
      <c r="DS244" s="43"/>
      <c r="DT244" s="67"/>
      <c r="DU244" s="67"/>
      <c r="DV244" s="148"/>
      <c r="DW244" s="67"/>
      <c r="DX244" s="43"/>
      <c r="DY244" s="43"/>
      <c r="DZ244" s="43"/>
      <c r="EA244" s="43"/>
      <c r="EB244" s="43"/>
      <c r="EC244" s="43"/>
      <c r="ED244" s="43"/>
      <c r="EE244" s="43"/>
      <c r="EF244" s="43"/>
      <c r="EG244" s="43"/>
      <c r="EH244" s="43"/>
      <c r="EI244" s="43"/>
      <c r="EJ244" s="43"/>
      <c r="EK244" s="43"/>
      <c r="EL244" s="43"/>
      <c r="EM244" s="43"/>
      <c r="EN244" s="43"/>
      <c r="EO244" s="43"/>
      <c r="EP244" s="43"/>
      <c r="EQ244" s="43"/>
      <c r="ER244" s="43"/>
      <c r="ES244" s="43"/>
      <c r="ET244" s="43"/>
      <c r="EU244" s="43"/>
      <c r="EV244" s="43"/>
      <c r="EW244" s="43"/>
      <c r="EX244" s="43"/>
      <c r="EY244" s="43"/>
      <c r="EZ244" s="43"/>
      <c r="FA244" s="43"/>
      <c r="FB244" s="43"/>
      <c r="FC244" s="43"/>
      <c r="FD244" s="149">
        <f t="shared" si="23"/>
        <v>21600000</v>
      </c>
      <c r="FE244" s="150">
        <f t="shared" si="24"/>
        <v>44834</v>
      </c>
      <c r="FF244" s="63" t="str">
        <f t="shared" ca="1" si="21"/>
        <v xml:space="preserve"> TERMINADO</v>
      </c>
      <c r="FG244" s="43"/>
      <c r="FH244" s="43"/>
      <c r="FI244" s="43"/>
      <c r="FJ244" s="42" t="s">
        <v>1620</v>
      </c>
      <c r="FK244" s="151" t="s">
        <v>3207</v>
      </c>
    </row>
    <row r="245" spans="1:167" s="152" customFormat="1" ht="13.5" customHeight="1" x14ac:dyDescent="0.2">
      <c r="A245" s="43">
        <v>71332</v>
      </c>
      <c r="B245" s="42" t="s">
        <v>3108</v>
      </c>
      <c r="C245" s="42" t="s">
        <v>2289</v>
      </c>
      <c r="D245" s="43" t="s">
        <v>2210</v>
      </c>
      <c r="E245" s="42">
        <v>244</v>
      </c>
      <c r="F245" s="68" t="s">
        <v>515</v>
      </c>
      <c r="G245" s="43">
        <v>55</v>
      </c>
      <c r="H245" s="63" t="s">
        <v>528</v>
      </c>
      <c r="I245" s="42" t="s">
        <v>360</v>
      </c>
      <c r="J245" s="42" t="s">
        <v>1911</v>
      </c>
      <c r="K245" s="42" t="s">
        <v>489</v>
      </c>
      <c r="L245" s="42" t="s">
        <v>1439</v>
      </c>
      <c r="M245" s="42" t="s">
        <v>197</v>
      </c>
      <c r="N245" s="42">
        <v>438</v>
      </c>
      <c r="O245" s="65">
        <v>44580</v>
      </c>
      <c r="P245" s="64">
        <v>182000000</v>
      </c>
      <c r="Q245" s="42" t="s">
        <v>535</v>
      </c>
      <c r="R245" s="42" t="s">
        <v>515</v>
      </c>
      <c r="S245" s="43" t="s">
        <v>117</v>
      </c>
      <c r="T245" s="67"/>
      <c r="U245" s="43"/>
      <c r="V245" s="43"/>
      <c r="W245" s="43"/>
      <c r="X245" s="43"/>
      <c r="Y245" s="43"/>
      <c r="Z245" s="43"/>
      <c r="AA245" s="43"/>
      <c r="AB245" s="43" t="s">
        <v>117</v>
      </c>
      <c r="AC245" s="43"/>
      <c r="AD245" s="43"/>
      <c r="AE245" s="43"/>
      <c r="AF245" s="43"/>
      <c r="AG245" s="64">
        <f t="shared" si="20"/>
        <v>182000000</v>
      </c>
      <c r="AH245" s="42" t="s">
        <v>507</v>
      </c>
      <c r="AI245" s="42" t="s">
        <v>1869</v>
      </c>
      <c r="AJ245" s="144" t="s">
        <v>1471</v>
      </c>
      <c r="AK245" s="43" t="s">
        <v>1428</v>
      </c>
      <c r="AL245" s="42">
        <v>80148969</v>
      </c>
      <c r="AM245" s="43">
        <v>9</v>
      </c>
      <c r="AN245" s="145" t="s">
        <v>1631</v>
      </c>
      <c r="AO245" s="65">
        <v>29362</v>
      </c>
      <c r="AP245" s="146">
        <f t="shared" si="26"/>
        <v>41.641095890410959</v>
      </c>
      <c r="AQ245" s="43"/>
      <c r="AR245" s="43"/>
      <c r="AS245" s="189"/>
      <c r="AT245" s="42" t="s">
        <v>1317</v>
      </c>
      <c r="AU245" s="42" t="s">
        <v>1011</v>
      </c>
      <c r="AV245" s="42">
        <v>3142824496</v>
      </c>
      <c r="AW245" s="42" t="s">
        <v>1264</v>
      </c>
      <c r="AX245" s="65">
        <v>44588</v>
      </c>
      <c r="AY245" s="64">
        <v>36400000</v>
      </c>
      <c r="AZ245" s="147">
        <v>4550000</v>
      </c>
      <c r="BA245" s="42" t="s">
        <v>1376</v>
      </c>
      <c r="BB245" s="42">
        <v>8</v>
      </c>
      <c r="BC245" s="43"/>
      <c r="BD245" s="43">
        <f t="shared" si="22"/>
        <v>240</v>
      </c>
      <c r="BE245" s="43" t="s">
        <v>1423</v>
      </c>
      <c r="BF245" s="93" t="s">
        <v>1424</v>
      </c>
      <c r="BG245" s="43">
        <v>1</v>
      </c>
      <c r="BH245" s="43">
        <v>516</v>
      </c>
      <c r="BI245" s="67">
        <v>44589</v>
      </c>
      <c r="BJ245" s="66">
        <v>36400000</v>
      </c>
      <c r="BK245" s="43"/>
      <c r="BL245" s="43"/>
      <c r="BM245" s="43"/>
      <c r="BN245" s="43"/>
      <c r="BO245" s="43"/>
      <c r="BP245" s="43"/>
      <c r="BQ245" s="43" t="s">
        <v>2049</v>
      </c>
      <c r="BR245" s="43" t="s">
        <v>2050</v>
      </c>
      <c r="BS245" s="43" t="s">
        <v>2051</v>
      </c>
      <c r="BT245" s="67">
        <v>44593</v>
      </c>
      <c r="BU245" s="67">
        <v>44834</v>
      </c>
      <c r="BV245" s="67">
        <v>44825</v>
      </c>
      <c r="BW245" s="66">
        <v>13650000</v>
      </c>
      <c r="BX245" s="43">
        <v>656</v>
      </c>
      <c r="BY245" s="67">
        <v>44816</v>
      </c>
      <c r="BZ245" s="43" t="s">
        <v>3102</v>
      </c>
      <c r="CA245" s="43">
        <v>44827</v>
      </c>
      <c r="CB245" s="66">
        <v>13650000</v>
      </c>
      <c r="CC245" s="43"/>
      <c r="CD245" s="43"/>
      <c r="CE245" s="43"/>
      <c r="CF245" s="43"/>
      <c r="CG245" s="43"/>
      <c r="CH245" s="43"/>
      <c r="CI245" s="43"/>
      <c r="CJ245" s="43"/>
      <c r="CK245" s="43"/>
      <c r="CL245" s="43"/>
      <c r="CM245" s="43"/>
      <c r="CN245" s="43"/>
      <c r="CO245" s="43"/>
      <c r="CP245" s="43"/>
      <c r="CQ245" s="43"/>
      <c r="CR245" s="43"/>
      <c r="CS245" s="43"/>
      <c r="CT245" s="43"/>
      <c r="CU245" s="43"/>
      <c r="CV245" s="43"/>
      <c r="CW245" s="43"/>
      <c r="CX245" s="43">
        <v>90</v>
      </c>
      <c r="CY245" s="43">
        <v>44925</v>
      </c>
      <c r="CZ245" s="43"/>
      <c r="DA245" s="43"/>
      <c r="DB245" s="43"/>
      <c r="DC245" s="43"/>
      <c r="DD245" s="43"/>
      <c r="DE245" s="43"/>
      <c r="DF245" s="43"/>
      <c r="DG245" s="43"/>
      <c r="DH245" s="43"/>
      <c r="DI245" s="43"/>
      <c r="DJ245" s="43"/>
      <c r="DK245" s="43"/>
      <c r="DL245" s="43"/>
      <c r="DM245" s="43"/>
      <c r="DN245" s="67"/>
      <c r="DO245" s="43"/>
      <c r="DP245" s="43"/>
      <c r="DQ245" s="43"/>
      <c r="DR245" s="43"/>
      <c r="DS245" s="43"/>
      <c r="DT245" s="67"/>
      <c r="DU245" s="67"/>
      <c r="DV245" s="148"/>
      <c r="DW245" s="67"/>
      <c r="DX245" s="43"/>
      <c r="DY245" s="43"/>
      <c r="DZ245" s="43"/>
      <c r="EA245" s="43"/>
      <c r="EB245" s="43"/>
      <c r="EC245" s="43"/>
      <c r="ED245" s="43"/>
      <c r="EE245" s="43"/>
      <c r="EF245" s="43"/>
      <c r="EG245" s="43"/>
      <c r="EH245" s="43"/>
      <c r="EI245" s="43"/>
      <c r="EJ245" s="43"/>
      <c r="EK245" s="43"/>
      <c r="EL245" s="43"/>
      <c r="EM245" s="43"/>
      <c r="EN245" s="43"/>
      <c r="EO245" s="43"/>
      <c r="EP245" s="43"/>
      <c r="EQ245" s="43"/>
      <c r="ER245" s="43"/>
      <c r="ES245" s="43"/>
      <c r="ET245" s="43"/>
      <c r="EU245" s="43"/>
      <c r="EV245" s="43"/>
      <c r="EW245" s="43"/>
      <c r="EX245" s="43"/>
      <c r="EY245" s="43"/>
      <c r="EZ245" s="43"/>
      <c r="FA245" s="43"/>
      <c r="FB245" s="43"/>
      <c r="FC245" s="43"/>
      <c r="FD245" s="149">
        <f t="shared" si="23"/>
        <v>50050000</v>
      </c>
      <c r="FE245" s="150">
        <f t="shared" si="24"/>
        <v>44925</v>
      </c>
      <c r="FF245" s="63" t="str">
        <f t="shared" ca="1" si="21"/>
        <v xml:space="preserve"> TERMINADO</v>
      </c>
      <c r="FG245" s="43"/>
      <c r="FH245" s="43"/>
      <c r="FI245" s="43"/>
      <c r="FJ245" s="42" t="s">
        <v>1621</v>
      </c>
      <c r="FK245" s="151" t="s">
        <v>1621</v>
      </c>
    </row>
    <row r="246" spans="1:167" s="143" customFormat="1" ht="13.5" customHeight="1" x14ac:dyDescent="0.2">
      <c r="A246" s="169" t="s">
        <v>3642</v>
      </c>
      <c r="B246" s="169" t="s">
        <v>3642</v>
      </c>
      <c r="C246" s="169" t="s">
        <v>3642</v>
      </c>
      <c r="D246" s="169" t="s">
        <v>3642</v>
      </c>
      <c r="E246" s="169" t="s">
        <v>3642</v>
      </c>
      <c r="F246" s="169" t="s">
        <v>3642</v>
      </c>
      <c r="G246" s="169" t="s">
        <v>3642</v>
      </c>
      <c r="H246" s="169" t="s">
        <v>3642</v>
      </c>
      <c r="I246" s="169" t="s">
        <v>3642</v>
      </c>
      <c r="J246" s="169" t="s">
        <v>3642</v>
      </c>
      <c r="K246" s="169" t="s">
        <v>3642</v>
      </c>
      <c r="L246" s="169" t="s">
        <v>3642</v>
      </c>
      <c r="M246" s="169" t="s">
        <v>3642</v>
      </c>
      <c r="N246" s="169" t="s">
        <v>3642</v>
      </c>
      <c r="O246" s="169" t="s">
        <v>3642</v>
      </c>
      <c r="P246" s="169" t="s">
        <v>3642</v>
      </c>
      <c r="Q246" s="169" t="s">
        <v>3642</v>
      </c>
      <c r="R246" s="169" t="s">
        <v>3642</v>
      </c>
      <c r="S246" s="169" t="s">
        <v>3642</v>
      </c>
      <c r="T246" s="169" t="s">
        <v>3642</v>
      </c>
      <c r="U246" s="169" t="s">
        <v>3642</v>
      </c>
      <c r="V246" s="169" t="s">
        <v>3642</v>
      </c>
      <c r="W246" s="169" t="s">
        <v>3642</v>
      </c>
      <c r="X246" s="169" t="s">
        <v>3642</v>
      </c>
      <c r="Y246" s="169" t="s">
        <v>3642</v>
      </c>
      <c r="Z246" s="169" t="s">
        <v>3642</v>
      </c>
      <c r="AA246" s="169" t="s">
        <v>3642</v>
      </c>
      <c r="AB246" s="169" t="s">
        <v>3642</v>
      </c>
      <c r="AC246" s="169" t="s">
        <v>3642</v>
      </c>
      <c r="AD246" s="169" t="s">
        <v>3642</v>
      </c>
      <c r="AE246" s="169" t="s">
        <v>3642</v>
      </c>
      <c r="AF246" s="169" t="s">
        <v>3642</v>
      </c>
      <c r="AG246" s="169" t="s">
        <v>3642</v>
      </c>
      <c r="AH246" s="169" t="s">
        <v>3642</v>
      </c>
      <c r="AI246" s="169" t="s">
        <v>3642</v>
      </c>
      <c r="AJ246" s="169" t="s">
        <v>3642</v>
      </c>
      <c r="AK246" s="169" t="s">
        <v>3642</v>
      </c>
      <c r="AL246" s="169" t="s">
        <v>3642</v>
      </c>
      <c r="AM246" s="169" t="s">
        <v>3642</v>
      </c>
      <c r="AN246" s="169" t="s">
        <v>3642</v>
      </c>
      <c r="AO246" s="169" t="s">
        <v>3642</v>
      </c>
      <c r="AP246" s="169" t="s">
        <v>3642</v>
      </c>
      <c r="AQ246" s="169" t="s">
        <v>3642</v>
      </c>
      <c r="AR246" s="169" t="s">
        <v>3642</v>
      </c>
      <c r="AS246" s="169" t="s">
        <v>3642</v>
      </c>
      <c r="AT246" s="169" t="s">
        <v>3642</v>
      </c>
      <c r="AU246" s="169" t="s">
        <v>3642</v>
      </c>
      <c r="AV246" s="169" t="s">
        <v>3642</v>
      </c>
      <c r="AW246" s="169" t="s">
        <v>3642</v>
      </c>
      <c r="AX246" s="169" t="s">
        <v>3642</v>
      </c>
      <c r="AY246" s="169" t="s">
        <v>3642</v>
      </c>
      <c r="AZ246" s="169" t="s">
        <v>3642</v>
      </c>
      <c r="BA246" s="169" t="s">
        <v>3642</v>
      </c>
      <c r="BB246" s="169" t="s">
        <v>3642</v>
      </c>
      <c r="BC246" s="169" t="s">
        <v>3642</v>
      </c>
      <c r="BD246" s="169" t="s">
        <v>3642</v>
      </c>
      <c r="BE246" s="169" t="s">
        <v>3642</v>
      </c>
      <c r="BF246" s="169" t="s">
        <v>3642</v>
      </c>
      <c r="BG246" s="169" t="s">
        <v>3642</v>
      </c>
      <c r="BH246" s="169" t="s">
        <v>3642</v>
      </c>
      <c r="BI246" s="169" t="s">
        <v>3642</v>
      </c>
      <c r="BJ246" s="169" t="s">
        <v>3642</v>
      </c>
      <c r="BK246" s="169" t="s">
        <v>3642</v>
      </c>
      <c r="BL246" s="169" t="s">
        <v>3642</v>
      </c>
      <c r="BM246" s="169" t="s">
        <v>3642</v>
      </c>
      <c r="BN246" s="169" t="s">
        <v>3642</v>
      </c>
      <c r="BO246" s="169" t="s">
        <v>3642</v>
      </c>
      <c r="BP246" s="169" t="s">
        <v>3642</v>
      </c>
      <c r="BQ246" s="169" t="s">
        <v>3642</v>
      </c>
      <c r="BR246" s="169" t="s">
        <v>3642</v>
      </c>
      <c r="BS246" s="169" t="s">
        <v>3642</v>
      </c>
      <c r="BT246" s="169" t="s">
        <v>3642</v>
      </c>
      <c r="BU246" s="169" t="s">
        <v>3642</v>
      </c>
      <c r="BV246" s="169" t="s">
        <v>3642</v>
      </c>
      <c r="BW246" s="169" t="s">
        <v>3642</v>
      </c>
      <c r="BX246" s="169" t="s">
        <v>3642</v>
      </c>
      <c r="BY246" s="169" t="s">
        <v>3642</v>
      </c>
      <c r="BZ246" s="169" t="s">
        <v>3642</v>
      </c>
      <c r="CA246" s="169" t="s">
        <v>3642</v>
      </c>
      <c r="CB246" s="169" t="s">
        <v>3642</v>
      </c>
      <c r="CC246" s="169" t="s">
        <v>3642</v>
      </c>
      <c r="CD246" s="169" t="s">
        <v>3642</v>
      </c>
      <c r="CE246" s="169" t="s">
        <v>3642</v>
      </c>
      <c r="CF246" s="169" t="s">
        <v>3642</v>
      </c>
      <c r="CG246" s="169" t="s">
        <v>3642</v>
      </c>
      <c r="CH246" s="169" t="s">
        <v>3642</v>
      </c>
      <c r="CI246" s="169" t="s">
        <v>3642</v>
      </c>
      <c r="CJ246" s="169" t="s">
        <v>3642</v>
      </c>
      <c r="CK246" s="169" t="s">
        <v>3642</v>
      </c>
      <c r="CL246" s="169" t="s">
        <v>3642</v>
      </c>
      <c r="CM246" s="169" t="s">
        <v>3642</v>
      </c>
      <c r="CN246" s="169" t="s">
        <v>3642</v>
      </c>
      <c r="CO246" s="169" t="s">
        <v>3642</v>
      </c>
      <c r="CP246" s="169" t="s">
        <v>3642</v>
      </c>
      <c r="CQ246" s="169" t="s">
        <v>3642</v>
      </c>
      <c r="CR246" s="169" t="s">
        <v>3642</v>
      </c>
      <c r="CS246" s="169" t="s">
        <v>3642</v>
      </c>
      <c r="CT246" s="169" t="s">
        <v>3642</v>
      </c>
      <c r="CU246" s="169" t="s">
        <v>3642</v>
      </c>
      <c r="CV246" s="169" t="s">
        <v>3642</v>
      </c>
      <c r="CW246" s="169" t="s">
        <v>3642</v>
      </c>
      <c r="CX246" s="169" t="s">
        <v>3642</v>
      </c>
      <c r="CY246" s="169" t="s">
        <v>3642</v>
      </c>
      <c r="CZ246" s="169" t="s">
        <v>3642</v>
      </c>
      <c r="DA246" s="169" t="s">
        <v>3642</v>
      </c>
      <c r="DB246" s="169" t="s">
        <v>3642</v>
      </c>
      <c r="DC246" s="169" t="s">
        <v>3642</v>
      </c>
      <c r="DD246" s="169" t="s">
        <v>3642</v>
      </c>
      <c r="DE246" s="169" t="s">
        <v>3642</v>
      </c>
      <c r="DF246" s="169" t="s">
        <v>3642</v>
      </c>
      <c r="DG246" s="169" t="s">
        <v>3642</v>
      </c>
      <c r="DH246" s="169" t="s">
        <v>3642</v>
      </c>
      <c r="DI246" s="169" t="s">
        <v>3642</v>
      </c>
      <c r="DJ246" s="169" t="s">
        <v>3642</v>
      </c>
      <c r="DK246" s="169" t="s">
        <v>3642</v>
      </c>
      <c r="DL246" s="169" t="s">
        <v>3642</v>
      </c>
      <c r="DM246" s="169" t="s">
        <v>3642</v>
      </c>
      <c r="DN246" s="169" t="s">
        <v>3642</v>
      </c>
      <c r="DO246" s="169" t="s">
        <v>3642</v>
      </c>
      <c r="DP246" s="169" t="s">
        <v>3642</v>
      </c>
      <c r="DQ246" s="169" t="s">
        <v>3642</v>
      </c>
      <c r="DR246" s="169" t="s">
        <v>3642</v>
      </c>
      <c r="DS246" s="169" t="s">
        <v>3642</v>
      </c>
      <c r="DT246" s="169" t="s">
        <v>3642</v>
      </c>
      <c r="DU246" s="169" t="s">
        <v>3642</v>
      </c>
      <c r="DV246" s="169" t="s">
        <v>3642</v>
      </c>
      <c r="DW246" s="169" t="s">
        <v>3642</v>
      </c>
      <c r="DX246" s="169" t="s">
        <v>3642</v>
      </c>
      <c r="DY246" s="169" t="s">
        <v>3642</v>
      </c>
      <c r="DZ246" s="169" t="s">
        <v>3642</v>
      </c>
      <c r="EA246" s="169" t="s">
        <v>3642</v>
      </c>
      <c r="EB246" s="169" t="s">
        <v>3642</v>
      </c>
      <c r="EC246" s="169" t="s">
        <v>3642</v>
      </c>
      <c r="ED246" s="169" t="s">
        <v>3642</v>
      </c>
      <c r="EE246" s="169" t="s">
        <v>3642</v>
      </c>
      <c r="EF246" s="169" t="s">
        <v>3642</v>
      </c>
      <c r="EG246" s="169" t="s">
        <v>3642</v>
      </c>
      <c r="EH246" s="169" t="s">
        <v>3642</v>
      </c>
      <c r="EI246" s="169" t="s">
        <v>3642</v>
      </c>
      <c r="EJ246" s="169" t="s">
        <v>3642</v>
      </c>
      <c r="EK246" s="169" t="s">
        <v>3642</v>
      </c>
      <c r="EL246" s="169" t="s">
        <v>3642</v>
      </c>
      <c r="EM246" s="169" t="s">
        <v>3642</v>
      </c>
      <c r="EN246" s="169" t="s">
        <v>3642</v>
      </c>
      <c r="EO246" s="169" t="s">
        <v>3642</v>
      </c>
      <c r="EP246" s="169" t="s">
        <v>3642</v>
      </c>
      <c r="EQ246" s="169" t="s">
        <v>3642</v>
      </c>
      <c r="ER246" s="169" t="s">
        <v>3642</v>
      </c>
      <c r="ES246" s="169" t="s">
        <v>3642</v>
      </c>
      <c r="ET246" s="169" t="s">
        <v>3642</v>
      </c>
      <c r="EU246" s="169" t="s">
        <v>3642</v>
      </c>
      <c r="EV246" s="169" t="s">
        <v>3642</v>
      </c>
      <c r="EW246" s="169" t="s">
        <v>3642</v>
      </c>
      <c r="EX246" s="169" t="s">
        <v>3642</v>
      </c>
      <c r="EY246" s="169" t="s">
        <v>3642</v>
      </c>
      <c r="EZ246" s="169" t="s">
        <v>3642</v>
      </c>
      <c r="FA246" s="169" t="s">
        <v>3642</v>
      </c>
      <c r="FB246" s="169" t="s">
        <v>3642</v>
      </c>
      <c r="FC246" s="169" t="s">
        <v>3642</v>
      </c>
      <c r="FD246" s="169" t="s">
        <v>3642</v>
      </c>
      <c r="FE246" s="169" t="s">
        <v>3642</v>
      </c>
      <c r="FF246" s="169" t="s">
        <v>3642</v>
      </c>
      <c r="FG246" s="169" t="s">
        <v>3642</v>
      </c>
      <c r="FH246" s="169" t="s">
        <v>3642</v>
      </c>
      <c r="FI246" s="169" t="s">
        <v>3642</v>
      </c>
      <c r="FJ246" s="169" t="s">
        <v>3642</v>
      </c>
      <c r="FK246" s="142"/>
    </row>
    <row r="247" spans="1:167" s="152" customFormat="1" ht="13.5" customHeight="1" x14ac:dyDescent="0.2">
      <c r="A247" s="43">
        <v>70990</v>
      </c>
      <c r="B247" s="42" t="s">
        <v>3108</v>
      </c>
      <c r="C247" s="42" t="s">
        <v>2289</v>
      </c>
      <c r="D247" s="43" t="s">
        <v>2211</v>
      </c>
      <c r="E247" s="42">
        <v>246</v>
      </c>
      <c r="F247" s="68" t="s">
        <v>518</v>
      </c>
      <c r="G247" s="43">
        <v>67</v>
      </c>
      <c r="H247" s="63" t="s">
        <v>528</v>
      </c>
      <c r="I247" s="42" t="s">
        <v>340</v>
      </c>
      <c r="J247" s="42" t="s">
        <v>1907</v>
      </c>
      <c r="K247" s="42" t="s">
        <v>453</v>
      </c>
      <c r="L247" s="42" t="s">
        <v>1439</v>
      </c>
      <c r="M247" s="42" t="s">
        <v>199</v>
      </c>
      <c r="N247" s="42">
        <v>458</v>
      </c>
      <c r="O247" s="65">
        <v>44587</v>
      </c>
      <c r="P247" s="64">
        <v>38500000</v>
      </c>
      <c r="Q247" s="42" t="s">
        <v>530</v>
      </c>
      <c r="R247" s="42" t="s">
        <v>518</v>
      </c>
      <c r="S247" s="42" t="s">
        <v>117</v>
      </c>
      <c r="T247" s="162"/>
      <c r="U247" s="69"/>
      <c r="V247" s="69"/>
      <c r="W247" s="163"/>
      <c r="X247" s="163"/>
      <c r="Y247" s="163"/>
      <c r="Z247" s="163"/>
      <c r="AA247" s="163"/>
      <c r="AB247" s="42" t="s">
        <v>117</v>
      </c>
      <c r="AC247" s="69"/>
      <c r="AD247" s="69"/>
      <c r="AE247" s="69"/>
      <c r="AF247" s="69"/>
      <c r="AG247" s="64">
        <f t="shared" si="20"/>
        <v>38500000</v>
      </c>
      <c r="AH247" s="42" t="s">
        <v>509</v>
      </c>
      <c r="AI247" s="42" t="s">
        <v>1870</v>
      </c>
      <c r="AJ247" s="144" t="s">
        <v>760</v>
      </c>
      <c r="AK247" s="42" t="s">
        <v>1428</v>
      </c>
      <c r="AL247" s="42">
        <v>80211605</v>
      </c>
      <c r="AM247" s="42">
        <v>2</v>
      </c>
      <c r="AN247" s="145" t="s">
        <v>1631</v>
      </c>
      <c r="AO247" s="65">
        <v>30523</v>
      </c>
      <c r="AP247" s="146">
        <f t="shared" si="26"/>
        <v>38.460273972602742</v>
      </c>
      <c r="AQ247" s="69"/>
      <c r="AR247" s="69"/>
      <c r="AS247" s="189"/>
      <c r="AT247" s="42" t="s">
        <v>1367</v>
      </c>
      <c r="AU247" s="42" t="s">
        <v>1012</v>
      </c>
      <c r="AV247" s="42">
        <v>3008748984</v>
      </c>
      <c r="AW247" s="42" t="s">
        <v>1265</v>
      </c>
      <c r="AX247" s="65">
        <v>44587</v>
      </c>
      <c r="AY247" s="64">
        <v>19250000</v>
      </c>
      <c r="AZ247" s="147">
        <v>2750000</v>
      </c>
      <c r="BA247" s="42" t="s">
        <v>1375</v>
      </c>
      <c r="BB247" s="42">
        <v>7</v>
      </c>
      <c r="BC247" s="42"/>
      <c r="BD247" s="42">
        <f t="shared" si="22"/>
        <v>210</v>
      </c>
      <c r="BE247" s="42" t="s">
        <v>1416</v>
      </c>
      <c r="BF247" s="93" t="s">
        <v>1417</v>
      </c>
      <c r="BG247" s="42">
        <v>3</v>
      </c>
      <c r="BH247" s="42">
        <v>494</v>
      </c>
      <c r="BI247" s="65">
        <v>44588</v>
      </c>
      <c r="BJ247" s="64">
        <v>19250000</v>
      </c>
      <c r="BK247" s="164"/>
      <c r="BL247" s="42"/>
      <c r="BM247" s="42"/>
      <c r="BN247" s="42"/>
      <c r="BO247" s="42"/>
      <c r="BP247" s="42"/>
      <c r="BQ247" s="42" t="s">
        <v>2048</v>
      </c>
      <c r="BR247" s="42" t="s">
        <v>2047</v>
      </c>
      <c r="BS247" s="165">
        <v>44622</v>
      </c>
      <c r="BT247" s="166">
        <v>44621</v>
      </c>
      <c r="BU247" s="166">
        <v>44834</v>
      </c>
      <c r="BV247" s="65">
        <v>44825</v>
      </c>
      <c r="BW247" s="64">
        <v>5500000</v>
      </c>
      <c r="BX247" s="42">
        <v>826</v>
      </c>
      <c r="BY247" s="65">
        <v>44819</v>
      </c>
      <c r="BZ247" s="167" t="s">
        <v>3103</v>
      </c>
      <c r="CA247" s="65">
        <v>44827</v>
      </c>
      <c r="CB247" s="64">
        <v>5500000</v>
      </c>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v>60</v>
      </c>
      <c r="CY247" s="65">
        <v>44895</v>
      </c>
      <c r="CZ247" s="42"/>
      <c r="DA247" s="42"/>
      <c r="DB247" s="42"/>
      <c r="DC247" s="42"/>
      <c r="DD247" s="42"/>
      <c r="DE247" s="42"/>
      <c r="DF247" s="42"/>
      <c r="DG247" s="42"/>
      <c r="DH247" s="42"/>
      <c r="DI247" s="42"/>
      <c r="DJ247" s="42"/>
      <c r="DK247" s="42"/>
      <c r="DL247" s="42"/>
      <c r="DM247" s="42"/>
      <c r="DN247" s="65"/>
      <c r="DO247" s="42"/>
      <c r="DP247" s="42"/>
      <c r="DQ247" s="42"/>
      <c r="DR247" s="42"/>
      <c r="DS247" s="42"/>
      <c r="DT247" s="65"/>
      <c r="DU247" s="65"/>
      <c r="DV247" s="148"/>
      <c r="DW247" s="65"/>
      <c r="DX247" s="42"/>
      <c r="DY247" s="42"/>
      <c r="DZ247" s="42"/>
      <c r="EA247" s="42"/>
      <c r="EB247" s="42"/>
      <c r="EC247" s="42"/>
      <c r="ED247" s="42"/>
      <c r="EE247" s="42"/>
      <c r="EF247" s="42"/>
      <c r="EG247" s="42"/>
      <c r="EH247" s="42"/>
      <c r="EI247" s="42"/>
      <c r="EJ247" s="42"/>
      <c r="EK247" s="42"/>
      <c r="EL247" s="42"/>
      <c r="EM247" s="42"/>
      <c r="EN247" s="42"/>
      <c r="EO247" s="42"/>
      <c r="EP247" s="42"/>
      <c r="EQ247" s="42"/>
      <c r="ER247" s="42"/>
      <c r="ES247" s="42"/>
      <c r="ET247" s="42"/>
      <c r="EU247" s="42"/>
      <c r="EV247" s="42"/>
      <c r="EW247" s="42"/>
      <c r="EX247" s="42"/>
      <c r="EY247" s="42"/>
      <c r="EZ247" s="42"/>
      <c r="FA247" s="42"/>
      <c r="FB247" s="42"/>
      <c r="FC247" s="42"/>
      <c r="FD247" s="149">
        <f t="shared" si="23"/>
        <v>24750000</v>
      </c>
      <c r="FE247" s="150">
        <f t="shared" si="24"/>
        <v>44895</v>
      </c>
      <c r="FF247" s="63" t="str">
        <f t="shared" ca="1" si="21"/>
        <v xml:space="preserve"> TERMINADO</v>
      </c>
      <c r="FG247" s="42"/>
      <c r="FH247" s="42"/>
      <c r="FI247" s="168"/>
      <c r="FJ247" s="42" t="s">
        <v>1622</v>
      </c>
      <c r="FK247" s="151" t="s">
        <v>1622</v>
      </c>
    </row>
    <row r="248" spans="1:167" s="152" customFormat="1" ht="13.5" customHeight="1" x14ac:dyDescent="0.2">
      <c r="A248" s="43">
        <v>70990</v>
      </c>
      <c r="B248" s="42" t="s">
        <v>3108</v>
      </c>
      <c r="C248" s="42" t="s">
        <v>2289</v>
      </c>
      <c r="D248" s="43" t="s">
        <v>2211</v>
      </c>
      <c r="E248" s="42">
        <v>247</v>
      </c>
      <c r="F248" s="68" t="s">
        <v>518</v>
      </c>
      <c r="G248" s="43">
        <v>67</v>
      </c>
      <c r="H248" s="63" t="s">
        <v>528</v>
      </c>
      <c r="I248" s="42" t="s">
        <v>340</v>
      </c>
      <c r="J248" s="42" t="s">
        <v>1907</v>
      </c>
      <c r="K248" s="42" t="s">
        <v>453</v>
      </c>
      <c r="L248" s="42" t="s">
        <v>1439</v>
      </c>
      <c r="M248" s="42" t="s">
        <v>199</v>
      </c>
      <c r="N248" s="42">
        <v>458</v>
      </c>
      <c r="O248" s="65">
        <v>44587</v>
      </c>
      <c r="P248" s="64">
        <v>38500000</v>
      </c>
      <c r="Q248" s="42" t="s">
        <v>530</v>
      </c>
      <c r="R248" s="42" t="s">
        <v>518</v>
      </c>
      <c r="S248" s="42" t="s">
        <v>117</v>
      </c>
      <c r="T248" s="162"/>
      <c r="U248" s="69"/>
      <c r="V248" s="69"/>
      <c r="W248" s="163"/>
      <c r="X248" s="163"/>
      <c r="Y248" s="163"/>
      <c r="Z248" s="163"/>
      <c r="AA248" s="163"/>
      <c r="AB248" s="42" t="s">
        <v>117</v>
      </c>
      <c r="AC248" s="69"/>
      <c r="AD248" s="69"/>
      <c r="AE248" s="69"/>
      <c r="AF248" s="69"/>
      <c r="AG248" s="64">
        <f t="shared" si="20"/>
        <v>38500000</v>
      </c>
      <c r="AH248" s="42" t="s">
        <v>509</v>
      </c>
      <c r="AI248" s="42" t="s">
        <v>1871</v>
      </c>
      <c r="AJ248" s="144" t="s">
        <v>761</v>
      </c>
      <c r="AK248" s="42" t="s">
        <v>1428</v>
      </c>
      <c r="AL248" s="42">
        <v>1022390067</v>
      </c>
      <c r="AM248" s="42">
        <v>6</v>
      </c>
      <c r="AN248" s="145" t="s">
        <v>1631</v>
      </c>
      <c r="AO248" s="65">
        <v>34365</v>
      </c>
      <c r="AP248" s="146">
        <f t="shared" si="26"/>
        <v>27.934246575342467</v>
      </c>
      <c r="AQ248" s="69"/>
      <c r="AR248" s="69"/>
      <c r="AS248" s="189"/>
      <c r="AT248" s="42" t="s">
        <v>1327</v>
      </c>
      <c r="AU248" s="42" t="s">
        <v>1013</v>
      </c>
      <c r="AV248" s="42">
        <v>3202715812</v>
      </c>
      <c r="AW248" s="42" t="s">
        <v>1266</v>
      </c>
      <c r="AX248" s="65">
        <v>44589</v>
      </c>
      <c r="AY248" s="64">
        <v>19250000</v>
      </c>
      <c r="AZ248" s="147">
        <v>2750000</v>
      </c>
      <c r="BA248" s="42" t="s">
        <v>1375</v>
      </c>
      <c r="BB248" s="42">
        <v>7</v>
      </c>
      <c r="BC248" s="42"/>
      <c r="BD248" s="42">
        <f t="shared" si="22"/>
        <v>210</v>
      </c>
      <c r="BE248" s="42" t="s">
        <v>1416</v>
      </c>
      <c r="BF248" s="93" t="s">
        <v>1417</v>
      </c>
      <c r="BG248" s="42">
        <v>3</v>
      </c>
      <c r="BH248" s="42">
        <v>532</v>
      </c>
      <c r="BI248" s="65">
        <v>44589</v>
      </c>
      <c r="BJ248" s="64">
        <v>19250000</v>
      </c>
      <c r="BK248" s="164"/>
      <c r="BL248" s="42"/>
      <c r="BM248" s="42"/>
      <c r="BN248" s="42"/>
      <c r="BO248" s="42"/>
      <c r="BP248" s="42"/>
      <c r="BQ248" s="42" t="s">
        <v>2046</v>
      </c>
      <c r="BR248" s="42" t="s">
        <v>2047</v>
      </c>
      <c r="BS248" s="165">
        <v>44621</v>
      </c>
      <c r="BT248" s="166">
        <v>44621</v>
      </c>
      <c r="BU248" s="166">
        <v>44834</v>
      </c>
      <c r="BV248" s="65">
        <v>44825</v>
      </c>
      <c r="BW248" s="64">
        <v>5500000</v>
      </c>
      <c r="BX248" s="42">
        <v>827</v>
      </c>
      <c r="BY248" s="65">
        <v>44819</v>
      </c>
      <c r="BZ248" s="167" t="s">
        <v>3104</v>
      </c>
      <c r="CA248" s="65">
        <v>44827</v>
      </c>
      <c r="CB248" s="64">
        <v>5500000</v>
      </c>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v>60</v>
      </c>
      <c r="CY248" s="65">
        <v>44895</v>
      </c>
      <c r="CZ248" s="42"/>
      <c r="DA248" s="42"/>
      <c r="DB248" s="42"/>
      <c r="DC248" s="42"/>
      <c r="DD248" s="42"/>
      <c r="DE248" s="42"/>
      <c r="DF248" s="42"/>
      <c r="DG248" s="42"/>
      <c r="DH248" s="42"/>
      <c r="DI248" s="42"/>
      <c r="DJ248" s="42"/>
      <c r="DK248" s="42"/>
      <c r="DL248" s="42"/>
      <c r="DM248" s="42"/>
      <c r="DN248" s="65"/>
      <c r="DO248" s="42"/>
      <c r="DP248" s="42"/>
      <c r="DQ248" s="42"/>
      <c r="DR248" s="42"/>
      <c r="DS248" s="42"/>
      <c r="DT248" s="65"/>
      <c r="DU248" s="65"/>
      <c r="DV248" s="148"/>
      <c r="DW248" s="65"/>
      <c r="DX248" s="42"/>
      <c r="DY248" s="42"/>
      <c r="DZ248" s="42"/>
      <c r="EA248" s="42"/>
      <c r="EB248" s="42"/>
      <c r="EC248" s="42"/>
      <c r="ED248" s="42"/>
      <c r="EE248" s="42"/>
      <c r="EF248" s="42"/>
      <c r="EG248" s="42"/>
      <c r="EH248" s="42"/>
      <c r="EI248" s="42"/>
      <c r="EJ248" s="42"/>
      <c r="EK248" s="42"/>
      <c r="EL248" s="42"/>
      <c r="EM248" s="42"/>
      <c r="EN248" s="42"/>
      <c r="EO248" s="42"/>
      <c r="EP248" s="42"/>
      <c r="EQ248" s="42"/>
      <c r="ER248" s="42"/>
      <c r="ES248" s="42"/>
      <c r="ET248" s="42"/>
      <c r="EU248" s="42"/>
      <c r="EV248" s="42"/>
      <c r="EW248" s="42"/>
      <c r="EX248" s="42"/>
      <c r="EY248" s="42"/>
      <c r="EZ248" s="42"/>
      <c r="FA248" s="42"/>
      <c r="FB248" s="42"/>
      <c r="FC248" s="42"/>
      <c r="FD248" s="149">
        <f t="shared" si="23"/>
        <v>24750000</v>
      </c>
      <c r="FE248" s="150">
        <f t="shared" si="24"/>
        <v>44895</v>
      </c>
      <c r="FF248" s="63" t="str">
        <f t="shared" ca="1" si="21"/>
        <v xml:space="preserve"> TERMINADO</v>
      </c>
      <c r="FG248" s="42"/>
      <c r="FH248" s="42"/>
      <c r="FI248" s="168"/>
      <c r="FJ248" s="42" t="s">
        <v>1622</v>
      </c>
      <c r="FK248" s="151" t="s">
        <v>1622</v>
      </c>
    </row>
    <row r="249" spans="1:167" s="152" customFormat="1" ht="13.5" customHeight="1" x14ac:dyDescent="0.2">
      <c r="A249" s="43">
        <v>71175</v>
      </c>
      <c r="B249" s="42" t="s">
        <v>3108</v>
      </c>
      <c r="C249" s="42" t="s">
        <v>2289</v>
      </c>
      <c r="D249" s="43" t="s">
        <v>2212</v>
      </c>
      <c r="E249" s="42">
        <v>248</v>
      </c>
      <c r="F249" s="68" t="s">
        <v>510</v>
      </c>
      <c r="G249" s="43">
        <v>305</v>
      </c>
      <c r="H249" s="63" t="s">
        <v>528</v>
      </c>
      <c r="I249" s="42" t="s">
        <v>378</v>
      </c>
      <c r="J249" s="42" t="s">
        <v>1919</v>
      </c>
      <c r="K249" s="42" t="s">
        <v>492</v>
      </c>
      <c r="L249" s="42" t="s">
        <v>1439</v>
      </c>
      <c r="M249" s="42" t="s">
        <v>199</v>
      </c>
      <c r="N249" s="42">
        <v>457</v>
      </c>
      <c r="O249" s="65">
        <v>44587</v>
      </c>
      <c r="P249" s="64">
        <v>24800000</v>
      </c>
      <c r="Q249" s="42" t="s">
        <v>541</v>
      </c>
      <c r="R249" s="42" t="s">
        <v>510</v>
      </c>
      <c r="S249" s="42" t="s">
        <v>117</v>
      </c>
      <c r="T249" s="162"/>
      <c r="U249" s="69"/>
      <c r="V249" s="69"/>
      <c r="W249" s="163"/>
      <c r="X249" s="163"/>
      <c r="Y249" s="163"/>
      <c r="Z249" s="163"/>
      <c r="AA249" s="163"/>
      <c r="AB249" s="42" t="s">
        <v>117</v>
      </c>
      <c r="AC249" s="69"/>
      <c r="AD249" s="69"/>
      <c r="AE249" s="69"/>
      <c r="AF249" s="69"/>
      <c r="AG249" s="64">
        <f t="shared" si="20"/>
        <v>24800000</v>
      </c>
      <c r="AH249" s="42" t="s">
        <v>504</v>
      </c>
      <c r="AI249" s="42" t="s">
        <v>1872</v>
      </c>
      <c r="AJ249" s="144" t="s">
        <v>762</v>
      </c>
      <c r="AK249" s="42" t="s">
        <v>1428</v>
      </c>
      <c r="AL249" s="42">
        <v>1069720354</v>
      </c>
      <c r="AM249" s="42">
        <v>3</v>
      </c>
      <c r="AN249" s="145" t="s">
        <v>1631</v>
      </c>
      <c r="AO249" s="65">
        <v>32032</v>
      </c>
      <c r="AP249" s="146">
        <f t="shared" si="26"/>
        <v>34.326027397260276</v>
      </c>
      <c r="AQ249" s="69"/>
      <c r="AR249" s="69"/>
      <c r="AS249" s="189"/>
      <c r="AT249" s="42" t="s">
        <v>1278</v>
      </c>
      <c r="AU249" s="42" t="s">
        <v>1014</v>
      </c>
      <c r="AV249" s="42">
        <v>3125590071</v>
      </c>
      <c r="AW249" s="42" t="s">
        <v>1267</v>
      </c>
      <c r="AX249" s="65">
        <v>44589</v>
      </c>
      <c r="AY249" s="64">
        <v>18600000</v>
      </c>
      <c r="AZ249" s="147">
        <v>3100000</v>
      </c>
      <c r="BA249" s="42" t="s">
        <v>1373</v>
      </c>
      <c r="BB249" s="42">
        <v>6</v>
      </c>
      <c r="BC249" s="42"/>
      <c r="BD249" s="42">
        <f t="shared" si="22"/>
        <v>180</v>
      </c>
      <c r="BE249" s="42" t="s">
        <v>1403</v>
      </c>
      <c r="BF249" s="93" t="s">
        <v>1404</v>
      </c>
      <c r="BG249" s="42">
        <v>5</v>
      </c>
      <c r="BH249" s="42">
        <v>541</v>
      </c>
      <c r="BI249" s="65">
        <v>44589</v>
      </c>
      <c r="BJ249" s="64">
        <v>18600000</v>
      </c>
      <c r="BK249" s="164">
        <v>682</v>
      </c>
      <c r="BL249" s="42">
        <v>44753</v>
      </c>
      <c r="BM249" s="42">
        <v>9300000</v>
      </c>
      <c r="BN249" s="42"/>
      <c r="BO249" s="42"/>
      <c r="BP249" s="42"/>
      <c r="BQ249" s="42" t="s">
        <v>2044</v>
      </c>
      <c r="BR249" s="42" t="s">
        <v>2045</v>
      </c>
      <c r="BS249" s="165">
        <v>44593</v>
      </c>
      <c r="BT249" s="166">
        <v>44593</v>
      </c>
      <c r="BU249" s="166">
        <v>44773</v>
      </c>
      <c r="BV249" s="65">
        <v>44750</v>
      </c>
      <c r="BW249" s="64">
        <v>9300000</v>
      </c>
      <c r="BX249" s="42">
        <v>558</v>
      </c>
      <c r="BY249" s="65">
        <v>44749</v>
      </c>
      <c r="BZ249" s="167">
        <v>682</v>
      </c>
      <c r="CA249" s="65">
        <v>44753</v>
      </c>
      <c r="CB249" s="64">
        <v>9300000</v>
      </c>
      <c r="CC249" s="42"/>
      <c r="CD249" s="42"/>
      <c r="CE249" s="42"/>
      <c r="CF249" s="42"/>
      <c r="CG249" s="42"/>
      <c r="CH249" s="42"/>
      <c r="CI249" s="42"/>
      <c r="CJ249" s="42"/>
      <c r="CK249" s="42"/>
      <c r="CL249" s="42"/>
      <c r="CM249" s="42"/>
      <c r="CN249" s="42"/>
      <c r="CO249" s="42"/>
      <c r="CP249" s="42"/>
      <c r="CQ249" s="42"/>
      <c r="CR249" s="42"/>
      <c r="CS249" s="42"/>
      <c r="CT249" s="42"/>
      <c r="CU249" s="42"/>
      <c r="CV249" s="42"/>
      <c r="CW249" s="42"/>
      <c r="CX249" s="42">
        <v>90</v>
      </c>
      <c r="CY249" s="65">
        <v>44865</v>
      </c>
      <c r="CZ249" s="42"/>
      <c r="DA249" s="42"/>
      <c r="DB249" s="42"/>
      <c r="DC249" s="42"/>
      <c r="DD249" s="42"/>
      <c r="DE249" s="42"/>
      <c r="DF249" s="42"/>
      <c r="DG249" s="42"/>
      <c r="DH249" s="42"/>
      <c r="DI249" s="42"/>
      <c r="DJ249" s="42"/>
      <c r="DK249" s="42"/>
      <c r="DL249" s="42"/>
      <c r="DM249" s="42"/>
      <c r="DN249" s="65"/>
      <c r="DO249" s="42"/>
      <c r="DP249" s="42"/>
      <c r="DQ249" s="42"/>
      <c r="DR249" s="42"/>
      <c r="DS249" s="42"/>
      <c r="DT249" s="65"/>
      <c r="DU249" s="65"/>
      <c r="DV249" s="148"/>
      <c r="DW249" s="65"/>
      <c r="DX249" s="42"/>
      <c r="DY249" s="42"/>
      <c r="DZ249" s="42"/>
      <c r="EA249" s="42"/>
      <c r="EB249" s="42"/>
      <c r="EC249" s="42"/>
      <c r="ED249" s="42"/>
      <c r="EE249" s="42"/>
      <c r="EF249" s="42"/>
      <c r="EG249" s="42"/>
      <c r="EH249" s="42"/>
      <c r="EI249" s="42"/>
      <c r="EJ249" s="42"/>
      <c r="EK249" s="42"/>
      <c r="EL249" s="42"/>
      <c r="EM249" s="42"/>
      <c r="EN249" s="42"/>
      <c r="EO249" s="42"/>
      <c r="EP249" s="42"/>
      <c r="EQ249" s="42"/>
      <c r="ER249" s="42"/>
      <c r="ES249" s="42"/>
      <c r="ET249" s="42"/>
      <c r="EU249" s="42"/>
      <c r="EV249" s="42"/>
      <c r="EW249" s="42"/>
      <c r="EX249" s="42"/>
      <c r="EY249" s="42"/>
      <c r="EZ249" s="42"/>
      <c r="FA249" s="42"/>
      <c r="FB249" s="42"/>
      <c r="FC249" s="42"/>
      <c r="FD249" s="149">
        <f t="shared" si="23"/>
        <v>27900000</v>
      </c>
      <c r="FE249" s="150">
        <f t="shared" si="24"/>
        <v>44865</v>
      </c>
      <c r="FF249" s="63" t="str">
        <f t="shared" ca="1" si="21"/>
        <v xml:space="preserve"> TERMINADO</v>
      </c>
      <c r="FG249" s="42"/>
      <c r="FH249" s="42"/>
      <c r="FI249" s="168"/>
      <c r="FJ249" s="42" t="s">
        <v>1623</v>
      </c>
      <c r="FK249" s="151" t="s">
        <v>1623</v>
      </c>
    </row>
    <row r="250" spans="1:167" s="152" customFormat="1" ht="13.5" customHeight="1" x14ac:dyDescent="0.2">
      <c r="A250" s="43">
        <v>68994</v>
      </c>
      <c r="B250" s="42" t="s">
        <v>3108</v>
      </c>
      <c r="C250" s="42" t="s">
        <v>2289</v>
      </c>
      <c r="D250" s="43" t="s">
        <v>2213</v>
      </c>
      <c r="E250" s="42">
        <v>249</v>
      </c>
      <c r="F250" s="68" t="s">
        <v>511</v>
      </c>
      <c r="G250" s="43">
        <v>135</v>
      </c>
      <c r="H250" s="63" t="s">
        <v>528</v>
      </c>
      <c r="I250" s="42" t="s">
        <v>379</v>
      </c>
      <c r="J250" s="42" t="s">
        <v>1888</v>
      </c>
      <c r="K250" s="42" t="s">
        <v>493</v>
      </c>
      <c r="L250" s="42" t="s">
        <v>1439</v>
      </c>
      <c r="M250" s="42" t="s">
        <v>197</v>
      </c>
      <c r="N250" s="42">
        <v>382</v>
      </c>
      <c r="O250" s="65">
        <v>44578</v>
      </c>
      <c r="P250" s="64">
        <v>40000000</v>
      </c>
      <c r="Q250" s="42" t="s">
        <v>537</v>
      </c>
      <c r="R250" s="42" t="s">
        <v>511</v>
      </c>
      <c r="S250" s="42" t="s">
        <v>117</v>
      </c>
      <c r="T250" s="162"/>
      <c r="U250" s="69"/>
      <c r="V250" s="69"/>
      <c r="W250" s="163"/>
      <c r="X250" s="163"/>
      <c r="Y250" s="163"/>
      <c r="Z250" s="163"/>
      <c r="AA250" s="163"/>
      <c r="AB250" s="42" t="s">
        <v>117</v>
      </c>
      <c r="AC250" s="69"/>
      <c r="AD250" s="69"/>
      <c r="AE250" s="69"/>
      <c r="AF250" s="69"/>
      <c r="AG250" s="64">
        <f t="shared" si="20"/>
        <v>40000000</v>
      </c>
      <c r="AH250" s="42" t="s">
        <v>507</v>
      </c>
      <c r="AI250" s="42" t="s">
        <v>1873</v>
      </c>
      <c r="AJ250" s="144" t="s">
        <v>763</v>
      </c>
      <c r="AK250" s="42" t="s">
        <v>1428</v>
      </c>
      <c r="AL250" s="42">
        <v>79849347</v>
      </c>
      <c r="AM250" s="42">
        <v>2</v>
      </c>
      <c r="AN250" s="145" t="s">
        <v>1631</v>
      </c>
      <c r="AO250" s="65">
        <v>27626</v>
      </c>
      <c r="AP250" s="146">
        <f t="shared" si="26"/>
        <v>46.397260273972606</v>
      </c>
      <c r="AQ250" s="69"/>
      <c r="AR250" s="69"/>
      <c r="AS250" s="189"/>
      <c r="AT250" s="42" t="s">
        <v>1368</v>
      </c>
      <c r="AU250" s="42" t="s">
        <v>1015</v>
      </c>
      <c r="AV250" s="42">
        <v>3215091175</v>
      </c>
      <c r="AW250" s="42" t="s">
        <v>1268</v>
      </c>
      <c r="AX250" s="65">
        <v>44589</v>
      </c>
      <c r="AY250" s="64">
        <v>40000000</v>
      </c>
      <c r="AZ250" s="147">
        <v>5000000</v>
      </c>
      <c r="BA250" s="42" t="s">
        <v>1376</v>
      </c>
      <c r="BB250" s="42">
        <v>8</v>
      </c>
      <c r="BC250" s="42"/>
      <c r="BD250" s="42">
        <f t="shared" si="22"/>
        <v>240</v>
      </c>
      <c r="BE250" s="42" t="s">
        <v>1381</v>
      </c>
      <c r="BF250" s="93" t="s">
        <v>1382</v>
      </c>
      <c r="BG250" s="42">
        <v>5</v>
      </c>
      <c r="BH250" s="42">
        <v>547</v>
      </c>
      <c r="BI250" s="65">
        <v>44589</v>
      </c>
      <c r="BJ250" s="64">
        <v>40000000</v>
      </c>
      <c r="BK250" s="164"/>
      <c r="BL250" s="42"/>
      <c r="BM250" s="42"/>
      <c r="BN250" s="42"/>
      <c r="BO250" s="42"/>
      <c r="BP250" s="42"/>
      <c r="BQ250" s="42" t="s">
        <v>2042</v>
      </c>
      <c r="BR250" s="42" t="s">
        <v>2043</v>
      </c>
      <c r="BS250" s="165">
        <v>44594</v>
      </c>
      <c r="BT250" s="166">
        <v>44594</v>
      </c>
      <c r="BU250" s="166">
        <v>44835</v>
      </c>
      <c r="BV250" s="65"/>
      <c r="BW250" s="64"/>
      <c r="BX250" s="42"/>
      <c r="BY250" s="65"/>
      <c r="BZ250" s="167"/>
      <c r="CA250" s="65"/>
      <c r="CB250" s="64"/>
      <c r="CC250" s="42"/>
      <c r="CD250" s="42"/>
      <c r="CE250" s="42"/>
      <c r="CF250" s="42"/>
      <c r="CG250" s="42"/>
      <c r="CH250" s="42"/>
      <c r="CI250" s="42"/>
      <c r="CJ250" s="42"/>
      <c r="CK250" s="42"/>
      <c r="CL250" s="42"/>
      <c r="CM250" s="42"/>
      <c r="CN250" s="42"/>
      <c r="CO250" s="42"/>
      <c r="CP250" s="42"/>
      <c r="CQ250" s="42"/>
      <c r="CR250" s="42"/>
      <c r="CS250" s="42"/>
      <c r="CT250" s="42"/>
      <c r="CU250" s="42"/>
      <c r="CV250" s="42"/>
      <c r="CW250" s="42"/>
      <c r="CX250" s="42"/>
      <c r="CY250" s="65"/>
      <c r="CZ250" s="42"/>
      <c r="DA250" s="42"/>
      <c r="DB250" s="42"/>
      <c r="DC250" s="42"/>
      <c r="DD250" s="42"/>
      <c r="DE250" s="42"/>
      <c r="DF250" s="42"/>
      <c r="DG250" s="42"/>
      <c r="DH250" s="42"/>
      <c r="DI250" s="42"/>
      <c r="DJ250" s="42"/>
      <c r="DK250" s="42"/>
      <c r="DL250" s="42"/>
      <c r="DM250" s="42"/>
      <c r="DN250" s="65"/>
      <c r="DO250" s="42"/>
      <c r="DP250" s="42"/>
      <c r="DQ250" s="42"/>
      <c r="DR250" s="42"/>
      <c r="DS250" s="42"/>
      <c r="DT250" s="65"/>
      <c r="DU250" s="65"/>
      <c r="DV250" s="148"/>
      <c r="DW250" s="65"/>
      <c r="DX250" s="42"/>
      <c r="DY250" s="42"/>
      <c r="DZ250" s="42"/>
      <c r="EA250" s="42"/>
      <c r="EB250" s="42"/>
      <c r="EC250" s="42"/>
      <c r="ED250" s="42"/>
      <c r="EE250" s="42"/>
      <c r="EF250" s="42"/>
      <c r="EG250" s="42"/>
      <c r="EH250" s="42"/>
      <c r="EI250" s="42"/>
      <c r="EJ250" s="42"/>
      <c r="EK250" s="42"/>
      <c r="EL250" s="42"/>
      <c r="EM250" s="42"/>
      <c r="EN250" s="42"/>
      <c r="EO250" s="42"/>
      <c r="EP250" s="42"/>
      <c r="EQ250" s="42"/>
      <c r="ER250" s="42"/>
      <c r="ES250" s="42"/>
      <c r="ET250" s="42"/>
      <c r="EU250" s="42"/>
      <c r="EV250" s="42"/>
      <c r="EW250" s="42"/>
      <c r="EX250" s="42"/>
      <c r="EY250" s="42"/>
      <c r="EZ250" s="42"/>
      <c r="FA250" s="42"/>
      <c r="FB250" s="42"/>
      <c r="FC250" s="42"/>
      <c r="FD250" s="149">
        <f t="shared" si="23"/>
        <v>40000000</v>
      </c>
      <c r="FE250" s="150">
        <f t="shared" si="24"/>
        <v>44835</v>
      </c>
      <c r="FF250" s="63" t="str">
        <f t="shared" ca="1" si="21"/>
        <v xml:space="preserve"> TERMINADO</v>
      </c>
      <c r="FG250" s="42"/>
      <c r="FH250" s="42"/>
      <c r="FI250" s="168"/>
      <c r="FJ250" s="42" t="s">
        <v>1624</v>
      </c>
      <c r="FK250" s="151" t="s">
        <v>1624</v>
      </c>
    </row>
    <row r="251" spans="1:167" s="152" customFormat="1" ht="13.5" customHeight="1" x14ac:dyDescent="0.2">
      <c r="A251" s="43" t="s">
        <v>271</v>
      </c>
      <c r="B251" s="42" t="s">
        <v>3108</v>
      </c>
      <c r="C251" s="42" t="s">
        <v>2289</v>
      </c>
      <c r="D251" s="43" t="s">
        <v>2178</v>
      </c>
      <c r="E251" s="42">
        <v>250</v>
      </c>
      <c r="F251" s="68" t="s">
        <v>515</v>
      </c>
      <c r="G251" s="43">
        <v>53</v>
      </c>
      <c r="H251" s="63" t="s">
        <v>528</v>
      </c>
      <c r="I251" s="42" t="s">
        <v>360</v>
      </c>
      <c r="J251" s="42" t="s">
        <v>1911</v>
      </c>
      <c r="K251" s="42" t="s">
        <v>494</v>
      </c>
      <c r="L251" s="42" t="s">
        <v>1439</v>
      </c>
      <c r="M251" s="42" t="s">
        <v>197</v>
      </c>
      <c r="N251" s="42">
        <v>438</v>
      </c>
      <c r="O251" s="65">
        <v>44580</v>
      </c>
      <c r="P251" s="64">
        <v>182000000</v>
      </c>
      <c r="Q251" s="42" t="s">
        <v>535</v>
      </c>
      <c r="R251" s="42" t="s">
        <v>515</v>
      </c>
      <c r="S251" s="42" t="s">
        <v>117</v>
      </c>
      <c r="T251" s="162"/>
      <c r="U251" s="69"/>
      <c r="V251" s="69"/>
      <c r="W251" s="163"/>
      <c r="X251" s="163"/>
      <c r="Y251" s="163"/>
      <c r="Z251" s="163"/>
      <c r="AA251" s="163"/>
      <c r="AB251" s="42" t="s">
        <v>117</v>
      </c>
      <c r="AC251" s="69"/>
      <c r="AD251" s="69"/>
      <c r="AE251" s="69"/>
      <c r="AF251" s="69"/>
      <c r="AG251" s="64">
        <f t="shared" si="20"/>
        <v>182000000</v>
      </c>
      <c r="AH251" s="42" t="s">
        <v>507</v>
      </c>
      <c r="AI251" s="42" t="s">
        <v>1874</v>
      </c>
      <c r="AJ251" s="144" t="s">
        <v>764</v>
      </c>
      <c r="AK251" s="42" t="s">
        <v>1428</v>
      </c>
      <c r="AL251" s="42">
        <v>1049611842</v>
      </c>
      <c r="AM251" s="42">
        <v>6</v>
      </c>
      <c r="AN251" s="145" t="s">
        <v>1631</v>
      </c>
      <c r="AO251" s="65">
        <v>32262</v>
      </c>
      <c r="AP251" s="146">
        <f t="shared" si="26"/>
        <v>33.695890410958903</v>
      </c>
      <c r="AQ251" s="69"/>
      <c r="AR251" s="69"/>
      <c r="AS251" s="189"/>
      <c r="AT251" s="42" t="s">
        <v>1298</v>
      </c>
      <c r="AU251" s="42" t="s">
        <v>1016</v>
      </c>
      <c r="AV251" s="42">
        <v>3124330783</v>
      </c>
      <c r="AW251" s="42" t="s">
        <v>1269</v>
      </c>
      <c r="AX251" s="65">
        <v>44589</v>
      </c>
      <c r="AY251" s="64">
        <v>36400000</v>
      </c>
      <c r="AZ251" s="147">
        <v>4550000</v>
      </c>
      <c r="BA251" s="42" t="s">
        <v>1376</v>
      </c>
      <c r="BB251" s="42">
        <v>8</v>
      </c>
      <c r="BC251" s="42"/>
      <c r="BD251" s="42">
        <f t="shared" si="22"/>
        <v>240</v>
      </c>
      <c r="BE251" s="42" t="s">
        <v>1423</v>
      </c>
      <c r="BF251" s="93" t="s">
        <v>1424</v>
      </c>
      <c r="BG251" s="42">
        <v>1</v>
      </c>
      <c r="BH251" s="42">
        <v>553</v>
      </c>
      <c r="BI251" s="65">
        <v>44589</v>
      </c>
      <c r="BJ251" s="64">
        <v>36400000</v>
      </c>
      <c r="BK251" s="164"/>
      <c r="BL251" s="42"/>
      <c r="BM251" s="42"/>
      <c r="BN251" s="42"/>
      <c r="BO251" s="42"/>
      <c r="BP251" s="42"/>
      <c r="BQ251" s="42" t="s">
        <v>2040</v>
      </c>
      <c r="BR251" s="42" t="s">
        <v>2041</v>
      </c>
      <c r="BS251" s="165">
        <v>44592</v>
      </c>
      <c r="BT251" s="166">
        <v>44593</v>
      </c>
      <c r="BU251" s="166">
        <v>44834</v>
      </c>
      <c r="BV251" s="65">
        <v>44825</v>
      </c>
      <c r="BW251" s="64">
        <v>13650000</v>
      </c>
      <c r="BX251" s="42">
        <v>657</v>
      </c>
      <c r="BY251" s="65">
        <v>44816</v>
      </c>
      <c r="BZ251" s="167">
        <v>882</v>
      </c>
      <c r="CA251" s="65">
        <v>44827</v>
      </c>
      <c r="CB251" s="64">
        <v>13650000</v>
      </c>
      <c r="CC251" s="42"/>
      <c r="CD251" s="42"/>
      <c r="CE251" s="42"/>
      <c r="CF251" s="42"/>
      <c r="CG251" s="42"/>
      <c r="CH251" s="42"/>
      <c r="CI251" s="42"/>
      <c r="CJ251" s="42"/>
      <c r="CK251" s="42"/>
      <c r="CL251" s="42"/>
      <c r="CM251" s="42"/>
      <c r="CN251" s="42"/>
      <c r="CO251" s="42"/>
      <c r="CP251" s="42"/>
      <c r="CQ251" s="42"/>
      <c r="CR251" s="42"/>
      <c r="CS251" s="42"/>
      <c r="CT251" s="42"/>
      <c r="CU251" s="42"/>
      <c r="CV251" s="42"/>
      <c r="CW251" s="42"/>
      <c r="CX251" s="42">
        <v>90</v>
      </c>
      <c r="CY251" s="65">
        <v>44925</v>
      </c>
      <c r="CZ251" s="42"/>
      <c r="DA251" s="42"/>
      <c r="DB251" s="42"/>
      <c r="DC251" s="42"/>
      <c r="DD251" s="42"/>
      <c r="DE251" s="42"/>
      <c r="DF251" s="42"/>
      <c r="DG251" s="42"/>
      <c r="DH251" s="42"/>
      <c r="DI251" s="42"/>
      <c r="DJ251" s="42"/>
      <c r="DK251" s="42"/>
      <c r="DL251" s="42"/>
      <c r="DM251" s="42"/>
      <c r="DN251" s="65"/>
      <c r="DO251" s="42"/>
      <c r="DP251" s="42"/>
      <c r="DQ251" s="42"/>
      <c r="DR251" s="42"/>
      <c r="DS251" s="42"/>
      <c r="DT251" s="65"/>
      <c r="DU251" s="65"/>
      <c r="DV251" s="148"/>
      <c r="DW251" s="65"/>
      <c r="DX251" s="42"/>
      <c r="DY251" s="42"/>
      <c r="DZ251" s="42"/>
      <c r="EA251" s="42"/>
      <c r="EB251" s="42"/>
      <c r="EC251" s="42"/>
      <c r="ED251" s="42"/>
      <c r="EE251" s="42"/>
      <c r="EF251" s="42"/>
      <c r="EG251" s="42"/>
      <c r="EH251" s="42"/>
      <c r="EI251" s="42"/>
      <c r="EJ251" s="42"/>
      <c r="EK251" s="42"/>
      <c r="EL251" s="42"/>
      <c r="EM251" s="42"/>
      <c r="EN251" s="42"/>
      <c r="EO251" s="42"/>
      <c r="EP251" s="42"/>
      <c r="EQ251" s="42"/>
      <c r="ER251" s="42"/>
      <c r="ES251" s="42"/>
      <c r="ET251" s="42"/>
      <c r="EU251" s="42"/>
      <c r="EV251" s="42"/>
      <c r="EW251" s="42"/>
      <c r="EX251" s="42"/>
      <c r="EY251" s="42"/>
      <c r="EZ251" s="42"/>
      <c r="FA251" s="42"/>
      <c r="FB251" s="42"/>
      <c r="FC251" s="42"/>
      <c r="FD251" s="149">
        <f t="shared" si="23"/>
        <v>50050000</v>
      </c>
      <c r="FE251" s="150">
        <f t="shared" si="24"/>
        <v>44925</v>
      </c>
      <c r="FF251" s="63" t="str">
        <f t="shared" ca="1" si="21"/>
        <v xml:space="preserve"> TERMINADO</v>
      </c>
      <c r="FG251" s="42"/>
      <c r="FH251" s="42"/>
      <c r="FI251" s="168"/>
      <c r="FJ251" s="42" t="s">
        <v>1588</v>
      </c>
      <c r="FK251" s="151" t="s">
        <v>1588</v>
      </c>
    </row>
    <row r="252" spans="1:167" s="152" customFormat="1" ht="13.5" customHeight="1" x14ac:dyDescent="0.2">
      <c r="A252" s="43">
        <v>70121</v>
      </c>
      <c r="B252" s="42" t="s">
        <v>3108</v>
      </c>
      <c r="C252" s="42" t="s">
        <v>2289</v>
      </c>
      <c r="D252" s="43" t="s">
        <v>2214</v>
      </c>
      <c r="E252" s="42">
        <v>251</v>
      </c>
      <c r="F252" s="68" t="s">
        <v>512</v>
      </c>
      <c r="G252" s="43">
        <v>50</v>
      </c>
      <c r="H252" s="63" t="s">
        <v>528</v>
      </c>
      <c r="I252" s="42" t="s">
        <v>357</v>
      </c>
      <c r="J252" s="42" t="s">
        <v>1910</v>
      </c>
      <c r="K252" s="42" t="s">
        <v>495</v>
      </c>
      <c r="L252" s="42" t="s">
        <v>1439</v>
      </c>
      <c r="M252" s="42" t="s">
        <v>199</v>
      </c>
      <c r="N252" s="42">
        <v>440</v>
      </c>
      <c r="O252" s="65">
        <v>44580</v>
      </c>
      <c r="P252" s="64">
        <v>22000000</v>
      </c>
      <c r="Q252" s="42" t="s">
        <v>536</v>
      </c>
      <c r="R252" s="42" t="s">
        <v>512</v>
      </c>
      <c r="S252" s="42" t="s">
        <v>117</v>
      </c>
      <c r="T252" s="162"/>
      <c r="U252" s="69"/>
      <c r="V252" s="69"/>
      <c r="W252" s="163"/>
      <c r="X252" s="163"/>
      <c r="Y252" s="163"/>
      <c r="Z252" s="163"/>
      <c r="AA252" s="163"/>
      <c r="AB252" s="42" t="s">
        <v>117</v>
      </c>
      <c r="AC252" s="69"/>
      <c r="AD252" s="69"/>
      <c r="AE252" s="69"/>
      <c r="AF252" s="69"/>
      <c r="AG252" s="64">
        <f t="shared" si="20"/>
        <v>22000000</v>
      </c>
      <c r="AH252" s="42" t="s">
        <v>507</v>
      </c>
      <c r="AI252" s="42" t="s">
        <v>1875</v>
      </c>
      <c r="AJ252" s="144" t="s">
        <v>765</v>
      </c>
      <c r="AK252" s="42" t="s">
        <v>1428</v>
      </c>
      <c r="AL252" s="42">
        <v>55143535</v>
      </c>
      <c r="AM252" s="42">
        <v>2</v>
      </c>
      <c r="AN252" s="145" t="s">
        <v>1632</v>
      </c>
      <c r="AO252" s="65">
        <v>23163</v>
      </c>
      <c r="AP252" s="146">
        <f t="shared" si="26"/>
        <v>58.624657534246573</v>
      </c>
      <c r="AQ252" s="69"/>
      <c r="AR252" s="69"/>
      <c r="AS252" s="189"/>
      <c r="AT252" s="42" t="s">
        <v>1369</v>
      </c>
      <c r="AU252" s="42" t="s">
        <v>1017</v>
      </c>
      <c r="AV252" s="42">
        <v>3176481560</v>
      </c>
      <c r="AW252" s="42" t="s">
        <v>1270</v>
      </c>
      <c r="AX252" s="65">
        <v>44589</v>
      </c>
      <c r="AY252" s="64">
        <v>22000000</v>
      </c>
      <c r="AZ252" s="147">
        <v>2750000</v>
      </c>
      <c r="BA252" s="42" t="s">
        <v>1376</v>
      </c>
      <c r="BB252" s="42">
        <v>8</v>
      </c>
      <c r="BC252" s="42"/>
      <c r="BD252" s="42">
        <f t="shared" si="22"/>
        <v>240</v>
      </c>
      <c r="BE252" s="42" t="s">
        <v>734</v>
      </c>
      <c r="BF252" s="93" t="s">
        <v>1385</v>
      </c>
      <c r="BG252" s="42">
        <v>1</v>
      </c>
      <c r="BH252" s="42">
        <v>554</v>
      </c>
      <c r="BI252" s="65">
        <v>44589</v>
      </c>
      <c r="BJ252" s="64">
        <v>22000000</v>
      </c>
      <c r="BK252" s="164"/>
      <c r="BL252" s="42"/>
      <c r="BM252" s="42"/>
      <c r="BN252" s="42"/>
      <c r="BO252" s="42"/>
      <c r="BP252" s="42"/>
      <c r="BQ252" s="42" t="s">
        <v>2038</v>
      </c>
      <c r="BR252" s="42" t="s">
        <v>2037</v>
      </c>
      <c r="BS252" s="165">
        <v>44592</v>
      </c>
      <c r="BT252" s="166">
        <v>44593</v>
      </c>
      <c r="BU252" s="166">
        <v>44834</v>
      </c>
      <c r="BV252" s="65">
        <v>44820</v>
      </c>
      <c r="BW252" s="64">
        <v>8250000</v>
      </c>
      <c r="BX252" s="42">
        <v>681</v>
      </c>
      <c r="BY252" s="65">
        <v>44816</v>
      </c>
      <c r="BZ252" s="167" t="s">
        <v>3105</v>
      </c>
      <c r="CA252" s="65">
        <v>44827</v>
      </c>
      <c r="CB252" s="64">
        <v>8250000</v>
      </c>
      <c r="CC252" s="42"/>
      <c r="CD252" s="42"/>
      <c r="CE252" s="42"/>
      <c r="CF252" s="42"/>
      <c r="CG252" s="42"/>
      <c r="CH252" s="42"/>
      <c r="CI252" s="42"/>
      <c r="CJ252" s="42"/>
      <c r="CK252" s="42"/>
      <c r="CL252" s="42"/>
      <c r="CM252" s="42"/>
      <c r="CN252" s="42"/>
      <c r="CO252" s="42"/>
      <c r="CP252" s="42"/>
      <c r="CQ252" s="42"/>
      <c r="CR252" s="42"/>
      <c r="CS252" s="42"/>
      <c r="CT252" s="42"/>
      <c r="CU252" s="42"/>
      <c r="CV252" s="42"/>
      <c r="CW252" s="42"/>
      <c r="CX252" s="42">
        <v>90</v>
      </c>
      <c r="CY252" s="65">
        <v>44925</v>
      </c>
      <c r="CZ252" s="42"/>
      <c r="DA252" s="42"/>
      <c r="DB252" s="42"/>
      <c r="DC252" s="42"/>
      <c r="DD252" s="42"/>
      <c r="DE252" s="42"/>
      <c r="DF252" s="42"/>
      <c r="DG252" s="42"/>
      <c r="DH252" s="42"/>
      <c r="DI252" s="42"/>
      <c r="DJ252" s="42"/>
      <c r="DK252" s="42"/>
      <c r="DL252" s="42"/>
      <c r="DM252" s="42"/>
      <c r="DN252" s="65"/>
      <c r="DO252" s="42"/>
      <c r="DP252" s="42"/>
      <c r="DQ252" s="42"/>
      <c r="DR252" s="42"/>
      <c r="DS252" s="42"/>
      <c r="DT252" s="65"/>
      <c r="DU252" s="65"/>
      <c r="DV252" s="148"/>
      <c r="DW252" s="65"/>
      <c r="DX252" s="42"/>
      <c r="DY252" s="42"/>
      <c r="DZ252" s="42"/>
      <c r="EA252" s="42"/>
      <c r="EB252" s="42"/>
      <c r="EC252" s="42"/>
      <c r="ED252" s="42"/>
      <c r="EE252" s="42"/>
      <c r="EF252" s="42"/>
      <c r="EG252" s="42"/>
      <c r="EH252" s="42"/>
      <c r="EI252" s="42"/>
      <c r="EJ252" s="42"/>
      <c r="EK252" s="42"/>
      <c r="EL252" s="42"/>
      <c r="EM252" s="42"/>
      <c r="EN252" s="42"/>
      <c r="EO252" s="42"/>
      <c r="EP252" s="42"/>
      <c r="EQ252" s="42"/>
      <c r="ER252" s="42"/>
      <c r="ES252" s="42"/>
      <c r="ET252" s="42"/>
      <c r="EU252" s="42"/>
      <c r="EV252" s="42"/>
      <c r="EW252" s="42"/>
      <c r="EX252" s="42"/>
      <c r="EY252" s="42"/>
      <c r="EZ252" s="42"/>
      <c r="FA252" s="42"/>
      <c r="FB252" s="42"/>
      <c r="FC252" s="42"/>
      <c r="FD252" s="149">
        <f t="shared" si="23"/>
        <v>30250000</v>
      </c>
      <c r="FE252" s="150">
        <f t="shared" si="24"/>
        <v>44925</v>
      </c>
      <c r="FF252" s="63" t="str">
        <f t="shared" ca="1" si="21"/>
        <v xml:space="preserve"> TERMINADO</v>
      </c>
      <c r="FG252" s="42"/>
      <c r="FH252" s="42"/>
      <c r="FI252" s="168"/>
      <c r="FJ252" s="42" t="s">
        <v>1625</v>
      </c>
      <c r="FK252" s="151" t="s">
        <v>1625</v>
      </c>
    </row>
    <row r="253" spans="1:167" s="83" customFormat="1" ht="13.5" customHeight="1" x14ac:dyDescent="0.25">
      <c r="A253" s="83">
        <v>71327</v>
      </c>
      <c r="B253" s="83" t="s">
        <v>3913</v>
      </c>
      <c r="C253" s="83" t="s">
        <v>2289</v>
      </c>
      <c r="D253" s="83" t="s">
        <v>2215</v>
      </c>
      <c r="E253" s="83">
        <v>252</v>
      </c>
      <c r="F253" s="83" t="s">
        <v>510</v>
      </c>
      <c r="G253" s="83">
        <v>172</v>
      </c>
      <c r="H253" s="83" t="s">
        <v>528</v>
      </c>
      <c r="I253" s="83" t="s">
        <v>380</v>
      </c>
      <c r="J253" s="83" t="s">
        <v>1928</v>
      </c>
      <c r="K253" s="83" t="s">
        <v>496</v>
      </c>
      <c r="L253" s="83" t="s">
        <v>1439</v>
      </c>
      <c r="M253" s="83" t="s">
        <v>199</v>
      </c>
      <c r="N253" s="83">
        <v>456</v>
      </c>
      <c r="O253" s="83">
        <v>44587</v>
      </c>
      <c r="P253" s="83">
        <v>13600000</v>
      </c>
      <c r="Q253" s="83" t="s">
        <v>541</v>
      </c>
      <c r="R253" s="83" t="s">
        <v>510</v>
      </c>
      <c r="S253" s="83" t="s">
        <v>117</v>
      </c>
      <c r="AB253" s="83" t="s">
        <v>117</v>
      </c>
      <c r="AG253" s="83">
        <f t="shared" si="20"/>
        <v>13600000</v>
      </c>
      <c r="AH253" s="83" t="s">
        <v>503</v>
      </c>
      <c r="AI253" s="83" t="s">
        <v>1876</v>
      </c>
      <c r="AJ253" s="83" t="s">
        <v>766</v>
      </c>
      <c r="AK253" s="83" t="s">
        <v>1428</v>
      </c>
      <c r="AL253" s="83">
        <v>10035519196</v>
      </c>
      <c r="AM253" s="83">
        <v>9</v>
      </c>
      <c r="AN253" s="83" t="s">
        <v>1631</v>
      </c>
      <c r="AO253" s="83">
        <v>37852</v>
      </c>
      <c r="AP253" s="83">
        <f t="shared" si="26"/>
        <v>18.38082191780822</v>
      </c>
      <c r="AS253" s="189"/>
      <c r="AT253" s="83" t="s">
        <v>1280</v>
      </c>
      <c r="AU253" s="83" t="s">
        <v>1018</v>
      </c>
      <c r="AV253" s="83">
        <v>3214291562</v>
      </c>
      <c r="AW253" s="83" t="s">
        <v>1271</v>
      </c>
      <c r="AX253" s="83">
        <v>44588</v>
      </c>
      <c r="AY253" s="83">
        <v>13600000</v>
      </c>
      <c r="AZ253" s="83">
        <v>1700000</v>
      </c>
      <c r="BA253" s="83" t="s">
        <v>1376</v>
      </c>
      <c r="BB253" s="83">
        <v>8</v>
      </c>
      <c r="BD253" s="83">
        <f t="shared" si="22"/>
        <v>240</v>
      </c>
      <c r="BE253" s="83" t="s">
        <v>1396</v>
      </c>
      <c r="BF253" s="83" t="s">
        <v>1397</v>
      </c>
      <c r="BG253" s="83">
        <v>1</v>
      </c>
      <c r="BH253" s="83">
        <v>531</v>
      </c>
      <c r="BI253" s="83">
        <v>44589</v>
      </c>
      <c r="BJ253" s="83">
        <v>13600000</v>
      </c>
      <c r="BQ253" s="83" t="s">
        <v>2039</v>
      </c>
      <c r="BR253" s="83" t="s">
        <v>2037</v>
      </c>
      <c r="BS253" s="83">
        <v>44590</v>
      </c>
      <c r="BT253" s="83">
        <v>44593</v>
      </c>
      <c r="BU253" s="83">
        <v>44834</v>
      </c>
      <c r="BV253" s="83">
        <v>44825</v>
      </c>
      <c r="BW253" s="83">
        <v>5100000</v>
      </c>
      <c r="BX253" s="83">
        <v>788</v>
      </c>
      <c r="BY253" s="83">
        <v>44818</v>
      </c>
      <c r="BZ253" s="83" t="s">
        <v>3106</v>
      </c>
      <c r="CA253" s="83">
        <v>44827</v>
      </c>
      <c r="CB253" s="83">
        <v>5100000</v>
      </c>
      <c r="CX253" s="83">
        <v>90</v>
      </c>
      <c r="CY253" s="83">
        <v>44925</v>
      </c>
      <c r="DT253" s="83">
        <v>44630</v>
      </c>
      <c r="DU253" s="83">
        <v>44630</v>
      </c>
      <c r="DV253" s="83" t="s">
        <v>1434</v>
      </c>
      <c r="DW253" s="83">
        <v>37266</v>
      </c>
      <c r="DX253" s="83" t="s">
        <v>1428</v>
      </c>
      <c r="DY253" s="83">
        <v>10001185302</v>
      </c>
      <c r="DZ253" s="83">
        <v>8</v>
      </c>
      <c r="EA253" s="83" t="s">
        <v>1435</v>
      </c>
      <c r="EB253" s="83">
        <v>3115237826</v>
      </c>
      <c r="EC253" s="83" t="s">
        <v>1436</v>
      </c>
      <c r="FD253" s="84">
        <f t="shared" si="23"/>
        <v>18700000</v>
      </c>
      <c r="FE253" s="85">
        <f t="shared" si="24"/>
        <v>44925</v>
      </c>
      <c r="FF253" s="83" t="str">
        <f t="shared" ca="1" si="21"/>
        <v xml:space="preserve"> TERMINADO</v>
      </c>
      <c r="FJ253" s="83" t="s">
        <v>1626</v>
      </c>
      <c r="FK253" s="83" t="s">
        <v>3208</v>
      </c>
    </row>
    <row r="254" spans="1:167" s="83" customFormat="1" ht="13.5" customHeight="1" x14ac:dyDescent="0.25">
      <c r="A254" s="83">
        <v>68582</v>
      </c>
      <c r="B254" s="83" t="s">
        <v>3913</v>
      </c>
      <c r="C254" s="83" t="s">
        <v>2289</v>
      </c>
      <c r="D254" s="83" t="s">
        <v>2216</v>
      </c>
      <c r="E254" s="83">
        <v>253</v>
      </c>
      <c r="F254" s="83" t="s">
        <v>510</v>
      </c>
      <c r="G254" s="83">
        <v>256</v>
      </c>
      <c r="H254" s="83" t="s">
        <v>528</v>
      </c>
      <c r="I254" s="83" t="s">
        <v>381</v>
      </c>
      <c r="J254" s="83" t="s">
        <v>1906</v>
      </c>
      <c r="K254" s="83" t="s">
        <v>497</v>
      </c>
      <c r="L254" s="83" t="s">
        <v>1439</v>
      </c>
      <c r="M254" s="83" t="s">
        <v>199</v>
      </c>
      <c r="N254" s="83">
        <v>359</v>
      </c>
      <c r="O254" s="83">
        <v>44575</v>
      </c>
      <c r="P254" s="83">
        <v>22000000</v>
      </c>
      <c r="Q254" s="83" t="s">
        <v>541</v>
      </c>
      <c r="R254" s="83" t="s">
        <v>510</v>
      </c>
      <c r="S254" s="83" t="s">
        <v>117</v>
      </c>
      <c r="AB254" s="83" t="s">
        <v>117</v>
      </c>
      <c r="AG254" s="83">
        <f t="shared" si="20"/>
        <v>22000000</v>
      </c>
      <c r="AH254" s="83" t="s">
        <v>504</v>
      </c>
      <c r="AI254" s="83" t="s">
        <v>1877</v>
      </c>
      <c r="AJ254" s="83" t="s">
        <v>767</v>
      </c>
      <c r="AK254" s="83" t="s">
        <v>1428</v>
      </c>
      <c r="AL254" s="83">
        <v>80186230</v>
      </c>
      <c r="AM254" s="83">
        <v>7</v>
      </c>
      <c r="AN254" s="83" t="s">
        <v>1631</v>
      </c>
      <c r="AO254" s="83">
        <v>30268</v>
      </c>
      <c r="AP254" s="83">
        <f t="shared" si="26"/>
        <v>39.158904109589038</v>
      </c>
      <c r="AS254" s="189"/>
      <c r="AT254" s="83" t="s">
        <v>1370</v>
      </c>
      <c r="AU254" s="83" t="s">
        <v>1019</v>
      </c>
      <c r="AV254" s="83">
        <v>3112851429</v>
      </c>
      <c r="AW254" s="83" t="s">
        <v>1272</v>
      </c>
      <c r="AX254" s="83">
        <v>44589</v>
      </c>
      <c r="AY254" s="83">
        <v>22000000</v>
      </c>
      <c r="AZ254" s="83">
        <v>2750000</v>
      </c>
      <c r="BA254" s="83" t="s">
        <v>1376</v>
      </c>
      <c r="BB254" s="83">
        <v>8</v>
      </c>
      <c r="BD254" s="83">
        <f t="shared" si="22"/>
        <v>240</v>
      </c>
      <c r="BE254" s="83" t="s">
        <v>1403</v>
      </c>
      <c r="BF254" s="83" t="s">
        <v>1404</v>
      </c>
      <c r="BG254" s="83">
        <v>5</v>
      </c>
      <c r="BH254" s="83">
        <v>543</v>
      </c>
      <c r="BI254" s="83">
        <v>44589</v>
      </c>
      <c r="BJ254" s="83">
        <v>22000000</v>
      </c>
      <c r="BQ254" s="83" t="s">
        <v>2035</v>
      </c>
      <c r="BR254" s="83" t="s">
        <v>2036</v>
      </c>
      <c r="BS254" s="83">
        <v>44592</v>
      </c>
      <c r="BT254" s="83">
        <v>44593</v>
      </c>
      <c r="BU254" s="83">
        <v>44834</v>
      </c>
      <c r="BV254" s="83">
        <v>44830</v>
      </c>
      <c r="BW254" s="83">
        <v>8250000</v>
      </c>
      <c r="BX254" s="83">
        <v>735</v>
      </c>
      <c r="BY254" s="83">
        <v>44817</v>
      </c>
      <c r="BZ254" s="83" t="s">
        <v>3107</v>
      </c>
      <c r="CA254" s="83">
        <v>44823</v>
      </c>
      <c r="CB254" s="83">
        <v>8250000</v>
      </c>
      <c r="CX254" s="83">
        <v>90</v>
      </c>
      <c r="CY254" s="83">
        <v>44925</v>
      </c>
      <c r="DT254" s="83">
        <v>44811</v>
      </c>
      <c r="DU254" s="83">
        <v>44811</v>
      </c>
      <c r="DV254" s="83" t="s">
        <v>631</v>
      </c>
      <c r="DX254" s="83" t="s">
        <v>1428</v>
      </c>
      <c r="DY254" s="83">
        <v>1070924255</v>
      </c>
      <c r="FD254" s="84">
        <f t="shared" si="23"/>
        <v>30250000</v>
      </c>
      <c r="FE254" s="85">
        <f t="shared" si="24"/>
        <v>44925</v>
      </c>
      <c r="FF254" s="83" t="str">
        <f t="shared" ca="1" si="21"/>
        <v xml:space="preserve"> TERMINADO</v>
      </c>
      <c r="FJ254" s="83" t="s">
        <v>1627</v>
      </c>
      <c r="FK254" s="83" t="s">
        <v>1627</v>
      </c>
    </row>
    <row r="255" spans="1:167" s="152" customFormat="1" ht="13.5" customHeight="1" x14ac:dyDescent="0.2">
      <c r="A255" s="43">
        <v>69723</v>
      </c>
      <c r="B255" s="42" t="s">
        <v>3108</v>
      </c>
      <c r="C255" s="42" t="s">
        <v>2289</v>
      </c>
      <c r="D255" s="43" t="s">
        <v>2217</v>
      </c>
      <c r="E255" s="42">
        <v>254</v>
      </c>
      <c r="F255" s="68" t="s">
        <v>510</v>
      </c>
      <c r="G255" s="43">
        <v>295</v>
      </c>
      <c r="H255" s="63" t="s">
        <v>528</v>
      </c>
      <c r="I255" s="42" t="s">
        <v>305</v>
      </c>
      <c r="J255" s="42" t="s">
        <v>1927</v>
      </c>
      <c r="K255" s="42" t="s">
        <v>418</v>
      </c>
      <c r="L255" s="42" t="s">
        <v>1439</v>
      </c>
      <c r="M255" s="42" t="s">
        <v>199</v>
      </c>
      <c r="N255" s="42">
        <v>433</v>
      </c>
      <c r="O255" s="65">
        <v>44580</v>
      </c>
      <c r="P255" s="64">
        <v>22000000</v>
      </c>
      <c r="Q255" s="42" t="s">
        <v>541</v>
      </c>
      <c r="R255" s="42" t="s">
        <v>510</v>
      </c>
      <c r="S255" s="42" t="s">
        <v>117</v>
      </c>
      <c r="T255" s="162"/>
      <c r="U255" s="69"/>
      <c r="V255" s="69"/>
      <c r="W255" s="163"/>
      <c r="X255" s="163"/>
      <c r="Y255" s="163"/>
      <c r="Z255" s="163"/>
      <c r="AA255" s="163"/>
      <c r="AB255" s="42" t="s">
        <v>117</v>
      </c>
      <c r="AC255" s="69"/>
      <c r="AD255" s="69"/>
      <c r="AE255" s="69"/>
      <c r="AF255" s="69"/>
      <c r="AG255" s="64">
        <f t="shared" si="20"/>
        <v>22000000</v>
      </c>
      <c r="AH255" s="42" t="s">
        <v>507</v>
      </c>
      <c r="AI255" s="42" t="s">
        <v>1878</v>
      </c>
      <c r="AJ255" s="144" t="s">
        <v>768</v>
      </c>
      <c r="AK255" s="42" t="s">
        <v>1428</v>
      </c>
      <c r="AL255" s="42">
        <v>1030610170</v>
      </c>
      <c r="AM255" s="42">
        <v>1</v>
      </c>
      <c r="AN255" s="145" t="s">
        <v>1632</v>
      </c>
      <c r="AO255" s="65">
        <v>33701</v>
      </c>
      <c r="AP255" s="146">
        <f t="shared" si="26"/>
        <v>29.753424657534246</v>
      </c>
      <c r="AQ255" s="69"/>
      <c r="AR255" s="69"/>
      <c r="AS255" s="189"/>
      <c r="AT255" s="42" t="s">
        <v>1371</v>
      </c>
      <c r="AU255" s="42" t="s">
        <v>1020</v>
      </c>
      <c r="AV255" s="42">
        <v>3028318244</v>
      </c>
      <c r="AW255" s="42" t="s">
        <v>1273</v>
      </c>
      <c r="AX255" s="65">
        <v>44589</v>
      </c>
      <c r="AY255" s="64">
        <v>22000000</v>
      </c>
      <c r="AZ255" s="147">
        <v>2750000</v>
      </c>
      <c r="BA255" s="42" t="s">
        <v>1376</v>
      </c>
      <c r="BB255" s="42">
        <v>8</v>
      </c>
      <c r="BC255" s="42"/>
      <c r="BD255" s="42">
        <f t="shared" si="22"/>
        <v>240</v>
      </c>
      <c r="BE255" s="42" t="s">
        <v>1394</v>
      </c>
      <c r="BF255" s="93" t="s">
        <v>1395</v>
      </c>
      <c r="BG255" s="42">
        <v>1</v>
      </c>
      <c r="BH255" s="42">
        <v>548</v>
      </c>
      <c r="BI255" s="65">
        <v>44589</v>
      </c>
      <c r="BJ255" s="64">
        <v>22000000</v>
      </c>
      <c r="BK255" s="164"/>
      <c r="BL255" s="42"/>
      <c r="BM255" s="42"/>
      <c r="BN255" s="42"/>
      <c r="BO255" s="42"/>
      <c r="BP255" s="42"/>
      <c r="BQ255" s="42" t="s">
        <v>2034</v>
      </c>
      <c r="BR255" s="42" t="s">
        <v>2033</v>
      </c>
      <c r="BS255" s="165">
        <v>44592</v>
      </c>
      <c r="BT255" s="166">
        <v>44593</v>
      </c>
      <c r="BU255" s="166">
        <v>44834</v>
      </c>
      <c r="BV255" s="65">
        <v>44825</v>
      </c>
      <c r="BW255" s="64">
        <v>8250000</v>
      </c>
      <c r="BX255" s="42">
        <v>752</v>
      </c>
      <c r="BY255" s="65">
        <v>44817</v>
      </c>
      <c r="BZ255" s="167" t="s">
        <v>3111</v>
      </c>
      <c r="CA255" s="65">
        <v>44827</v>
      </c>
      <c r="CB255" s="64">
        <v>8250000</v>
      </c>
      <c r="CC255" s="42"/>
      <c r="CD255" s="42"/>
      <c r="CE255" s="42"/>
      <c r="CF255" s="42"/>
      <c r="CG255" s="42"/>
      <c r="CH255" s="42"/>
      <c r="CI255" s="42"/>
      <c r="CJ255" s="42"/>
      <c r="CK255" s="42"/>
      <c r="CL255" s="42"/>
      <c r="CM255" s="42"/>
      <c r="CN255" s="42"/>
      <c r="CO255" s="42"/>
      <c r="CP255" s="42"/>
      <c r="CQ255" s="42"/>
      <c r="CR255" s="42"/>
      <c r="CS255" s="42"/>
      <c r="CT255" s="42"/>
      <c r="CU255" s="42"/>
      <c r="CV255" s="42"/>
      <c r="CW255" s="42"/>
      <c r="CX255" s="42">
        <v>90</v>
      </c>
      <c r="CY255" s="65">
        <v>44925</v>
      </c>
      <c r="CZ255" s="42"/>
      <c r="DA255" s="42"/>
      <c r="DB255" s="42"/>
      <c r="DC255" s="42"/>
      <c r="DD255" s="42"/>
      <c r="DE255" s="42"/>
      <c r="DF255" s="42"/>
      <c r="DG255" s="42"/>
      <c r="DH255" s="42"/>
      <c r="DI255" s="42"/>
      <c r="DJ255" s="42"/>
      <c r="DK255" s="42"/>
      <c r="DL255" s="42"/>
      <c r="DM255" s="42"/>
      <c r="DN255" s="65"/>
      <c r="DO255" s="42"/>
      <c r="DP255" s="42"/>
      <c r="DQ255" s="42"/>
      <c r="DR255" s="42"/>
      <c r="DS255" s="42"/>
      <c r="DT255" s="65"/>
      <c r="DU255" s="65"/>
      <c r="DV255" s="148" t="s">
        <v>3912</v>
      </c>
      <c r="DW255" s="65"/>
      <c r="DX255" s="42"/>
      <c r="DY255" s="42"/>
      <c r="DZ255" s="42"/>
      <c r="EA255" s="42"/>
      <c r="EB255" s="42"/>
      <c r="EC255" s="42"/>
      <c r="ED255" s="42"/>
      <c r="EE255" s="42"/>
      <c r="EF255" s="42"/>
      <c r="EG255" s="42"/>
      <c r="EH255" s="42"/>
      <c r="EI255" s="42"/>
      <c r="EJ255" s="42"/>
      <c r="EK255" s="42"/>
      <c r="EL255" s="42"/>
      <c r="EM255" s="42"/>
      <c r="EN255" s="42"/>
      <c r="EO255" s="42"/>
      <c r="EP255" s="42"/>
      <c r="EQ255" s="42"/>
      <c r="ER255" s="42"/>
      <c r="ES255" s="42"/>
      <c r="ET255" s="42"/>
      <c r="EU255" s="42"/>
      <c r="EV255" s="42"/>
      <c r="EW255" s="42"/>
      <c r="EX255" s="42"/>
      <c r="EY255" s="42"/>
      <c r="EZ255" s="42"/>
      <c r="FA255" s="42"/>
      <c r="FB255" s="42"/>
      <c r="FC255" s="42"/>
      <c r="FD255" s="149">
        <f t="shared" si="23"/>
        <v>30250000</v>
      </c>
      <c r="FE255" s="150">
        <f t="shared" si="24"/>
        <v>44925</v>
      </c>
      <c r="FF255" s="63" t="str">
        <f t="shared" ca="1" si="21"/>
        <v xml:space="preserve"> TERMINADO</v>
      </c>
      <c r="FG255" s="42"/>
      <c r="FH255" s="42"/>
      <c r="FI255" s="168"/>
      <c r="FJ255" s="42" t="s">
        <v>1628</v>
      </c>
      <c r="FK255" s="151" t="s">
        <v>1628</v>
      </c>
    </row>
    <row r="256" spans="1:167" s="152" customFormat="1" ht="13.5" customHeight="1" x14ac:dyDescent="0.2">
      <c r="A256" s="43">
        <v>71399</v>
      </c>
      <c r="B256" s="42" t="s">
        <v>3108</v>
      </c>
      <c r="C256" s="42" t="s">
        <v>2289</v>
      </c>
      <c r="D256" s="43" t="s">
        <v>2218</v>
      </c>
      <c r="E256" s="42">
        <v>255</v>
      </c>
      <c r="F256" s="68" t="s">
        <v>513</v>
      </c>
      <c r="G256" s="43">
        <v>306</v>
      </c>
      <c r="H256" s="63" t="s">
        <v>528</v>
      </c>
      <c r="I256" s="42" t="s">
        <v>382</v>
      </c>
      <c r="J256" s="42" t="s">
        <v>1892</v>
      </c>
      <c r="K256" s="42" t="s">
        <v>498</v>
      </c>
      <c r="L256" s="42" t="s">
        <v>1439</v>
      </c>
      <c r="M256" s="42" t="s">
        <v>197</v>
      </c>
      <c r="N256" s="42">
        <v>462</v>
      </c>
      <c r="O256" s="65">
        <v>44589</v>
      </c>
      <c r="P256" s="64">
        <v>36400000</v>
      </c>
      <c r="Q256" s="42" t="s">
        <v>539</v>
      </c>
      <c r="R256" s="42" t="s">
        <v>513</v>
      </c>
      <c r="S256" s="42" t="s">
        <v>117</v>
      </c>
      <c r="T256" s="162"/>
      <c r="U256" s="69"/>
      <c r="V256" s="69"/>
      <c r="W256" s="163"/>
      <c r="X256" s="163"/>
      <c r="Y256" s="163"/>
      <c r="Z256" s="163"/>
      <c r="AA256" s="163"/>
      <c r="AB256" s="42" t="s">
        <v>117</v>
      </c>
      <c r="AC256" s="69"/>
      <c r="AD256" s="69"/>
      <c r="AE256" s="69"/>
      <c r="AF256" s="69"/>
      <c r="AG256" s="64">
        <f t="shared" si="20"/>
        <v>36400000</v>
      </c>
      <c r="AH256" s="42" t="s">
        <v>2575</v>
      </c>
      <c r="AI256" s="42" t="s">
        <v>1879</v>
      </c>
      <c r="AJ256" s="144" t="s">
        <v>769</v>
      </c>
      <c r="AK256" s="42" t="s">
        <v>1428</v>
      </c>
      <c r="AL256" s="42">
        <v>52468301</v>
      </c>
      <c r="AM256" s="42">
        <v>0</v>
      </c>
      <c r="AN256" s="145" t="s">
        <v>1632</v>
      </c>
      <c r="AO256" s="65">
        <v>29407</v>
      </c>
      <c r="AP256" s="146">
        <f t="shared" si="26"/>
        <v>41.517808219178079</v>
      </c>
      <c r="AQ256" s="69"/>
      <c r="AR256" s="69"/>
      <c r="AS256" s="189"/>
      <c r="AT256" s="42" t="s">
        <v>1372</v>
      </c>
      <c r="AU256" s="42" t="s">
        <v>1021</v>
      </c>
      <c r="AV256" s="42">
        <v>3223849996</v>
      </c>
      <c r="AW256" s="42" t="s">
        <v>1274</v>
      </c>
      <c r="AX256" s="65">
        <v>44589</v>
      </c>
      <c r="AY256" s="64">
        <v>36400000</v>
      </c>
      <c r="AZ256" s="147">
        <v>4550000</v>
      </c>
      <c r="BA256" s="42" t="s">
        <v>1376</v>
      </c>
      <c r="BB256" s="42">
        <v>8</v>
      </c>
      <c r="BC256" s="42"/>
      <c r="BD256" s="42">
        <f t="shared" si="22"/>
        <v>240</v>
      </c>
      <c r="BE256" s="42" t="s">
        <v>648</v>
      </c>
      <c r="BF256" s="93" t="s">
        <v>2284</v>
      </c>
      <c r="BG256" s="42">
        <v>1</v>
      </c>
      <c r="BH256" s="42">
        <v>556</v>
      </c>
      <c r="BI256" s="65">
        <v>44589</v>
      </c>
      <c r="BJ256" s="64">
        <v>36400000</v>
      </c>
      <c r="BK256" s="164"/>
      <c r="BL256" s="42"/>
      <c r="BM256" s="42"/>
      <c r="BN256" s="42"/>
      <c r="BO256" s="42"/>
      <c r="BP256" s="42"/>
      <c r="BQ256" s="42" t="s">
        <v>2032</v>
      </c>
      <c r="BR256" s="42" t="s">
        <v>2243</v>
      </c>
      <c r="BS256" s="165">
        <v>44593</v>
      </c>
      <c r="BT256" s="166">
        <v>44593</v>
      </c>
      <c r="BU256" s="166">
        <v>44834</v>
      </c>
      <c r="BV256" s="65">
        <v>44830</v>
      </c>
      <c r="BW256" s="64">
        <v>13650000</v>
      </c>
      <c r="BX256" s="42">
        <v>757</v>
      </c>
      <c r="BY256" s="65">
        <v>44818</v>
      </c>
      <c r="BZ256" s="167" t="s">
        <v>3112</v>
      </c>
      <c r="CA256" s="65">
        <v>44832</v>
      </c>
      <c r="CB256" s="64">
        <v>13650000</v>
      </c>
      <c r="CC256" s="42"/>
      <c r="CD256" s="42"/>
      <c r="CE256" s="42"/>
      <c r="CF256" s="42"/>
      <c r="CG256" s="42"/>
      <c r="CH256" s="42"/>
      <c r="CI256" s="42"/>
      <c r="CJ256" s="42"/>
      <c r="CK256" s="42"/>
      <c r="CL256" s="42"/>
      <c r="CM256" s="42"/>
      <c r="CN256" s="42"/>
      <c r="CO256" s="42"/>
      <c r="CP256" s="42"/>
      <c r="CQ256" s="42"/>
      <c r="CR256" s="42"/>
      <c r="CS256" s="42"/>
      <c r="CT256" s="42"/>
      <c r="CU256" s="42"/>
      <c r="CV256" s="42"/>
      <c r="CW256" s="42"/>
      <c r="CX256" s="42">
        <v>90</v>
      </c>
      <c r="CY256" s="65">
        <v>44926</v>
      </c>
      <c r="CZ256" s="42"/>
      <c r="DA256" s="42"/>
      <c r="DB256" s="42"/>
      <c r="DC256" s="42"/>
      <c r="DD256" s="42"/>
      <c r="DE256" s="42"/>
      <c r="DF256" s="42"/>
      <c r="DG256" s="42"/>
      <c r="DH256" s="42"/>
      <c r="DI256" s="42"/>
      <c r="DJ256" s="42"/>
      <c r="DK256" s="42"/>
      <c r="DL256" s="42"/>
      <c r="DM256" s="42"/>
      <c r="DN256" s="65"/>
      <c r="DO256" s="42"/>
      <c r="DP256" s="42"/>
      <c r="DQ256" s="42"/>
      <c r="DR256" s="42"/>
      <c r="DS256" s="42"/>
      <c r="DT256" s="65"/>
      <c r="DU256" s="65"/>
      <c r="DV256" s="148"/>
      <c r="DW256" s="65"/>
      <c r="DX256" s="42"/>
      <c r="DY256" s="42"/>
      <c r="DZ256" s="42"/>
      <c r="EA256" s="42"/>
      <c r="EB256" s="42"/>
      <c r="EC256" s="42"/>
      <c r="ED256" s="42"/>
      <c r="EE256" s="42"/>
      <c r="EF256" s="42"/>
      <c r="EG256" s="42"/>
      <c r="EH256" s="42"/>
      <c r="EI256" s="42"/>
      <c r="EJ256" s="42"/>
      <c r="EK256" s="42"/>
      <c r="EL256" s="42"/>
      <c r="EM256" s="42"/>
      <c r="EN256" s="42"/>
      <c r="EO256" s="42"/>
      <c r="EP256" s="42"/>
      <c r="EQ256" s="42"/>
      <c r="ER256" s="42"/>
      <c r="ES256" s="42"/>
      <c r="ET256" s="42"/>
      <c r="EU256" s="42"/>
      <c r="EV256" s="42"/>
      <c r="EW256" s="42"/>
      <c r="EX256" s="42"/>
      <c r="EY256" s="42"/>
      <c r="EZ256" s="42"/>
      <c r="FA256" s="42"/>
      <c r="FB256" s="42"/>
      <c r="FC256" s="42"/>
      <c r="FD256" s="149">
        <f t="shared" si="23"/>
        <v>50050000</v>
      </c>
      <c r="FE256" s="150">
        <f t="shared" si="24"/>
        <v>44926</v>
      </c>
      <c r="FF256" s="63" t="str">
        <f t="shared" ca="1" si="21"/>
        <v xml:space="preserve"> TERMINADO</v>
      </c>
      <c r="FG256" s="42"/>
      <c r="FH256" s="42"/>
      <c r="FI256" s="168"/>
      <c r="FJ256" s="42" t="s">
        <v>1629</v>
      </c>
      <c r="FK256" s="151" t="s">
        <v>1629</v>
      </c>
    </row>
    <row r="257" spans="1:167" s="152" customFormat="1" ht="13.5" customHeight="1" x14ac:dyDescent="0.2">
      <c r="A257" s="43">
        <v>71912</v>
      </c>
      <c r="B257" s="42" t="s">
        <v>3108</v>
      </c>
      <c r="C257" s="42"/>
      <c r="D257" s="43" t="s">
        <v>2219</v>
      </c>
      <c r="E257" s="42">
        <v>256</v>
      </c>
      <c r="F257" s="68" t="s">
        <v>2907</v>
      </c>
      <c r="G257" s="43">
        <v>14</v>
      </c>
      <c r="H257" s="63" t="s">
        <v>549</v>
      </c>
      <c r="I257" s="42" t="s">
        <v>383</v>
      </c>
      <c r="J257" s="42" t="s">
        <v>3524</v>
      </c>
      <c r="K257" s="42" t="s">
        <v>117</v>
      </c>
      <c r="L257" s="42" t="s">
        <v>1439</v>
      </c>
      <c r="M257" s="42" t="s">
        <v>210</v>
      </c>
      <c r="N257" s="42">
        <v>451</v>
      </c>
      <c r="O257" s="65">
        <v>44586</v>
      </c>
      <c r="P257" s="64">
        <v>156376000</v>
      </c>
      <c r="Q257" s="42" t="s">
        <v>2281</v>
      </c>
      <c r="R257" s="42" t="s">
        <v>2282</v>
      </c>
      <c r="S257" s="42" t="s">
        <v>117</v>
      </c>
      <c r="T257" s="162"/>
      <c r="U257" s="69"/>
      <c r="V257" s="69"/>
      <c r="W257" s="163"/>
      <c r="X257" s="163"/>
      <c r="Y257" s="163"/>
      <c r="Z257" s="163"/>
      <c r="AA257" s="163"/>
      <c r="AB257" s="42" t="s">
        <v>117</v>
      </c>
      <c r="AC257" s="69"/>
      <c r="AD257" s="69"/>
      <c r="AE257" s="69" t="e">
        <f>+VLOOKUP(E257,[1]Hoja1!$A:$D,4,0)</f>
        <v>#N/A</v>
      </c>
      <c r="AF257" s="69"/>
      <c r="AG257" s="64">
        <f t="shared" si="20"/>
        <v>156376000</v>
      </c>
      <c r="AH257" s="42" t="s">
        <v>2576</v>
      </c>
      <c r="AI257" s="42"/>
      <c r="AJ257" s="144" t="s">
        <v>770</v>
      </c>
      <c r="AK257" s="42" t="s">
        <v>2228</v>
      </c>
      <c r="AL257" s="42">
        <v>900073254</v>
      </c>
      <c r="AM257" s="42"/>
      <c r="AN257" s="145" t="s">
        <v>117</v>
      </c>
      <c r="AO257" s="65"/>
      <c r="AP257" s="146" t="s">
        <v>117</v>
      </c>
      <c r="AQ257" s="69" t="s">
        <v>2283</v>
      </c>
      <c r="AR257" s="69" t="s">
        <v>1428</v>
      </c>
      <c r="AS257" s="189">
        <v>39789196</v>
      </c>
      <c r="AT257" s="42" t="s">
        <v>117</v>
      </c>
      <c r="AU257" s="42" t="s">
        <v>1022</v>
      </c>
      <c r="AV257" s="42">
        <v>6068433</v>
      </c>
      <c r="AW257" s="42" t="s">
        <v>1275</v>
      </c>
      <c r="AX257" s="65">
        <v>44593</v>
      </c>
      <c r="AY257" s="64">
        <v>143648436.02000001</v>
      </c>
      <c r="AZ257" s="147">
        <v>0</v>
      </c>
      <c r="BA257" s="42" t="s">
        <v>1377</v>
      </c>
      <c r="BB257" s="42">
        <v>9</v>
      </c>
      <c r="BC257" s="42"/>
      <c r="BD257" s="42">
        <f t="shared" si="22"/>
        <v>270</v>
      </c>
      <c r="BE257" s="42" t="s">
        <v>622</v>
      </c>
      <c r="BF257" s="93" t="s">
        <v>2863</v>
      </c>
      <c r="BG257" s="42" t="s">
        <v>117</v>
      </c>
      <c r="BH257" s="42">
        <v>577</v>
      </c>
      <c r="BI257" s="65">
        <v>44596</v>
      </c>
      <c r="BJ257" s="64">
        <v>143648436</v>
      </c>
      <c r="BK257" s="164"/>
      <c r="BL257" s="42"/>
      <c r="BM257" s="42"/>
      <c r="BN257" s="42"/>
      <c r="BO257" s="42"/>
      <c r="BP257" s="42"/>
      <c r="BQ257" s="42" t="s">
        <v>2285</v>
      </c>
      <c r="BR257" s="42" t="s">
        <v>2286</v>
      </c>
      <c r="BS257" s="165">
        <v>44596</v>
      </c>
      <c r="BT257" s="166">
        <v>44596</v>
      </c>
      <c r="BU257" s="166">
        <v>44868</v>
      </c>
      <c r="BV257" s="65"/>
      <c r="BW257" s="64"/>
      <c r="BX257" s="42"/>
      <c r="BY257" s="65"/>
      <c r="BZ257" s="167"/>
      <c r="CA257" s="65"/>
      <c r="CB257" s="64"/>
      <c r="CC257" s="42"/>
      <c r="CD257" s="42"/>
      <c r="CE257" s="42"/>
      <c r="CF257" s="42"/>
      <c r="CG257" s="42"/>
      <c r="CH257" s="42"/>
      <c r="CI257" s="42"/>
      <c r="CJ257" s="42"/>
      <c r="CK257" s="42"/>
      <c r="CL257" s="42"/>
      <c r="CM257" s="42"/>
      <c r="CN257" s="42"/>
      <c r="CO257" s="42"/>
      <c r="CP257" s="42"/>
      <c r="CQ257" s="42"/>
      <c r="CR257" s="42"/>
      <c r="CS257" s="42"/>
      <c r="CT257" s="42"/>
      <c r="CU257" s="42"/>
      <c r="CV257" s="42"/>
      <c r="CW257" s="42"/>
      <c r="CX257" s="42"/>
      <c r="CY257" s="65"/>
      <c r="CZ257" s="42"/>
      <c r="DA257" s="42"/>
      <c r="DB257" s="42"/>
      <c r="DC257" s="42"/>
      <c r="DD257" s="42"/>
      <c r="DE257" s="42"/>
      <c r="DF257" s="42"/>
      <c r="DG257" s="42"/>
      <c r="DH257" s="42"/>
      <c r="DI257" s="42"/>
      <c r="DJ257" s="42"/>
      <c r="DK257" s="42"/>
      <c r="DL257" s="42"/>
      <c r="DM257" s="42"/>
      <c r="DN257" s="65"/>
      <c r="DO257" s="42"/>
      <c r="DP257" s="42"/>
      <c r="DQ257" s="42"/>
      <c r="DR257" s="42"/>
      <c r="DS257" s="42"/>
      <c r="DT257" s="65"/>
      <c r="DU257" s="65"/>
      <c r="DV257" s="148"/>
      <c r="DW257" s="65"/>
      <c r="DX257" s="42"/>
      <c r="DY257" s="42"/>
      <c r="DZ257" s="42"/>
      <c r="EA257" s="42"/>
      <c r="EB257" s="42"/>
      <c r="EC257" s="42"/>
      <c r="ED257" s="42"/>
      <c r="EE257" s="42"/>
      <c r="EF257" s="42"/>
      <c r="EG257" s="42"/>
      <c r="EH257" s="42"/>
      <c r="EI257" s="42"/>
      <c r="EJ257" s="42"/>
      <c r="EK257" s="42"/>
      <c r="EL257" s="42"/>
      <c r="EM257" s="42"/>
      <c r="EN257" s="42"/>
      <c r="EO257" s="42"/>
      <c r="EP257" s="42"/>
      <c r="EQ257" s="42"/>
      <c r="ER257" s="42"/>
      <c r="ES257" s="42"/>
      <c r="ET257" s="42"/>
      <c r="EU257" s="42"/>
      <c r="EV257" s="42"/>
      <c r="EW257" s="42"/>
      <c r="EX257" s="42"/>
      <c r="EY257" s="42"/>
      <c r="EZ257" s="42"/>
      <c r="FA257" s="42"/>
      <c r="FB257" s="42"/>
      <c r="FC257" s="42"/>
      <c r="FD257" s="149">
        <f>+AY257+BW260+CG258+CP258</f>
        <v>143648436.02000001</v>
      </c>
      <c r="FE257" s="150">
        <f t="shared" si="24"/>
        <v>44868</v>
      </c>
      <c r="FF257" s="63" t="str">
        <f t="shared" ca="1" si="21"/>
        <v xml:space="preserve"> TERMINADO</v>
      </c>
      <c r="FG257" s="42"/>
      <c r="FH257" s="42"/>
      <c r="FI257" s="168"/>
      <c r="FJ257" s="42" t="s">
        <v>3523</v>
      </c>
      <c r="FK257" s="151"/>
    </row>
    <row r="258" spans="1:167" s="152" customFormat="1" ht="13.5" customHeight="1" x14ac:dyDescent="0.2">
      <c r="A258" s="43">
        <v>71917</v>
      </c>
      <c r="B258" s="42" t="s">
        <v>3108</v>
      </c>
      <c r="C258" s="42" t="s">
        <v>3466</v>
      </c>
      <c r="D258" s="43" t="s">
        <v>2690</v>
      </c>
      <c r="E258" s="42">
        <v>257</v>
      </c>
      <c r="F258" s="68" t="s">
        <v>2233</v>
      </c>
      <c r="G258" s="43">
        <v>3</v>
      </c>
      <c r="H258" s="63" t="s">
        <v>549</v>
      </c>
      <c r="I258" s="42" t="s">
        <v>2231</v>
      </c>
      <c r="J258" s="42" t="s">
        <v>1895</v>
      </c>
      <c r="K258" s="42" t="s">
        <v>117</v>
      </c>
      <c r="L258" s="42" t="s">
        <v>2287</v>
      </c>
      <c r="M258" s="42" t="s">
        <v>213</v>
      </c>
      <c r="N258" s="42">
        <v>496</v>
      </c>
      <c r="O258" s="65">
        <v>44649</v>
      </c>
      <c r="P258" s="64">
        <v>15450000</v>
      </c>
      <c r="Q258" s="42" t="s">
        <v>2232</v>
      </c>
      <c r="R258" s="42" t="s">
        <v>2233</v>
      </c>
      <c r="S258" s="42" t="s">
        <v>117</v>
      </c>
      <c r="T258" s="162"/>
      <c r="U258" s="69"/>
      <c r="V258" s="69"/>
      <c r="W258" s="163"/>
      <c r="X258" s="163"/>
      <c r="Y258" s="163"/>
      <c r="Z258" s="163"/>
      <c r="AA258" s="163"/>
      <c r="AB258" s="42" t="s">
        <v>117</v>
      </c>
      <c r="AC258" s="69"/>
      <c r="AD258" s="69"/>
      <c r="AE258" s="69"/>
      <c r="AF258" s="69"/>
      <c r="AG258" s="64">
        <f t="shared" si="20"/>
        <v>15450000</v>
      </c>
      <c r="AH258" s="42" t="s">
        <v>2577</v>
      </c>
      <c r="AI258" s="42"/>
      <c r="AJ258" s="144" t="s">
        <v>2227</v>
      </c>
      <c r="AK258" s="42" t="s">
        <v>2228</v>
      </c>
      <c r="AL258" s="42">
        <v>811009788</v>
      </c>
      <c r="AM258" s="42"/>
      <c r="AN258" s="145" t="s">
        <v>117</v>
      </c>
      <c r="AO258" s="65"/>
      <c r="AP258" s="146" t="s">
        <v>117</v>
      </c>
      <c r="AQ258" s="69" t="s">
        <v>2864</v>
      </c>
      <c r="AR258" s="69" t="s">
        <v>1428</v>
      </c>
      <c r="AS258" s="189">
        <v>9310679</v>
      </c>
      <c r="AT258" s="42" t="s">
        <v>117</v>
      </c>
      <c r="AU258" s="42" t="s">
        <v>2229</v>
      </c>
      <c r="AV258" s="42">
        <v>3113968578</v>
      </c>
      <c r="AW258" s="42" t="s">
        <v>2865</v>
      </c>
      <c r="AX258" s="65">
        <v>44649</v>
      </c>
      <c r="AY258" s="64">
        <v>15450000</v>
      </c>
      <c r="AZ258" s="147">
        <v>0</v>
      </c>
      <c r="BA258" s="42" t="s">
        <v>1375</v>
      </c>
      <c r="BB258" s="42">
        <v>7</v>
      </c>
      <c r="BC258" s="42"/>
      <c r="BD258" s="42">
        <f t="shared" si="22"/>
        <v>210</v>
      </c>
      <c r="BE258" s="42" t="s">
        <v>601</v>
      </c>
      <c r="BF258" s="93" t="s">
        <v>2230</v>
      </c>
      <c r="BG258" s="42" t="s">
        <v>117</v>
      </c>
      <c r="BH258" s="42">
        <v>612</v>
      </c>
      <c r="BI258" s="65">
        <v>44651</v>
      </c>
      <c r="BJ258" s="64">
        <v>15450000</v>
      </c>
      <c r="BK258" s="164"/>
      <c r="BL258" s="42"/>
      <c r="BM258" s="42"/>
      <c r="BN258" s="42"/>
      <c r="BO258" s="42"/>
      <c r="BP258" s="42"/>
      <c r="BQ258" s="42" t="s">
        <v>2866</v>
      </c>
      <c r="BR258" s="42">
        <v>45162</v>
      </c>
      <c r="BS258" s="165"/>
      <c r="BT258" s="166">
        <v>44655</v>
      </c>
      <c r="BU258" s="166">
        <v>44868</v>
      </c>
      <c r="BV258" s="65"/>
      <c r="BW258" s="64"/>
      <c r="BX258" s="42"/>
      <c r="BY258" s="65"/>
      <c r="BZ258" s="167"/>
      <c r="CA258" s="65"/>
      <c r="CB258" s="64"/>
      <c r="CC258" s="42"/>
      <c r="CD258" s="42"/>
      <c r="CE258" s="42"/>
      <c r="CF258" s="42"/>
      <c r="CG258" s="42"/>
      <c r="CH258" s="42"/>
      <c r="CI258" s="42"/>
      <c r="CJ258" s="42"/>
      <c r="CK258" s="42"/>
      <c r="CL258" s="42"/>
      <c r="CM258" s="42"/>
      <c r="CN258" s="42"/>
      <c r="CO258" s="42"/>
      <c r="CP258" s="42"/>
      <c r="CQ258" s="42"/>
      <c r="CR258" s="42"/>
      <c r="CS258" s="42"/>
      <c r="CT258" s="42"/>
      <c r="CU258" s="42"/>
      <c r="CV258" s="42"/>
      <c r="CW258" s="42"/>
      <c r="CX258" s="42"/>
      <c r="CY258" s="65"/>
      <c r="CZ258" s="42"/>
      <c r="DA258" s="42"/>
      <c r="DB258" s="42"/>
      <c r="DC258" s="42"/>
      <c r="DD258" s="42"/>
      <c r="DE258" s="42"/>
      <c r="DF258" s="42"/>
      <c r="DG258" s="42"/>
      <c r="DH258" s="42"/>
      <c r="DI258" s="42"/>
      <c r="DJ258" s="42"/>
      <c r="DK258" s="42"/>
      <c r="DL258" s="42"/>
      <c r="DM258" s="42"/>
      <c r="DN258" s="65"/>
      <c r="DO258" s="42"/>
      <c r="DP258" s="42"/>
      <c r="DQ258" s="42"/>
      <c r="DR258" s="42"/>
      <c r="DS258" s="42"/>
      <c r="DT258" s="65"/>
      <c r="DU258" s="65"/>
      <c r="DV258" s="148"/>
      <c r="DW258" s="65"/>
      <c r="DX258" s="42"/>
      <c r="DY258" s="42"/>
      <c r="DZ258" s="42"/>
      <c r="EA258" s="42"/>
      <c r="EB258" s="42"/>
      <c r="EC258" s="42"/>
      <c r="ED258" s="42"/>
      <c r="EE258" s="42"/>
      <c r="EF258" s="42"/>
      <c r="EG258" s="42"/>
      <c r="EH258" s="42"/>
      <c r="EI258" s="42"/>
      <c r="EJ258" s="42"/>
      <c r="EK258" s="42"/>
      <c r="EL258" s="42"/>
      <c r="EM258" s="42"/>
      <c r="EN258" s="42"/>
      <c r="EO258" s="42"/>
      <c r="EP258" s="42"/>
      <c r="EQ258" s="42"/>
      <c r="ER258" s="42"/>
      <c r="ES258" s="42"/>
      <c r="ET258" s="42"/>
      <c r="EU258" s="42"/>
      <c r="EV258" s="42"/>
      <c r="EW258" s="42"/>
      <c r="EX258" s="42"/>
      <c r="EY258" s="42"/>
      <c r="EZ258" s="42"/>
      <c r="FA258" s="42"/>
      <c r="FB258" s="42"/>
      <c r="FC258" s="42"/>
      <c r="FD258" s="149">
        <f t="shared" ref="FD258:FD285" si="27">+AY258+BW258+CG258+CP258</f>
        <v>15450000</v>
      </c>
      <c r="FE258" s="150">
        <f t="shared" si="24"/>
        <v>44868</v>
      </c>
      <c r="FF258" s="63" t="str">
        <f t="shared" ca="1" si="21"/>
        <v xml:space="preserve"> TERMINADO</v>
      </c>
      <c r="FG258" s="42"/>
      <c r="FH258" s="42"/>
      <c r="FI258" s="168"/>
      <c r="FJ258" s="42" t="s">
        <v>3914</v>
      </c>
      <c r="FK258" s="151"/>
    </row>
    <row r="259" spans="1:167" s="152" customFormat="1" ht="13.5" customHeight="1" x14ac:dyDescent="0.2">
      <c r="A259" s="43">
        <v>72008</v>
      </c>
      <c r="B259" s="42" t="s">
        <v>3108</v>
      </c>
      <c r="C259" s="42" t="s">
        <v>3694</v>
      </c>
      <c r="D259" s="43" t="s">
        <v>2220</v>
      </c>
      <c r="E259" s="42">
        <v>258</v>
      </c>
      <c r="F259" s="68" t="s">
        <v>2236</v>
      </c>
      <c r="G259" s="43">
        <v>4</v>
      </c>
      <c r="H259" s="63" t="s">
        <v>549</v>
      </c>
      <c r="I259" s="42" t="s">
        <v>2234</v>
      </c>
      <c r="J259" s="42"/>
      <c r="K259" s="42" t="s">
        <v>117</v>
      </c>
      <c r="L259" s="42" t="s">
        <v>1439</v>
      </c>
      <c r="M259" s="42" t="s">
        <v>196</v>
      </c>
      <c r="N259" s="42">
        <v>474</v>
      </c>
      <c r="O259" s="65">
        <v>44606</v>
      </c>
      <c r="P259" s="64">
        <v>2987059</v>
      </c>
      <c r="Q259" s="42" t="s">
        <v>2235</v>
      </c>
      <c r="R259" s="42" t="s">
        <v>2236</v>
      </c>
      <c r="S259" s="42" t="s">
        <v>117</v>
      </c>
      <c r="T259" s="162"/>
      <c r="U259" s="69"/>
      <c r="V259" s="69"/>
      <c r="W259" s="163"/>
      <c r="X259" s="163"/>
      <c r="Y259" s="163"/>
      <c r="Z259" s="163"/>
      <c r="AA259" s="163"/>
      <c r="AB259" s="42" t="s">
        <v>117</v>
      </c>
      <c r="AC259" s="69"/>
      <c r="AD259" s="69"/>
      <c r="AE259" s="69"/>
      <c r="AF259" s="69"/>
      <c r="AG259" s="64">
        <f t="shared" si="20"/>
        <v>2987059</v>
      </c>
      <c r="AH259" s="42" t="s">
        <v>2578</v>
      </c>
      <c r="AI259" s="42" t="s">
        <v>2613</v>
      </c>
      <c r="AJ259" s="144" t="s">
        <v>2237</v>
      </c>
      <c r="AK259" s="42" t="s">
        <v>2228</v>
      </c>
      <c r="AL259" s="42">
        <v>901277134</v>
      </c>
      <c r="AM259" s="42"/>
      <c r="AN259" s="145" t="s">
        <v>117</v>
      </c>
      <c r="AO259" s="65"/>
      <c r="AP259" s="146" t="s">
        <v>117</v>
      </c>
      <c r="AQ259" s="69" t="s">
        <v>2238</v>
      </c>
      <c r="AR259" s="69" t="s">
        <v>1428</v>
      </c>
      <c r="AS259" s="189">
        <v>1023974012</v>
      </c>
      <c r="AT259" s="42" t="s">
        <v>117</v>
      </c>
      <c r="AU259" s="42" t="s">
        <v>2239</v>
      </c>
      <c r="AV259" s="42">
        <v>3142831395</v>
      </c>
      <c r="AW259" s="42" t="s">
        <v>2240</v>
      </c>
      <c r="AX259" s="65">
        <v>44657</v>
      </c>
      <c r="AY259" s="64">
        <v>726000</v>
      </c>
      <c r="AZ259" s="147">
        <v>0</v>
      </c>
      <c r="BA259" s="42" t="s">
        <v>2241</v>
      </c>
      <c r="BB259" s="42">
        <v>1</v>
      </c>
      <c r="BC259" s="42"/>
      <c r="BD259" s="42">
        <f t="shared" si="22"/>
        <v>30</v>
      </c>
      <c r="BE259" s="42" t="s">
        <v>622</v>
      </c>
      <c r="BF259" s="93" t="s">
        <v>2710</v>
      </c>
      <c r="BG259" s="42" t="s">
        <v>117</v>
      </c>
      <c r="BH259" s="42">
        <v>619</v>
      </c>
      <c r="BI259" s="65">
        <v>44658</v>
      </c>
      <c r="BJ259" s="64">
        <v>726000</v>
      </c>
      <c r="BK259" s="164"/>
      <c r="BL259" s="42"/>
      <c r="BM259" s="42"/>
      <c r="BN259" s="42"/>
      <c r="BO259" s="42"/>
      <c r="BP259" s="42"/>
      <c r="BQ259" s="42" t="s">
        <v>2242</v>
      </c>
      <c r="BR259" s="42" t="s">
        <v>2259</v>
      </c>
      <c r="BS259" s="165">
        <v>44659</v>
      </c>
      <c r="BT259" s="166">
        <v>44659</v>
      </c>
      <c r="BU259" s="166">
        <v>44688</v>
      </c>
      <c r="BV259" s="65"/>
      <c r="BW259" s="64"/>
      <c r="BX259" s="42"/>
      <c r="BY259" s="65"/>
      <c r="BZ259" s="167"/>
      <c r="CA259" s="65"/>
      <c r="CB259" s="64"/>
      <c r="CC259" s="42"/>
      <c r="CD259" s="42"/>
      <c r="CE259" s="42"/>
      <c r="CF259" s="42"/>
      <c r="CG259" s="42"/>
      <c r="CH259" s="42"/>
      <c r="CI259" s="42"/>
      <c r="CJ259" s="42"/>
      <c r="CK259" s="42"/>
      <c r="CL259" s="42"/>
      <c r="CM259" s="42"/>
      <c r="CN259" s="42"/>
      <c r="CO259" s="42"/>
      <c r="CP259" s="42"/>
      <c r="CQ259" s="42"/>
      <c r="CR259" s="42"/>
      <c r="CS259" s="42"/>
      <c r="CT259" s="42"/>
      <c r="CU259" s="42"/>
      <c r="CV259" s="42"/>
      <c r="CW259" s="42"/>
      <c r="CX259" s="42"/>
      <c r="CY259" s="65"/>
      <c r="CZ259" s="42"/>
      <c r="DA259" s="42"/>
      <c r="DB259" s="42"/>
      <c r="DC259" s="42"/>
      <c r="DD259" s="42"/>
      <c r="DE259" s="42"/>
      <c r="DF259" s="42"/>
      <c r="DG259" s="42"/>
      <c r="DH259" s="42"/>
      <c r="DI259" s="42"/>
      <c r="DJ259" s="42"/>
      <c r="DK259" s="42"/>
      <c r="DL259" s="42"/>
      <c r="DM259" s="42"/>
      <c r="DN259" s="65"/>
      <c r="DO259" s="42"/>
      <c r="DP259" s="42"/>
      <c r="DQ259" s="42"/>
      <c r="DR259" s="42"/>
      <c r="DS259" s="42"/>
      <c r="DT259" s="65"/>
      <c r="DU259" s="65"/>
      <c r="DV259" s="148"/>
      <c r="DW259" s="65"/>
      <c r="DX259" s="42"/>
      <c r="DY259" s="42"/>
      <c r="DZ259" s="42"/>
      <c r="EA259" s="42"/>
      <c r="EB259" s="42"/>
      <c r="EC259" s="42"/>
      <c r="ED259" s="42"/>
      <c r="EE259" s="42"/>
      <c r="EF259" s="42"/>
      <c r="EG259" s="42"/>
      <c r="EH259" s="42"/>
      <c r="EI259" s="42"/>
      <c r="EJ259" s="42"/>
      <c r="EK259" s="42"/>
      <c r="EL259" s="42"/>
      <c r="EM259" s="42"/>
      <c r="EN259" s="42"/>
      <c r="EO259" s="42"/>
      <c r="EP259" s="42"/>
      <c r="EQ259" s="42"/>
      <c r="ER259" s="42"/>
      <c r="ES259" s="42"/>
      <c r="ET259" s="42"/>
      <c r="EU259" s="42"/>
      <c r="EV259" s="42"/>
      <c r="EW259" s="42"/>
      <c r="EX259" s="42"/>
      <c r="EY259" s="42"/>
      <c r="EZ259" s="42"/>
      <c r="FA259" s="42"/>
      <c r="FB259" s="42"/>
      <c r="FC259" s="42"/>
      <c r="FD259" s="149">
        <f t="shared" si="27"/>
        <v>726000</v>
      </c>
      <c r="FE259" s="150">
        <f t="shared" si="24"/>
        <v>44688</v>
      </c>
      <c r="FF259" s="63" t="str">
        <f t="shared" ca="1" si="21"/>
        <v xml:space="preserve"> TERMINADO</v>
      </c>
      <c r="FG259" s="42"/>
      <c r="FH259" s="42"/>
      <c r="FI259" s="168"/>
      <c r="FJ259" s="42" t="s">
        <v>2661</v>
      </c>
      <c r="FK259" s="151" t="s">
        <v>2661</v>
      </c>
    </row>
    <row r="260" spans="1:167" s="152" customFormat="1" ht="13.5" customHeight="1" x14ac:dyDescent="0.2">
      <c r="A260" s="43">
        <v>72024</v>
      </c>
      <c r="B260" s="42" t="s">
        <v>3108</v>
      </c>
      <c r="C260" s="42" t="s">
        <v>3693</v>
      </c>
      <c r="D260" s="43" t="s">
        <v>2221</v>
      </c>
      <c r="E260" s="42">
        <v>259</v>
      </c>
      <c r="F260" s="68" t="s">
        <v>510</v>
      </c>
      <c r="G260" s="43">
        <v>13</v>
      </c>
      <c r="H260" s="63" t="s">
        <v>549</v>
      </c>
      <c r="I260" s="42" t="s">
        <v>2260</v>
      </c>
      <c r="J260" s="42"/>
      <c r="K260" s="42" t="s">
        <v>117</v>
      </c>
      <c r="L260" s="42" t="s">
        <v>2287</v>
      </c>
      <c r="M260" s="42" t="s">
        <v>209</v>
      </c>
      <c r="N260" s="42">
        <v>486</v>
      </c>
      <c r="O260" s="65">
        <v>44623</v>
      </c>
      <c r="P260" s="64">
        <v>187414480</v>
      </c>
      <c r="Q260" s="42" t="s">
        <v>541</v>
      </c>
      <c r="R260" s="42" t="s">
        <v>2261</v>
      </c>
      <c r="S260" s="42">
        <v>486</v>
      </c>
      <c r="T260" s="162">
        <v>44623</v>
      </c>
      <c r="U260" s="69">
        <v>259800723</v>
      </c>
      <c r="V260" s="69" t="s">
        <v>2262</v>
      </c>
      <c r="W260" s="163" t="s">
        <v>2263</v>
      </c>
      <c r="X260" s="163"/>
      <c r="Y260" s="163"/>
      <c r="Z260" s="163"/>
      <c r="AA260" s="163"/>
      <c r="AB260" s="42" t="s">
        <v>117</v>
      </c>
      <c r="AC260" s="69"/>
      <c r="AD260" s="69"/>
      <c r="AE260" s="69"/>
      <c r="AF260" s="69"/>
      <c r="AG260" s="64">
        <f t="shared" si="20"/>
        <v>447215203</v>
      </c>
      <c r="AH260" s="42" t="s">
        <v>2575</v>
      </c>
      <c r="AI260" s="42" t="s">
        <v>2264</v>
      </c>
      <c r="AJ260" s="144" t="s">
        <v>2265</v>
      </c>
      <c r="AK260" s="42" t="s">
        <v>2228</v>
      </c>
      <c r="AL260" s="42">
        <v>9011788395</v>
      </c>
      <c r="AM260" s="42"/>
      <c r="AN260" s="145" t="s">
        <v>117</v>
      </c>
      <c r="AO260" s="65"/>
      <c r="AP260" s="146" t="s">
        <v>117</v>
      </c>
      <c r="AQ260" s="69" t="s">
        <v>2266</v>
      </c>
      <c r="AR260" s="69" t="s">
        <v>1428</v>
      </c>
      <c r="AS260" s="189">
        <v>79948611</v>
      </c>
      <c r="AT260" s="42" t="s">
        <v>117</v>
      </c>
      <c r="AU260" s="42" t="s">
        <v>2274</v>
      </c>
      <c r="AV260" s="42">
        <v>8068068</v>
      </c>
      <c r="AW260" s="42" t="s">
        <v>2267</v>
      </c>
      <c r="AX260" s="65">
        <v>44656</v>
      </c>
      <c r="AY260" s="64">
        <v>445488474</v>
      </c>
      <c r="AZ260" s="147">
        <v>0</v>
      </c>
      <c r="BA260" s="42" t="s">
        <v>2268</v>
      </c>
      <c r="BB260" s="42">
        <v>9</v>
      </c>
      <c r="BC260" s="42">
        <v>15</v>
      </c>
      <c r="BD260" s="42">
        <f t="shared" si="22"/>
        <v>285</v>
      </c>
      <c r="BE260" s="42" t="s">
        <v>622</v>
      </c>
      <c r="BF260" s="93" t="s">
        <v>2710</v>
      </c>
      <c r="BG260" s="42" t="s">
        <v>117</v>
      </c>
      <c r="BH260" s="42">
        <v>618</v>
      </c>
      <c r="BI260" s="65">
        <v>44657</v>
      </c>
      <c r="BJ260" s="64">
        <v>185687751</v>
      </c>
      <c r="BK260" s="164">
        <v>618</v>
      </c>
      <c r="BL260" s="42">
        <v>44657</v>
      </c>
      <c r="BM260" s="42">
        <v>259800723</v>
      </c>
      <c r="BN260" s="42"/>
      <c r="BO260" s="42"/>
      <c r="BP260" s="42"/>
      <c r="BQ260" s="42" t="s">
        <v>2269</v>
      </c>
      <c r="BR260" s="42" t="s">
        <v>2270</v>
      </c>
      <c r="BS260" s="165">
        <v>44659</v>
      </c>
      <c r="BT260" s="166">
        <v>44659</v>
      </c>
      <c r="BU260" s="166">
        <v>44948</v>
      </c>
      <c r="BV260" s="65"/>
      <c r="BW260" s="64"/>
      <c r="BX260" s="42"/>
      <c r="BY260" s="65"/>
      <c r="BZ260" s="167"/>
      <c r="CA260" s="65"/>
      <c r="CB260" s="64"/>
      <c r="CC260" s="42"/>
      <c r="CD260" s="42"/>
      <c r="CE260" s="42"/>
      <c r="CF260" s="42"/>
      <c r="CG260" s="42"/>
      <c r="CH260" s="42"/>
      <c r="CI260" s="42"/>
      <c r="CJ260" s="42"/>
      <c r="CK260" s="42"/>
      <c r="CL260" s="42"/>
      <c r="CM260" s="42"/>
      <c r="CN260" s="42"/>
      <c r="CO260" s="42"/>
      <c r="CP260" s="42"/>
      <c r="CQ260" s="42"/>
      <c r="CR260" s="42"/>
      <c r="CS260" s="42"/>
      <c r="CT260" s="42"/>
      <c r="CU260" s="42"/>
      <c r="CV260" s="42"/>
      <c r="CW260" s="42"/>
      <c r="CX260" s="42"/>
      <c r="CY260" s="65"/>
      <c r="CZ260" s="42"/>
      <c r="DA260" s="42"/>
      <c r="DB260" s="42"/>
      <c r="DC260" s="42"/>
      <c r="DD260" s="42"/>
      <c r="DE260" s="42"/>
      <c r="DF260" s="42"/>
      <c r="DG260" s="42"/>
      <c r="DH260" s="42"/>
      <c r="DI260" s="42"/>
      <c r="DJ260" s="42"/>
      <c r="DK260" s="42"/>
      <c r="DL260" s="42"/>
      <c r="DM260" s="42"/>
      <c r="DN260" s="65"/>
      <c r="DO260" s="42"/>
      <c r="DP260" s="42"/>
      <c r="DQ260" s="42"/>
      <c r="DR260" s="42"/>
      <c r="DS260" s="42"/>
      <c r="DT260" s="65"/>
      <c r="DU260" s="65"/>
      <c r="DV260" s="148"/>
      <c r="DW260" s="65"/>
      <c r="DX260" s="42"/>
      <c r="DY260" s="42"/>
      <c r="DZ260" s="42"/>
      <c r="EA260" s="42"/>
      <c r="EB260" s="42"/>
      <c r="EC260" s="42"/>
      <c r="ED260" s="42"/>
      <c r="EE260" s="42"/>
      <c r="EF260" s="42"/>
      <c r="EG260" s="42"/>
      <c r="EH260" s="42"/>
      <c r="EI260" s="42"/>
      <c r="EJ260" s="42"/>
      <c r="EK260" s="42"/>
      <c r="EL260" s="42"/>
      <c r="EM260" s="42"/>
      <c r="EN260" s="42"/>
      <c r="EO260" s="42"/>
      <c r="EP260" s="42"/>
      <c r="EQ260" s="42"/>
      <c r="ER260" s="42"/>
      <c r="ES260" s="42"/>
      <c r="ET260" s="42"/>
      <c r="EU260" s="42"/>
      <c r="EV260" s="42"/>
      <c r="EW260" s="42"/>
      <c r="EX260" s="42"/>
      <c r="EY260" s="42"/>
      <c r="EZ260" s="42"/>
      <c r="FA260" s="42"/>
      <c r="FB260" s="42"/>
      <c r="FC260" s="42"/>
      <c r="FD260" s="149">
        <f t="shared" si="27"/>
        <v>445488474</v>
      </c>
      <c r="FE260" s="150">
        <f t="shared" si="24"/>
        <v>44948</v>
      </c>
      <c r="FF260" s="63" t="str">
        <f t="shared" ref="FF260:FF323" ca="1" si="28">IF(FE260&gt;TODAY(),"EN EJECUCION"," TERMINADO")</f>
        <v xml:space="preserve"> TERMINADO</v>
      </c>
      <c r="FG260" s="42"/>
      <c r="FH260" s="42"/>
      <c r="FI260" s="168"/>
      <c r="FJ260" s="42" t="s">
        <v>2662</v>
      </c>
      <c r="FK260" s="151" t="s">
        <v>2662</v>
      </c>
    </row>
    <row r="261" spans="1:167" s="39" customFormat="1" ht="13.5" customHeight="1" x14ac:dyDescent="0.2">
      <c r="A261" s="183" t="s">
        <v>2714</v>
      </c>
      <c r="B261" s="96" t="s">
        <v>3108</v>
      </c>
      <c r="C261" s="96" t="s">
        <v>3709</v>
      </c>
      <c r="D261" s="183" t="s">
        <v>2222</v>
      </c>
      <c r="E261" s="96">
        <v>260</v>
      </c>
      <c r="F261" s="184" t="s">
        <v>2714</v>
      </c>
      <c r="G261" s="183">
        <v>8</v>
      </c>
      <c r="H261" s="185" t="s">
        <v>549</v>
      </c>
      <c r="I261" s="96" t="s">
        <v>2271</v>
      </c>
      <c r="J261" s="96"/>
      <c r="K261" s="96" t="s">
        <v>117</v>
      </c>
      <c r="L261" s="96" t="s">
        <v>3525</v>
      </c>
      <c r="M261" s="96" t="s">
        <v>227</v>
      </c>
      <c r="N261" s="96">
        <v>0</v>
      </c>
      <c r="O261" s="186" t="s">
        <v>2714</v>
      </c>
      <c r="P261" s="187">
        <v>0</v>
      </c>
      <c r="Q261" s="96"/>
      <c r="R261" s="96"/>
      <c r="S261" s="96"/>
      <c r="T261" s="188"/>
      <c r="U261" s="189"/>
      <c r="V261" s="189"/>
      <c r="W261" s="190"/>
      <c r="X261" s="190"/>
      <c r="Y261" s="190"/>
      <c r="Z261" s="190"/>
      <c r="AA261" s="190"/>
      <c r="AB261" s="96" t="s">
        <v>117</v>
      </c>
      <c r="AC261" s="189"/>
      <c r="AD261" s="189"/>
      <c r="AE261" s="189"/>
      <c r="AF261" s="189"/>
      <c r="AG261" s="187">
        <f t="shared" si="20"/>
        <v>0</v>
      </c>
      <c r="AH261" s="96" t="s">
        <v>2563</v>
      </c>
      <c r="AI261" s="96" t="s">
        <v>2614</v>
      </c>
      <c r="AJ261" s="191" t="s">
        <v>2272</v>
      </c>
      <c r="AK261" s="96" t="s">
        <v>2228</v>
      </c>
      <c r="AL261" s="96">
        <v>900357596</v>
      </c>
      <c r="AM261" s="96"/>
      <c r="AN261" s="192" t="s">
        <v>117</v>
      </c>
      <c r="AO261" s="186"/>
      <c r="AP261" s="217" t="s">
        <v>117</v>
      </c>
      <c r="AQ261" s="189" t="s">
        <v>2273</v>
      </c>
      <c r="AR261" s="212" t="s">
        <v>1428</v>
      </c>
      <c r="AS261" s="189">
        <v>79642370</v>
      </c>
      <c r="AT261" s="96" t="s">
        <v>117</v>
      </c>
      <c r="AU261" s="96" t="s">
        <v>2275</v>
      </c>
      <c r="AV261" s="96">
        <v>7443392</v>
      </c>
      <c r="AW261" s="96" t="s">
        <v>2276</v>
      </c>
      <c r="AX261" s="186">
        <v>44669</v>
      </c>
      <c r="AY261" s="187">
        <v>0</v>
      </c>
      <c r="AZ261" s="194">
        <v>0</v>
      </c>
      <c r="BA261" s="96" t="s">
        <v>2277</v>
      </c>
      <c r="BB261" s="96">
        <v>12</v>
      </c>
      <c r="BC261" s="96"/>
      <c r="BD261" s="96">
        <f t="shared" si="22"/>
        <v>360</v>
      </c>
      <c r="BE261" s="96" t="s">
        <v>1409</v>
      </c>
      <c r="BF261" s="195">
        <v>20226620003533</v>
      </c>
      <c r="BG261" s="96" t="s">
        <v>117</v>
      </c>
      <c r="BH261" s="96" t="s">
        <v>2714</v>
      </c>
      <c r="BI261" s="186" t="s">
        <v>2714</v>
      </c>
      <c r="BJ261" s="187">
        <v>0</v>
      </c>
      <c r="BK261" s="196"/>
      <c r="BL261" s="96"/>
      <c r="BM261" s="96"/>
      <c r="BN261" s="96"/>
      <c r="BO261" s="96"/>
      <c r="BP261" s="96"/>
      <c r="BQ261" s="96" t="s">
        <v>2278</v>
      </c>
      <c r="BR261" s="96" t="s">
        <v>2279</v>
      </c>
      <c r="BS261" s="197">
        <v>44669</v>
      </c>
      <c r="BT261" s="198">
        <v>44669</v>
      </c>
      <c r="BU261" s="198">
        <v>45033</v>
      </c>
      <c r="BV261" s="186"/>
      <c r="BW261" s="187"/>
      <c r="BX261" s="96"/>
      <c r="BY261" s="186"/>
      <c r="BZ261" s="199"/>
      <c r="CA261" s="186"/>
      <c r="CB261" s="187"/>
      <c r="CC261" s="96"/>
      <c r="CD261" s="96"/>
      <c r="CE261" s="96"/>
      <c r="CF261" s="96"/>
      <c r="CG261" s="96"/>
      <c r="CH261" s="96"/>
      <c r="CI261" s="96"/>
      <c r="CJ261" s="96"/>
      <c r="CK261" s="96"/>
      <c r="CL261" s="96"/>
      <c r="CM261" s="96"/>
      <c r="CN261" s="96"/>
      <c r="CO261" s="96"/>
      <c r="CP261" s="96"/>
      <c r="CQ261" s="96"/>
      <c r="CR261" s="96"/>
      <c r="CS261" s="96"/>
      <c r="CT261" s="96"/>
      <c r="CU261" s="96"/>
      <c r="CV261" s="96"/>
      <c r="CW261" s="96"/>
      <c r="CX261" s="96"/>
      <c r="CY261" s="186"/>
      <c r="CZ261" s="96"/>
      <c r="DA261" s="96"/>
      <c r="DB261" s="96"/>
      <c r="DC261" s="96"/>
      <c r="DD261" s="96"/>
      <c r="DE261" s="96"/>
      <c r="DF261" s="96"/>
      <c r="DG261" s="96"/>
      <c r="DH261" s="96"/>
      <c r="DI261" s="96"/>
      <c r="DJ261" s="96"/>
      <c r="DK261" s="96"/>
      <c r="DL261" s="96"/>
      <c r="DM261" s="96"/>
      <c r="DN261" s="186"/>
      <c r="DO261" s="96"/>
      <c r="DP261" s="96"/>
      <c r="DQ261" s="96"/>
      <c r="DR261" s="96"/>
      <c r="DS261" s="96"/>
      <c r="DT261" s="186"/>
      <c r="DU261" s="186"/>
      <c r="DV261" s="191"/>
      <c r="DW261" s="186"/>
      <c r="DX261" s="96"/>
      <c r="DY261" s="96"/>
      <c r="DZ261" s="96"/>
      <c r="EA261" s="96"/>
      <c r="EB261" s="96"/>
      <c r="EC261" s="96"/>
      <c r="ED261" s="96"/>
      <c r="EE261" s="96"/>
      <c r="EF261" s="96"/>
      <c r="EG261" s="96"/>
      <c r="EH261" s="96"/>
      <c r="EI261" s="96"/>
      <c r="EJ261" s="96"/>
      <c r="EK261" s="96"/>
      <c r="EL261" s="96"/>
      <c r="EM261" s="96"/>
      <c r="EN261" s="96"/>
      <c r="EO261" s="96"/>
      <c r="EP261" s="96"/>
      <c r="EQ261" s="96"/>
      <c r="ER261" s="96"/>
      <c r="ES261" s="96"/>
      <c r="ET261" s="96"/>
      <c r="EU261" s="96"/>
      <c r="EV261" s="96"/>
      <c r="EW261" s="96"/>
      <c r="EX261" s="96"/>
      <c r="EY261" s="96"/>
      <c r="EZ261" s="96"/>
      <c r="FA261" s="96"/>
      <c r="FB261" s="96"/>
      <c r="FC261" s="96"/>
      <c r="FD261" s="200">
        <f>+AY261+BW261+CG261+CP261</f>
        <v>0</v>
      </c>
      <c r="FE261" s="201">
        <f t="shared" si="24"/>
        <v>45033</v>
      </c>
      <c r="FF261" s="185" t="str">
        <f t="shared" ca="1" si="28"/>
        <v>EN EJECUCION</v>
      </c>
      <c r="FG261" s="96"/>
      <c r="FH261" s="96"/>
      <c r="FI261" s="202"/>
      <c r="FJ261" s="96" t="s">
        <v>2663</v>
      </c>
      <c r="FK261" s="203" t="s">
        <v>2663</v>
      </c>
    </row>
    <row r="262" spans="1:167" s="152" customFormat="1" ht="13.5" customHeight="1" x14ac:dyDescent="0.2">
      <c r="A262" s="43">
        <v>72006</v>
      </c>
      <c r="B262" s="43" t="s">
        <v>3663</v>
      </c>
      <c r="C262" s="42" t="s">
        <v>3466</v>
      </c>
      <c r="D262" s="43" t="s">
        <v>2290</v>
      </c>
      <c r="E262" s="42">
        <v>261</v>
      </c>
      <c r="F262" s="68" t="s">
        <v>510</v>
      </c>
      <c r="G262" s="43"/>
      <c r="H262" s="63" t="s">
        <v>528</v>
      </c>
      <c r="I262" s="42" t="s">
        <v>2549</v>
      </c>
      <c r="J262" s="42"/>
      <c r="K262" s="42" t="s">
        <v>2714</v>
      </c>
      <c r="L262" s="42" t="s">
        <v>3526</v>
      </c>
      <c r="M262" s="42" t="s">
        <v>213</v>
      </c>
      <c r="N262" s="42">
        <v>500</v>
      </c>
      <c r="O262" s="65">
        <v>44655</v>
      </c>
      <c r="P262" s="64">
        <v>156610000</v>
      </c>
      <c r="Q262" s="42" t="s">
        <v>541</v>
      </c>
      <c r="R262" s="42" t="s">
        <v>2261</v>
      </c>
      <c r="S262" s="42" t="s">
        <v>2714</v>
      </c>
      <c r="T262" s="162"/>
      <c r="U262" s="69"/>
      <c r="V262" s="69"/>
      <c r="W262" s="163"/>
      <c r="X262" s="163"/>
      <c r="Y262" s="163"/>
      <c r="Z262" s="163"/>
      <c r="AA262" s="163"/>
      <c r="AB262" s="42" t="s">
        <v>117</v>
      </c>
      <c r="AC262" s="69"/>
      <c r="AD262" s="69"/>
      <c r="AE262" s="69" t="e">
        <f>+VLOOKUP(E262,[1]Hoja1!$A:$D,4,0)</f>
        <v>#N/A</v>
      </c>
      <c r="AF262" s="69"/>
      <c r="AG262" s="64">
        <f t="shared" ref="AG262:AG304" si="29">+P262+U262+AD262</f>
        <v>156610000</v>
      </c>
      <c r="AH262" s="42" t="s">
        <v>2296</v>
      </c>
      <c r="AI262" s="42"/>
      <c r="AJ262" s="144" t="s">
        <v>2295</v>
      </c>
      <c r="AK262" s="42" t="s">
        <v>2228</v>
      </c>
      <c r="AL262" s="42">
        <v>901373000</v>
      </c>
      <c r="AM262" s="42"/>
      <c r="AN262" s="145" t="s">
        <v>117</v>
      </c>
      <c r="AO262" s="65"/>
      <c r="AP262" s="146" t="s">
        <v>117</v>
      </c>
      <c r="AQ262" s="69" t="s">
        <v>3664</v>
      </c>
      <c r="AR262" s="69" t="s">
        <v>3665</v>
      </c>
      <c r="AS262" s="189">
        <v>537829</v>
      </c>
      <c r="AT262" s="42" t="s">
        <v>117</v>
      </c>
      <c r="AU262" s="42" t="s">
        <v>2867</v>
      </c>
      <c r="AV262" s="42">
        <v>3167418550</v>
      </c>
      <c r="AW262" s="42" t="s">
        <v>3666</v>
      </c>
      <c r="AX262" s="65">
        <v>44687</v>
      </c>
      <c r="AY262" s="64">
        <v>131605043</v>
      </c>
      <c r="AZ262" s="147">
        <v>0</v>
      </c>
      <c r="BA262" s="42" t="s">
        <v>2868</v>
      </c>
      <c r="BB262" s="42">
        <v>2</v>
      </c>
      <c r="BC262" s="42"/>
      <c r="BD262" s="42">
        <f t="shared" si="22"/>
        <v>60</v>
      </c>
      <c r="BE262" s="42" t="s">
        <v>3481</v>
      </c>
      <c r="BF262" s="93">
        <v>20226620003813</v>
      </c>
      <c r="BG262" s="42" t="s">
        <v>117</v>
      </c>
      <c r="BH262" s="42">
        <v>637</v>
      </c>
      <c r="BI262" s="65">
        <v>44690</v>
      </c>
      <c r="BJ262" s="64">
        <v>131605043</v>
      </c>
      <c r="BK262" s="164"/>
      <c r="BL262" s="42"/>
      <c r="BM262" s="42"/>
      <c r="BN262" s="42"/>
      <c r="BO262" s="42"/>
      <c r="BP262" s="42"/>
      <c r="BQ262" s="42" t="s">
        <v>3667</v>
      </c>
      <c r="BR262" s="42" t="s">
        <v>3668</v>
      </c>
      <c r="BS262" s="165">
        <v>44693</v>
      </c>
      <c r="BT262" s="166">
        <v>44693</v>
      </c>
      <c r="BU262" s="166">
        <v>44753</v>
      </c>
      <c r="BV262" s="65"/>
      <c r="BW262" s="64"/>
      <c r="BX262" s="42"/>
      <c r="BY262" s="65"/>
      <c r="BZ262" s="167"/>
      <c r="CA262" s="65"/>
      <c r="CB262" s="64"/>
      <c r="CC262" s="42"/>
      <c r="CD262" s="42"/>
      <c r="CE262" s="42"/>
      <c r="CF262" s="42"/>
      <c r="CG262" s="42"/>
      <c r="CH262" s="42"/>
      <c r="CI262" s="42"/>
      <c r="CJ262" s="42"/>
      <c r="CK262" s="42"/>
      <c r="CL262" s="42"/>
      <c r="CM262" s="42"/>
      <c r="CN262" s="42"/>
      <c r="CO262" s="42"/>
      <c r="CP262" s="42"/>
      <c r="CQ262" s="42"/>
      <c r="CR262" s="42"/>
      <c r="CS262" s="42"/>
      <c r="CT262" s="42"/>
      <c r="CU262" s="42"/>
      <c r="CV262" s="42"/>
      <c r="CW262" s="42"/>
      <c r="CX262" s="42"/>
      <c r="CY262" s="65"/>
      <c r="CZ262" s="42"/>
      <c r="DA262" s="42"/>
      <c r="DB262" s="42"/>
      <c r="DC262" s="42"/>
      <c r="DD262" s="42"/>
      <c r="DE262" s="42"/>
      <c r="DF262" s="42"/>
      <c r="DG262" s="42"/>
      <c r="DH262" s="42"/>
      <c r="DI262" s="42"/>
      <c r="DJ262" s="42"/>
      <c r="DK262" s="42"/>
      <c r="DL262" s="42"/>
      <c r="DM262" s="42"/>
      <c r="DN262" s="65"/>
      <c r="DO262" s="42"/>
      <c r="DP262" s="42"/>
      <c r="DQ262" s="42"/>
      <c r="DR262" s="42"/>
      <c r="DS262" s="42"/>
      <c r="DT262" s="65"/>
      <c r="DU262" s="65"/>
      <c r="DV262" s="148"/>
      <c r="DW262" s="65"/>
      <c r="DX262" s="42"/>
      <c r="DY262" s="42"/>
      <c r="DZ262" s="42"/>
      <c r="EA262" s="42"/>
      <c r="EB262" s="42"/>
      <c r="EC262" s="42"/>
      <c r="ED262" s="42"/>
      <c r="EE262" s="42"/>
      <c r="EF262" s="42"/>
      <c r="EG262" s="42"/>
      <c r="EH262" s="42"/>
      <c r="EI262" s="42"/>
      <c r="EJ262" s="42"/>
      <c r="EK262" s="42"/>
      <c r="EL262" s="42"/>
      <c r="EM262" s="42"/>
      <c r="EN262" s="42"/>
      <c r="EO262" s="42"/>
      <c r="EP262" s="42"/>
      <c r="EQ262" s="42"/>
      <c r="ER262" s="42"/>
      <c r="ES262" s="42"/>
      <c r="ET262" s="42"/>
      <c r="EU262" s="42"/>
      <c r="EV262" s="42"/>
      <c r="EW262" s="42"/>
      <c r="EX262" s="42"/>
      <c r="EY262" s="42"/>
      <c r="EZ262" s="42"/>
      <c r="FA262" s="42"/>
      <c r="FB262" s="42"/>
      <c r="FC262" s="42"/>
      <c r="FD262" s="149">
        <f t="shared" si="27"/>
        <v>131605043</v>
      </c>
      <c r="FE262" s="150">
        <f t="shared" si="24"/>
        <v>44753</v>
      </c>
      <c r="FF262" s="63" t="str">
        <f t="shared" ca="1" si="28"/>
        <v xml:space="preserve"> TERMINADO</v>
      </c>
      <c r="FG262" s="42"/>
      <c r="FH262" s="42"/>
      <c r="FI262" s="168"/>
      <c r="FJ262" s="42" t="s">
        <v>3529</v>
      </c>
      <c r="FK262" s="151"/>
    </row>
    <row r="263" spans="1:167" s="152" customFormat="1" ht="13.5" customHeight="1" x14ac:dyDescent="0.2">
      <c r="A263" s="43">
        <v>72505</v>
      </c>
      <c r="B263" s="42" t="s">
        <v>3108</v>
      </c>
      <c r="C263" s="42" t="s">
        <v>3694</v>
      </c>
      <c r="D263" s="43" t="s">
        <v>2291</v>
      </c>
      <c r="E263" s="42">
        <v>262</v>
      </c>
      <c r="F263" s="68" t="s">
        <v>2908</v>
      </c>
      <c r="G263" s="43"/>
      <c r="H263" s="63" t="s">
        <v>528</v>
      </c>
      <c r="I263" s="42" t="s">
        <v>2554</v>
      </c>
      <c r="J263" s="42"/>
      <c r="K263" s="42" t="s">
        <v>117</v>
      </c>
      <c r="L263" s="42" t="s">
        <v>1439</v>
      </c>
      <c r="M263" s="42" t="s">
        <v>214</v>
      </c>
      <c r="N263" s="42">
        <v>518</v>
      </c>
      <c r="O263" s="65">
        <v>44690</v>
      </c>
      <c r="P263" s="64">
        <v>28000000</v>
      </c>
      <c r="Q263" s="42" t="s">
        <v>2914</v>
      </c>
      <c r="R263" s="42" t="s">
        <v>3470</v>
      </c>
      <c r="S263" s="42"/>
      <c r="T263" s="162"/>
      <c r="U263" s="69"/>
      <c r="V263" s="69"/>
      <c r="W263" s="163"/>
      <c r="X263" s="163"/>
      <c r="Y263" s="163"/>
      <c r="Z263" s="163"/>
      <c r="AA263" s="163"/>
      <c r="AB263" s="42"/>
      <c r="AC263" s="69"/>
      <c r="AD263" s="69"/>
      <c r="AE263" s="69"/>
      <c r="AF263" s="69"/>
      <c r="AG263" s="64">
        <f t="shared" si="29"/>
        <v>28000000</v>
      </c>
      <c r="AH263" s="42" t="s">
        <v>503</v>
      </c>
      <c r="AI263" s="42" t="s">
        <v>2615</v>
      </c>
      <c r="AJ263" s="144" t="s">
        <v>2641</v>
      </c>
      <c r="AK263" s="42" t="s">
        <v>2228</v>
      </c>
      <c r="AL263" s="42">
        <v>900965217</v>
      </c>
      <c r="AM263" s="42"/>
      <c r="AN263" s="145" t="s">
        <v>117</v>
      </c>
      <c r="AO263" s="65"/>
      <c r="AP263" s="146" t="s">
        <v>117</v>
      </c>
      <c r="AQ263" s="69" t="s">
        <v>2712</v>
      </c>
      <c r="AR263" s="69"/>
      <c r="AS263" s="189">
        <v>79642370</v>
      </c>
      <c r="AT263" s="42"/>
      <c r="AU263" s="42" t="s">
        <v>2713</v>
      </c>
      <c r="AV263" s="42">
        <v>7443392</v>
      </c>
      <c r="AW263" s="42" t="s">
        <v>2276</v>
      </c>
      <c r="AX263" s="65">
        <v>44669</v>
      </c>
      <c r="AY263" s="64">
        <v>27995993</v>
      </c>
      <c r="AZ263" s="147">
        <v>0</v>
      </c>
      <c r="BA263" s="42" t="s">
        <v>2753</v>
      </c>
      <c r="BB263" s="42">
        <v>1</v>
      </c>
      <c r="BC263" s="42">
        <v>0</v>
      </c>
      <c r="BD263" s="42">
        <f t="shared" ref="BD263:BD307" si="30">+(BB263*30)+BC263</f>
        <v>30</v>
      </c>
      <c r="BE263" s="42" t="s">
        <v>676</v>
      </c>
      <c r="BF263" s="93">
        <v>20226620004073</v>
      </c>
      <c r="BG263" s="42"/>
      <c r="BH263" s="42">
        <v>647</v>
      </c>
      <c r="BI263" s="65">
        <v>44706</v>
      </c>
      <c r="BJ263" s="64">
        <v>27995993</v>
      </c>
      <c r="BK263" s="164"/>
      <c r="BL263" s="42"/>
      <c r="BM263" s="42"/>
      <c r="BN263" s="42"/>
      <c r="BO263" s="42"/>
      <c r="BP263" s="42"/>
      <c r="BQ263" s="42">
        <v>1000167</v>
      </c>
      <c r="BR263" s="42" t="s">
        <v>2715</v>
      </c>
      <c r="BS263" s="165">
        <v>44706</v>
      </c>
      <c r="BT263" s="166">
        <v>44706</v>
      </c>
      <c r="BU263" s="166">
        <v>44766</v>
      </c>
      <c r="BV263" s="65"/>
      <c r="BW263" s="64"/>
      <c r="BX263" s="42"/>
      <c r="BY263" s="65"/>
      <c r="BZ263" s="167"/>
      <c r="CA263" s="65"/>
      <c r="CB263" s="64"/>
      <c r="CC263" s="42"/>
      <c r="CD263" s="42"/>
      <c r="CE263" s="42"/>
      <c r="CF263" s="42"/>
      <c r="CG263" s="42"/>
      <c r="CH263" s="42"/>
      <c r="CI263" s="42"/>
      <c r="CJ263" s="42"/>
      <c r="CK263" s="42"/>
      <c r="CL263" s="42"/>
      <c r="CM263" s="42"/>
      <c r="CN263" s="42"/>
      <c r="CO263" s="42"/>
      <c r="CP263" s="42"/>
      <c r="CQ263" s="42"/>
      <c r="CR263" s="42"/>
      <c r="CS263" s="42"/>
      <c r="CT263" s="42"/>
      <c r="CU263" s="42"/>
      <c r="CV263" s="42"/>
      <c r="CW263" s="42"/>
      <c r="CX263" s="42"/>
      <c r="CY263" s="65"/>
      <c r="CZ263" s="42"/>
      <c r="DA263" s="42"/>
      <c r="DB263" s="42"/>
      <c r="DC263" s="42"/>
      <c r="DD263" s="42"/>
      <c r="DE263" s="42"/>
      <c r="DF263" s="42"/>
      <c r="DG263" s="42"/>
      <c r="DH263" s="42"/>
      <c r="DI263" s="42"/>
      <c r="DJ263" s="42"/>
      <c r="DK263" s="42"/>
      <c r="DL263" s="42"/>
      <c r="DM263" s="42"/>
      <c r="DN263" s="65"/>
      <c r="DO263" s="42"/>
      <c r="DP263" s="42"/>
      <c r="DQ263" s="42"/>
      <c r="DR263" s="42"/>
      <c r="DS263" s="42"/>
      <c r="DT263" s="65"/>
      <c r="DU263" s="65"/>
      <c r="DV263" s="148"/>
      <c r="DW263" s="65"/>
      <c r="DX263" s="42"/>
      <c r="DY263" s="42"/>
      <c r="DZ263" s="42"/>
      <c r="EA263" s="42"/>
      <c r="EB263" s="42"/>
      <c r="EC263" s="42"/>
      <c r="ED263" s="42"/>
      <c r="EE263" s="42"/>
      <c r="EF263" s="42"/>
      <c r="EG263" s="42"/>
      <c r="EH263" s="42"/>
      <c r="EI263" s="42"/>
      <c r="EJ263" s="42"/>
      <c r="EK263" s="42"/>
      <c r="EL263" s="42"/>
      <c r="EM263" s="42"/>
      <c r="EN263" s="42"/>
      <c r="EO263" s="42"/>
      <c r="EP263" s="42"/>
      <c r="EQ263" s="42"/>
      <c r="ER263" s="42"/>
      <c r="ES263" s="42"/>
      <c r="ET263" s="42"/>
      <c r="EU263" s="42"/>
      <c r="EV263" s="42"/>
      <c r="EW263" s="42"/>
      <c r="EX263" s="42"/>
      <c r="EY263" s="42"/>
      <c r="EZ263" s="42"/>
      <c r="FA263" s="42"/>
      <c r="FB263" s="42"/>
      <c r="FC263" s="42"/>
      <c r="FD263" s="149">
        <f t="shared" si="27"/>
        <v>27995993</v>
      </c>
      <c r="FE263" s="150">
        <f t="shared" ref="FE263:FE326" si="31">MAX(BU263,CY263,DD263,DI263,DN263,DS263,FB263)</f>
        <v>44766</v>
      </c>
      <c r="FF263" s="63" t="str">
        <f t="shared" ca="1" si="28"/>
        <v xml:space="preserve"> TERMINADO</v>
      </c>
      <c r="FG263" s="42"/>
      <c r="FH263" s="42"/>
      <c r="FI263" s="168"/>
      <c r="FJ263" s="42" t="s">
        <v>2664</v>
      </c>
      <c r="FK263" s="151" t="s">
        <v>2664</v>
      </c>
    </row>
    <row r="264" spans="1:167" s="39" customFormat="1" ht="13.5" customHeight="1" x14ac:dyDescent="0.2">
      <c r="A264" s="183">
        <v>71863</v>
      </c>
      <c r="B264" s="96" t="s">
        <v>3108</v>
      </c>
      <c r="C264" s="96" t="s">
        <v>2600</v>
      </c>
      <c r="D264" s="183" t="s">
        <v>2292</v>
      </c>
      <c r="E264" s="96">
        <v>263</v>
      </c>
      <c r="F264" s="184" t="s">
        <v>513</v>
      </c>
      <c r="G264" s="183"/>
      <c r="H264" s="185" t="s">
        <v>528</v>
      </c>
      <c r="I264" s="96" t="s">
        <v>2555</v>
      </c>
      <c r="J264" s="96"/>
      <c r="K264" s="96" t="s">
        <v>117</v>
      </c>
      <c r="L264" s="96" t="s">
        <v>3478</v>
      </c>
      <c r="M264" s="96" t="s">
        <v>188</v>
      </c>
      <c r="N264" s="96">
        <v>512</v>
      </c>
      <c r="O264" s="186">
        <v>44678</v>
      </c>
      <c r="P264" s="187">
        <v>11588464545</v>
      </c>
      <c r="Q264" s="96" t="s">
        <v>539</v>
      </c>
      <c r="R264" s="96" t="s">
        <v>513</v>
      </c>
      <c r="S264" s="96"/>
      <c r="T264" s="188"/>
      <c r="U264" s="189"/>
      <c r="V264" s="189"/>
      <c r="W264" s="190"/>
      <c r="X264" s="190"/>
      <c r="Y264" s="190"/>
      <c r="Z264" s="190"/>
      <c r="AA264" s="190"/>
      <c r="AB264" s="96"/>
      <c r="AC264" s="189"/>
      <c r="AD264" s="189"/>
      <c r="AE264" s="189"/>
      <c r="AF264" s="189"/>
      <c r="AG264" s="187">
        <f t="shared" si="29"/>
        <v>11588464545</v>
      </c>
      <c r="AH264" s="96" t="s">
        <v>2579</v>
      </c>
      <c r="AI264" s="96" t="s">
        <v>2616</v>
      </c>
      <c r="AJ264" s="191" t="s">
        <v>2716</v>
      </c>
      <c r="AK264" s="96" t="s">
        <v>2228</v>
      </c>
      <c r="AL264" s="96">
        <v>901600521</v>
      </c>
      <c r="AM264" s="96"/>
      <c r="AN264" s="192" t="s">
        <v>117</v>
      </c>
      <c r="AO264" s="186" t="s">
        <v>2714</v>
      </c>
      <c r="AP264" s="217" t="s">
        <v>117</v>
      </c>
      <c r="AQ264" s="189" t="s">
        <v>2717</v>
      </c>
      <c r="AR264" s="212" t="s">
        <v>1428</v>
      </c>
      <c r="AS264" s="189">
        <v>79311841</v>
      </c>
      <c r="AT264" s="96"/>
      <c r="AU264" s="96" t="s">
        <v>2718</v>
      </c>
      <c r="AV264" s="96">
        <v>4056333</v>
      </c>
      <c r="AW264" s="96" t="s">
        <v>2719</v>
      </c>
      <c r="AX264" s="186">
        <v>44718</v>
      </c>
      <c r="AY264" s="187">
        <v>11588464545</v>
      </c>
      <c r="AZ264" s="194" t="s">
        <v>2714</v>
      </c>
      <c r="BA264" s="96" t="s">
        <v>2720</v>
      </c>
      <c r="BB264" s="96">
        <v>7</v>
      </c>
      <c r="BC264" s="96">
        <v>0</v>
      </c>
      <c r="BD264" s="96">
        <f t="shared" si="30"/>
        <v>210</v>
      </c>
      <c r="BE264" s="96" t="s">
        <v>602</v>
      </c>
      <c r="BF264" s="195">
        <v>20226620006323</v>
      </c>
      <c r="BG264" s="96"/>
      <c r="BH264" s="96">
        <v>661</v>
      </c>
      <c r="BI264" s="186">
        <v>44718</v>
      </c>
      <c r="BJ264" s="187">
        <v>11588464545</v>
      </c>
      <c r="BK264" s="196"/>
      <c r="BL264" s="96"/>
      <c r="BM264" s="96"/>
      <c r="BN264" s="96"/>
      <c r="BO264" s="96"/>
      <c r="BP264" s="96"/>
      <c r="BQ264" s="96" t="s">
        <v>2721</v>
      </c>
      <c r="BR264" s="96" t="s">
        <v>2722</v>
      </c>
      <c r="BS264" s="197">
        <v>44749</v>
      </c>
      <c r="BT264" s="198">
        <v>44781</v>
      </c>
      <c r="BU264" s="198">
        <v>44992</v>
      </c>
      <c r="BV264" s="186"/>
      <c r="BW264" s="187"/>
      <c r="BX264" s="96"/>
      <c r="BY264" s="186"/>
      <c r="BZ264" s="199"/>
      <c r="CA264" s="186"/>
      <c r="CB264" s="187"/>
      <c r="CC264" s="96"/>
      <c r="CD264" s="96"/>
      <c r="CE264" s="96"/>
      <c r="CF264" s="96"/>
      <c r="CG264" s="96"/>
      <c r="CH264" s="96"/>
      <c r="CI264" s="96"/>
      <c r="CJ264" s="96"/>
      <c r="CK264" s="96"/>
      <c r="CL264" s="96"/>
      <c r="CM264" s="96"/>
      <c r="CN264" s="96"/>
      <c r="CO264" s="96"/>
      <c r="CP264" s="96"/>
      <c r="CQ264" s="96"/>
      <c r="CR264" s="96"/>
      <c r="CS264" s="96"/>
      <c r="CT264" s="96"/>
      <c r="CU264" s="96"/>
      <c r="CV264" s="96"/>
      <c r="CW264" s="96"/>
      <c r="CX264" s="96"/>
      <c r="CY264" s="186"/>
      <c r="CZ264" s="96"/>
      <c r="DA264" s="96"/>
      <c r="DB264" s="96"/>
      <c r="DC264" s="96"/>
      <c r="DD264" s="96"/>
      <c r="DE264" s="96"/>
      <c r="DF264" s="96"/>
      <c r="DG264" s="96"/>
      <c r="DH264" s="96"/>
      <c r="DI264" s="96"/>
      <c r="DJ264" s="96"/>
      <c r="DK264" s="96"/>
      <c r="DL264" s="96"/>
      <c r="DM264" s="96"/>
      <c r="DN264" s="186"/>
      <c r="DO264" s="96"/>
      <c r="DP264" s="96"/>
      <c r="DQ264" s="96"/>
      <c r="DR264" s="96"/>
      <c r="DS264" s="96"/>
      <c r="DT264" s="186"/>
      <c r="DU264" s="186"/>
      <c r="DV264" s="191"/>
      <c r="DW264" s="186"/>
      <c r="DX264" s="96"/>
      <c r="DY264" s="96"/>
      <c r="DZ264" s="96"/>
      <c r="EA264" s="96"/>
      <c r="EB264" s="96"/>
      <c r="EC264" s="96"/>
      <c r="ED264" s="96"/>
      <c r="EE264" s="96"/>
      <c r="EF264" s="96"/>
      <c r="EG264" s="96"/>
      <c r="EH264" s="96"/>
      <c r="EI264" s="96"/>
      <c r="EJ264" s="96"/>
      <c r="EK264" s="96"/>
      <c r="EL264" s="96"/>
      <c r="EM264" s="96"/>
      <c r="EN264" s="96"/>
      <c r="EO264" s="96"/>
      <c r="EP264" s="96"/>
      <c r="EQ264" s="96"/>
      <c r="ER264" s="96"/>
      <c r="ES264" s="96"/>
      <c r="ET264" s="96"/>
      <c r="EU264" s="96"/>
      <c r="EV264" s="96"/>
      <c r="EW264" s="96"/>
      <c r="EX264" s="96"/>
      <c r="EY264" s="96"/>
      <c r="EZ264" s="96"/>
      <c r="FA264" s="96"/>
      <c r="FB264" s="96"/>
      <c r="FC264" s="96"/>
      <c r="FD264" s="200">
        <f t="shared" si="27"/>
        <v>11588464545</v>
      </c>
      <c r="FE264" s="201">
        <f t="shared" si="31"/>
        <v>44992</v>
      </c>
      <c r="FF264" s="185" t="str">
        <f t="shared" ca="1" si="28"/>
        <v>EN EJECUCION</v>
      </c>
      <c r="FG264" s="96"/>
      <c r="FH264" s="96"/>
      <c r="FI264" s="202"/>
      <c r="FJ264" s="96" t="s">
        <v>2665</v>
      </c>
      <c r="FK264" s="203" t="s">
        <v>2665</v>
      </c>
    </row>
    <row r="265" spans="1:167" s="39" customFormat="1" ht="13.5" customHeight="1" x14ac:dyDescent="0.2">
      <c r="A265" s="183">
        <v>72446</v>
      </c>
      <c r="B265" s="96" t="s">
        <v>3108</v>
      </c>
      <c r="C265" s="96" t="s">
        <v>3466</v>
      </c>
      <c r="D265" s="183" t="s">
        <v>2293</v>
      </c>
      <c r="E265" s="96">
        <v>264</v>
      </c>
      <c r="F265" s="184" t="s">
        <v>2909</v>
      </c>
      <c r="G265" s="183"/>
      <c r="H265" s="185" t="s">
        <v>549</v>
      </c>
      <c r="I265" s="96" t="s">
        <v>2556</v>
      </c>
      <c r="J265" s="96"/>
      <c r="K265" s="96" t="s">
        <v>117</v>
      </c>
      <c r="L265" s="96" t="s">
        <v>3527</v>
      </c>
      <c r="M265" s="96" t="s">
        <v>227</v>
      </c>
      <c r="N265" s="96">
        <v>514</v>
      </c>
      <c r="O265" s="186">
        <v>44690</v>
      </c>
      <c r="P265" s="187">
        <v>5418500</v>
      </c>
      <c r="Q265" s="96" t="s">
        <v>2915</v>
      </c>
      <c r="R265" s="96" t="s">
        <v>3925</v>
      </c>
      <c r="S265" s="96">
        <v>514</v>
      </c>
      <c r="T265" s="188">
        <v>44690</v>
      </c>
      <c r="U265" s="189">
        <v>20590195</v>
      </c>
      <c r="V265" s="189" t="s">
        <v>2869</v>
      </c>
      <c r="W265" s="190"/>
      <c r="X265" s="190">
        <v>514</v>
      </c>
      <c r="Y265" s="190">
        <v>44690</v>
      </c>
      <c r="Z265" s="190">
        <v>60126833</v>
      </c>
      <c r="AA265" s="190" t="s">
        <v>2871</v>
      </c>
      <c r="AB265" s="96">
        <v>514</v>
      </c>
      <c r="AC265" s="189">
        <v>44690</v>
      </c>
      <c r="AD265" s="189">
        <v>66722441</v>
      </c>
      <c r="AE265" s="189" t="s">
        <v>2870</v>
      </c>
      <c r="AF265" s="189"/>
      <c r="AG265" s="187">
        <f t="shared" si="29"/>
        <v>92731136</v>
      </c>
      <c r="AH265" s="96" t="s">
        <v>506</v>
      </c>
      <c r="AI265" s="96" t="s">
        <v>2617</v>
      </c>
      <c r="AJ265" s="191" t="s">
        <v>2652</v>
      </c>
      <c r="AK265" s="96" t="s">
        <v>2228</v>
      </c>
      <c r="AL265" s="96">
        <v>860524654</v>
      </c>
      <c r="AM265" s="96"/>
      <c r="AN265" s="192" t="s">
        <v>117</v>
      </c>
      <c r="AO265" s="186" t="s">
        <v>2714</v>
      </c>
      <c r="AP265" s="217" t="s">
        <v>117</v>
      </c>
      <c r="AQ265" s="189" t="s">
        <v>2725</v>
      </c>
      <c r="AR265" s="212" t="s">
        <v>1428</v>
      </c>
      <c r="AS265" s="189">
        <v>52700397</v>
      </c>
      <c r="AT265" s="96" t="s">
        <v>2714</v>
      </c>
      <c r="AU265" s="96" t="s">
        <v>2723</v>
      </c>
      <c r="AV265" s="96">
        <v>6464330</v>
      </c>
      <c r="AW265" s="96" t="s">
        <v>2724</v>
      </c>
      <c r="AX265" s="186">
        <v>44715</v>
      </c>
      <c r="AY265" s="187">
        <v>135164115</v>
      </c>
      <c r="AZ265" s="194"/>
      <c r="BA265" s="96" t="s">
        <v>2726</v>
      </c>
      <c r="BB265" s="96">
        <v>0</v>
      </c>
      <c r="BC265" s="96">
        <v>365</v>
      </c>
      <c r="BD265" s="96">
        <f t="shared" si="30"/>
        <v>365</v>
      </c>
      <c r="BE265" s="96" t="s">
        <v>2711</v>
      </c>
      <c r="BF265" s="195"/>
      <c r="BG265" s="96"/>
      <c r="BH265" s="96">
        <v>654</v>
      </c>
      <c r="BI265" s="186">
        <v>44715</v>
      </c>
      <c r="BJ265" s="187">
        <v>135164115</v>
      </c>
      <c r="BK265" s="196"/>
      <c r="BL265" s="96"/>
      <c r="BM265" s="96"/>
      <c r="BN265" s="96"/>
      <c r="BO265" s="96"/>
      <c r="BP265" s="96"/>
      <c r="BQ265" s="96"/>
      <c r="BR265" s="96"/>
      <c r="BS265" s="197"/>
      <c r="BT265" s="198">
        <v>44715</v>
      </c>
      <c r="BU265" s="198">
        <v>45079</v>
      </c>
      <c r="BV265" s="186"/>
      <c r="BW265" s="187"/>
      <c r="BX265" s="96"/>
      <c r="BY265" s="186"/>
      <c r="BZ265" s="199"/>
      <c r="CA265" s="186"/>
      <c r="CB265" s="187"/>
      <c r="CC265" s="96"/>
      <c r="CD265" s="96"/>
      <c r="CE265" s="96"/>
      <c r="CF265" s="96"/>
      <c r="CG265" s="96"/>
      <c r="CH265" s="96"/>
      <c r="CI265" s="96"/>
      <c r="CJ265" s="96"/>
      <c r="CK265" s="96"/>
      <c r="CL265" s="96"/>
      <c r="CM265" s="96"/>
      <c r="CN265" s="96"/>
      <c r="CO265" s="96"/>
      <c r="CP265" s="96"/>
      <c r="CQ265" s="96"/>
      <c r="CR265" s="96"/>
      <c r="CS265" s="96"/>
      <c r="CT265" s="96"/>
      <c r="CU265" s="96"/>
      <c r="CV265" s="96"/>
      <c r="CW265" s="96"/>
      <c r="CX265" s="96"/>
      <c r="CY265" s="186"/>
      <c r="CZ265" s="96"/>
      <c r="DA265" s="96"/>
      <c r="DB265" s="96"/>
      <c r="DC265" s="96"/>
      <c r="DD265" s="96"/>
      <c r="DE265" s="96"/>
      <c r="DF265" s="96"/>
      <c r="DG265" s="96"/>
      <c r="DH265" s="96"/>
      <c r="DI265" s="96"/>
      <c r="DJ265" s="96"/>
      <c r="DK265" s="96"/>
      <c r="DL265" s="96"/>
      <c r="DM265" s="96"/>
      <c r="DN265" s="186"/>
      <c r="DO265" s="96"/>
      <c r="DP265" s="96"/>
      <c r="DQ265" s="96"/>
      <c r="DR265" s="96"/>
      <c r="DS265" s="96"/>
      <c r="DT265" s="186"/>
      <c r="DU265" s="186"/>
      <c r="DV265" s="191"/>
      <c r="DW265" s="186"/>
      <c r="DX265" s="96"/>
      <c r="DY265" s="96"/>
      <c r="DZ265" s="96"/>
      <c r="EA265" s="96"/>
      <c r="EB265" s="96"/>
      <c r="EC265" s="96"/>
      <c r="ED265" s="96"/>
      <c r="EE265" s="96"/>
      <c r="EF265" s="96"/>
      <c r="EG265" s="96"/>
      <c r="EH265" s="96"/>
      <c r="EI265" s="96"/>
      <c r="EJ265" s="96"/>
      <c r="EK265" s="96"/>
      <c r="EL265" s="96"/>
      <c r="EM265" s="96"/>
      <c r="EN265" s="96"/>
      <c r="EO265" s="96"/>
      <c r="EP265" s="96"/>
      <c r="EQ265" s="96"/>
      <c r="ER265" s="96"/>
      <c r="ES265" s="96"/>
      <c r="ET265" s="96"/>
      <c r="EU265" s="96"/>
      <c r="EV265" s="96"/>
      <c r="EW265" s="96"/>
      <c r="EX265" s="96"/>
      <c r="EY265" s="96"/>
      <c r="EZ265" s="96"/>
      <c r="FA265" s="96"/>
      <c r="FB265" s="96"/>
      <c r="FC265" s="96"/>
      <c r="FD265" s="200">
        <f t="shared" si="27"/>
        <v>135164115</v>
      </c>
      <c r="FE265" s="201">
        <f t="shared" si="31"/>
        <v>45079</v>
      </c>
      <c r="FF265" s="185" t="str">
        <f t="shared" ca="1" si="28"/>
        <v>EN EJECUCION</v>
      </c>
      <c r="FG265" s="96"/>
      <c r="FH265" s="96"/>
      <c r="FI265" s="202"/>
      <c r="FJ265" s="96" t="s">
        <v>2666</v>
      </c>
      <c r="FK265" s="203" t="s">
        <v>2666</v>
      </c>
    </row>
    <row r="266" spans="1:167" s="39" customFormat="1" ht="13.5" customHeight="1" x14ac:dyDescent="0.2">
      <c r="A266" s="183" t="s">
        <v>3750</v>
      </c>
      <c r="B266" s="96" t="s">
        <v>3108</v>
      </c>
      <c r="C266" s="96" t="s">
        <v>2599</v>
      </c>
      <c r="D266" s="183" t="s">
        <v>2294</v>
      </c>
      <c r="E266" s="96">
        <v>265</v>
      </c>
      <c r="F266" s="184" t="s">
        <v>513</v>
      </c>
      <c r="G266" s="183"/>
      <c r="H266" s="185" t="s">
        <v>528</v>
      </c>
      <c r="I266" s="96" t="s">
        <v>2582</v>
      </c>
      <c r="J266" s="96"/>
      <c r="K266" s="96" t="s">
        <v>117</v>
      </c>
      <c r="L266" s="96" t="s">
        <v>3479</v>
      </c>
      <c r="M266" s="96" t="s">
        <v>189</v>
      </c>
      <c r="N266" s="96">
        <v>545</v>
      </c>
      <c r="O266" s="186">
        <v>44735</v>
      </c>
      <c r="P266" s="187">
        <v>1158846455</v>
      </c>
      <c r="Q266" s="96" t="s">
        <v>539</v>
      </c>
      <c r="R266" s="96" t="s">
        <v>513</v>
      </c>
      <c r="S266" s="96"/>
      <c r="T266" s="188"/>
      <c r="U266" s="189"/>
      <c r="V266" s="189"/>
      <c r="W266" s="190"/>
      <c r="X266" s="190"/>
      <c r="Y266" s="190"/>
      <c r="Z266" s="190"/>
      <c r="AA266" s="190"/>
      <c r="AB266" s="96"/>
      <c r="AC266" s="189"/>
      <c r="AD266" s="189"/>
      <c r="AE266" s="189"/>
      <c r="AF266" s="189"/>
      <c r="AG266" s="187">
        <f t="shared" si="29"/>
        <v>1158846455</v>
      </c>
      <c r="AH266" s="96"/>
      <c r="AI266" s="96" t="s">
        <v>2618</v>
      </c>
      <c r="AJ266" s="191" t="s">
        <v>2642</v>
      </c>
      <c r="AK266" s="96" t="s">
        <v>2228</v>
      </c>
      <c r="AL266" s="96">
        <v>901617174</v>
      </c>
      <c r="AM266" s="96"/>
      <c r="AN266" s="192" t="s">
        <v>117</v>
      </c>
      <c r="AO266" s="186" t="s">
        <v>2714</v>
      </c>
      <c r="AP266" s="217" t="s">
        <v>117</v>
      </c>
      <c r="AQ266" s="189" t="s">
        <v>2730</v>
      </c>
      <c r="AR266" s="212" t="s">
        <v>1428</v>
      </c>
      <c r="AS266" s="189">
        <v>72005623</v>
      </c>
      <c r="AT266" s="96"/>
      <c r="AU266" s="96" t="s">
        <v>2727</v>
      </c>
      <c r="AV266" s="96" t="s">
        <v>2728</v>
      </c>
      <c r="AW266" s="96" t="s">
        <v>2729</v>
      </c>
      <c r="AX266" s="186">
        <v>44770</v>
      </c>
      <c r="AY266" s="187">
        <v>1158846269</v>
      </c>
      <c r="AZ266" s="194" t="s">
        <v>2714</v>
      </c>
      <c r="BA266" s="96" t="s">
        <v>2720</v>
      </c>
      <c r="BB266" s="96">
        <v>7</v>
      </c>
      <c r="BC266" s="96">
        <v>0</v>
      </c>
      <c r="BD266" s="96">
        <f t="shared" si="30"/>
        <v>210</v>
      </c>
      <c r="BE266" s="96" t="s">
        <v>602</v>
      </c>
      <c r="BF266" s="195" t="s">
        <v>2731</v>
      </c>
      <c r="BG266" s="96"/>
      <c r="BH266" s="96">
        <v>704</v>
      </c>
      <c r="BI266" s="186">
        <v>44770</v>
      </c>
      <c r="BJ266" s="187">
        <v>1158846269</v>
      </c>
      <c r="BK266" s="196"/>
      <c r="BL266" s="96"/>
      <c r="BM266" s="96"/>
      <c r="BN266" s="96"/>
      <c r="BO266" s="96"/>
      <c r="BP266" s="96"/>
      <c r="BQ266" s="96" t="s">
        <v>2732</v>
      </c>
      <c r="BR266" s="96" t="s">
        <v>2733</v>
      </c>
      <c r="BS266" s="197">
        <v>44774</v>
      </c>
      <c r="BT266" s="198">
        <v>44781</v>
      </c>
      <c r="BU266" s="198">
        <v>44992</v>
      </c>
      <c r="BV266" s="186"/>
      <c r="BW266" s="187"/>
      <c r="BX266" s="96"/>
      <c r="BY266" s="186"/>
      <c r="BZ266" s="199"/>
      <c r="CA266" s="186"/>
      <c r="CB266" s="187"/>
      <c r="CC266" s="96"/>
      <c r="CD266" s="96"/>
      <c r="CE266" s="96"/>
      <c r="CF266" s="96"/>
      <c r="CG266" s="96"/>
      <c r="CH266" s="96"/>
      <c r="CI266" s="96"/>
      <c r="CJ266" s="96"/>
      <c r="CK266" s="96"/>
      <c r="CL266" s="96"/>
      <c r="CM266" s="96"/>
      <c r="CN266" s="96"/>
      <c r="CO266" s="96"/>
      <c r="CP266" s="96"/>
      <c r="CQ266" s="96"/>
      <c r="CR266" s="96"/>
      <c r="CS266" s="96"/>
      <c r="CT266" s="96"/>
      <c r="CU266" s="96"/>
      <c r="CV266" s="96"/>
      <c r="CW266" s="96"/>
      <c r="CX266" s="96"/>
      <c r="CY266" s="186"/>
      <c r="CZ266" s="96"/>
      <c r="DA266" s="96"/>
      <c r="DB266" s="96"/>
      <c r="DC266" s="96"/>
      <c r="DD266" s="96"/>
      <c r="DE266" s="96"/>
      <c r="DF266" s="96"/>
      <c r="DG266" s="96"/>
      <c r="DH266" s="96"/>
      <c r="DI266" s="96"/>
      <c r="DJ266" s="96"/>
      <c r="DK266" s="96"/>
      <c r="DL266" s="96"/>
      <c r="DM266" s="96"/>
      <c r="DN266" s="186"/>
      <c r="DO266" s="96"/>
      <c r="DP266" s="96"/>
      <c r="DQ266" s="96"/>
      <c r="DR266" s="96"/>
      <c r="DS266" s="96"/>
      <c r="DT266" s="186"/>
      <c r="DU266" s="186"/>
      <c r="DV266" s="191"/>
      <c r="DW266" s="186"/>
      <c r="DX266" s="96"/>
      <c r="DY266" s="96"/>
      <c r="DZ266" s="96"/>
      <c r="EA266" s="96"/>
      <c r="EB266" s="96"/>
      <c r="EC266" s="96"/>
      <c r="ED266" s="96"/>
      <c r="EE266" s="96"/>
      <c r="EF266" s="96"/>
      <c r="EG266" s="96"/>
      <c r="EH266" s="96"/>
      <c r="EI266" s="96"/>
      <c r="EJ266" s="96"/>
      <c r="EK266" s="96"/>
      <c r="EL266" s="96"/>
      <c r="EM266" s="96"/>
      <c r="EN266" s="96"/>
      <c r="EO266" s="96"/>
      <c r="EP266" s="96"/>
      <c r="EQ266" s="96"/>
      <c r="ER266" s="96"/>
      <c r="ES266" s="96"/>
      <c r="ET266" s="96"/>
      <c r="EU266" s="96"/>
      <c r="EV266" s="96"/>
      <c r="EW266" s="96"/>
      <c r="EX266" s="96"/>
      <c r="EY266" s="96"/>
      <c r="EZ266" s="96"/>
      <c r="FA266" s="96"/>
      <c r="FB266" s="96"/>
      <c r="FC266" s="96"/>
      <c r="FD266" s="200">
        <f t="shared" si="27"/>
        <v>1158846269</v>
      </c>
      <c r="FE266" s="201">
        <f t="shared" si="31"/>
        <v>44992</v>
      </c>
      <c r="FF266" s="185" t="str">
        <f t="shared" ca="1" si="28"/>
        <v>EN EJECUCION</v>
      </c>
      <c r="FG266" s="96"/>
      <c r="FH266" s="96"/>
      <c r="FI266" s="202"/>
      <c r="FJ266" s="96" t="s">
        <v>2667</v>
      </c>
      <c r="FK266" s="203" t="s">
        <v>2667</v>
      </c>
    </row>
    <row r="267" spans="1:167" s="39" customFormat="1" ht="13.5" customHeight="1" x14ac:dyDescent="0.2">
      <c r="A267" s="183">
        <v>73457</v>
      </c>
      <c r="B267" s="96" t="s">
        <v>3108</v>
      </c>
      <c r="C267" s="96" t="s">
        <v>3692</v>
      </c>
      <c r="D267" s="183" t="s">
        <v>2558</v>
      </c>
      <c r="E267" s="96">
        <v>266</v>
      </c>
      <c r="F267" s="184" t="s">
        <v>3916</v>
      </c>
      <c r="G267" s="183"/>
      <c r="H267" s="185" t="s">
        <v>549</v>
      </c>
      <c r="I267" s="96" t="s">
        <v>2559</v>
      </c>
      <c r="J267" s="96"/>
      <c r="K267" s="96" t="s">
        <v>117</v>
      </c>
      <c r="L267" s="96" t="s">
        <v>1439</v>
      </c>
      <c r="M267" s="96" t="s">
        <v>237</v>
      </c>
      <c r="N267" s="96">
        <v>533</v>
      </c>
      <c r="O267" s="186">
        <v>44735</v>
      </c>
      <c r="P267" s="187">
        <v>41600000</v>
      </c>
      <c r="Q267" s="96" t="s">
        <v>3915</v>
      </c>
      <c r="R267" s="96" t="s">
        <v>3916</v>
      </c>
      <c r="S267" s="96"/>
      <c r="T267" s="188"/>
      <c r="U267" s="189"/>
      <c r="V267" s="189"/>
      <c r="W267" s="190"/>
      <c r="X267" s="190"/>
      <c r="Y267" s="190"/>
      <c r="Z267" s="190"/>
      <c r="AA267" s="190"/>
      <c r="AB267" s="96"/>
      <c r="AC267" s="189"/>
      <c r="AD267" s="189"/>
      <c r="AE267" s="189"/>
      <c r="AF267" s="189"/>
      <c r="AG267" s="187">
        <f t="shared" si="29"/>
        <v>41600000</v>
      </c>
      <c r="AH267" s="96" t="s">
        <v>2296</v>
      </c>
      <c r="AI267" s="96" t="s">
        <v>2619</v>
      </c>
      <c r="AJ267" s="191" t="s">
        <v>2557</v>
      </c>
      <c r="AK267" s="96" t="s">
        <v>1428</v>
      </c>
      <c r="AL267" s="96">
        <v>41377254</v>
      </c>
      <c r="AM267" s="96">
        <v>1</v>
      </c>
      <c r="AN267" s="192" t="s">
        <v>117</v>
      </c>
      <c r="AO267" s="186" t="s">
        <v>2714</v>
      </c>
      <c r="AP267" s="217" t="s">
        <v>3471</v>
      </c>
      <c r="AQ267" s="189" t="s">
        <v>2557</v>
      </c>
      <c r="AR267" s="212" t="s">
        <v>1428</v>
      </c>
      <c r="AS267" s="189">
        <v>41377254</v>
      </c>
      <c r="AT267" s="96"/>
      <c r="AU267" s="96" t="s">
        <v>2734</v>
      </c>
      <c r="AV267" s="96">
        <v>3112088725</v>
      </c>
      <c r="AW267" s="96" t="s">
        <v>2735</v>
      </c>
      <c r="AX267" s="186">
        <v>44735</v>
      </c>
      <c r="AY267" s="187">
        <v>41600000</v>
      </c>
      <c r="AZ267" s="194">
        <v>4800000</v>
      </c>
      <c r="BA267" s="96" t="s">
        <v>2736</v>
      </c>
      <c r="BB267" s="96">
        <v>8</v>
      </c>
      <c r="BC267" s="96">
        <v>20</v>
      </c>
      <c r="BD267" s="96">
        <f t="shared" si="30"/>
        <v>260</v>
      </c>
      <c r="BE267" s="96" t="s">
        <v>2737</v>
      </c>
      <c r="BF267" s="195" t="s">
        <v>2738</v>
      </c>
      <c r="BG267" s="96"/>
      <c r="BH267" s="96">
        <v>667</v>
      </c>
      <c r="BI267" s="186">
        <v>44735</v>
      </c>
      <c r="BJ267" s="187">
        <v>41600000</v>
      </c>
      <c r="BK267" s="196"/>
      <c r="BL267" s="96"/>
      <c r="BM267" s="96"/>
      <c r="BN267" s="96"/>
      <c r="BO267" s="96"/>
      <c r="BP267" s="96"/>
      <c r="BQ267" s="96"/>
      <c r="BR267" s="96"/>
      <c r="BS267" s="197"/>
      <c r="BT267" s="198">
        <v>44735</v>
      </c>
      <c r="BU267" s="198">
        <v>45091</v>
      </c>
      <c r="BV267" s="186"/>
      <c r="BW267" s="187"/>
      <c r="BX267" s="96"/>
      <c r="BY267" s="186"/>
      <c r="BZ267" s="199"/>
      <c r="CA267" s="186"/>
      <c r="CB267" s="187"/>
      <c r="CC267" s="96"/>
      <c r="CD267" s="96"/>
      <c r="CE267" s="96"/>
      <c r="CF267" s="96"/>
      <c r="CG267" s="96"/>
      <c r="CH267" s="96"/>
      <c r="CI267" s="96"/>
      <c r="CJ267" s="96"/>
      <c r="CK267" s="96"/>
      <c r="CL267" s="96"/>
      <c r="CM267" s="96"/>
      <c r="CN267" s="96"/>
      <c r="CO267" s="96"/>
      <c r="CP267" s="96"/>
      <c r="CQ267" s="96"/>
      <c r="CR267" s="96"/>
      <c r="CS267" s="96"/>
      <c r="CT267" s="96"/>
      <c r="CU267" s="96"/>
      <c r="CV267" s="96"/>
      <c r="CW267" s="96"/>
      <c r="CX267" s="96"/>
      <c r="CY267" s="186"/>
      <c r="CZ267" s="96"/>
      <c r="DA267" s="96"/>
      <c r="DB267" s="96"/>
      <c r="DC267" s="96"/>
      <c r="DD267" s="96"/>
      <c r="DE267" s="96"/>
      <c r="DF267" s="96"/>
      <c r="DG267" s="96"/>
      <c r="DH267" s="96"/>
      <c r="DI267" s="96"/>
      <c r="DJ267" s="96"/>
      <c r="DK267" s="96"/>
      <c r="DL267" s="96"/>
      <c r="DM267" s="96"/>
      <c r="DN267" s="186"/>
      <c r="DO267" s="96"/>
      <c r="DP267" s="96"/>
      <c r="DQ267" s="96"/>
      <c r="DR267" s="96"/>
      <c r="DS267" s="96"/>
      <c r="DT267" s="186"/>
      <c r="DU267" s="186"/>
      <c r="DV267" s="191"/>
      <c r="DW267" s="186"/>
      <c r="DX267" s="96"/>
      <c r="DY267" s="96"/>
      <c r="DZ267" s="96"/>
      <c r="EA267" s="96"/>
      <c r="EB267" s="96"/>
      <c r="EC267" s="96"/>
      <c r="ED267" s="96"/>
      <c r="EE267" s="96"/>
      <c r="EF267" s="96"/>
      <c r="EG267" s="96"/>
      <c r="EH267" s="96"/>
      <c r="EI267" s="96"/>
      <c r="EJ267" s="96"/>
      <c r="EK267" s="96"/>
      <c r="EL267" s="96"/>
      <c r="EM267" s="96"/>
      <c r="EN267" s="96"/>
      <c r="EO267" s="96"/>
      <c r="EP267" s="96"/>
      <c r="EQ267" s="96"/>
      <c r="ER267" s="96"/>
      <c r="ES267" s="96"/>
      <c r="ET267" s="96"/>
      <c r="EU267" s="96"/>
      <c r="EV267" s="96"/>
      <c r="EW267" s="96"/>
      <c r="EX267" s="96"/>
      <c r="EY267" s="96"/>
      <c r="EZ267" s="96"/>
      <c r="FA267" s="96"/>
      <c r="FB267" s="96"/>
      <c r="FC267" s="96"/>
      <c r="FD267" s="200">
        <f t="shared" si="27"/>
        <v>41600000</v>
      </c>
      <c r="FE267" s="201">
        <f t="shared" si="31"/>
        <v>45091</v>
      </c>
      <c r="FF267" s="185" t="str">
        <f t="shared" ca="1" si="28"/>
        <v>EN EJECUCION</v>
      </c>
      <c r="FG267" s="96"/>
      <c r="FH267" s="96"/>
      <c r="FI267" s="202"/>
      <c r="FJ267" s="96" t="s">
        <v>2668</v>
      </c>
      <c r="FK267" s="203" t="s">
        <v>2668</v>
      </c>
    </row>
    <row r="268" spans="1:167" s="152" customFormat="1" ht="13.5" customHeight="1" x14ac:dyDescent="0.2">
      <c r="A268" s="43">
        <v>72964</v>
      </c>
      <c r="B268" s="42" t="s">
        <v>3108</v>
      </c>
      <c r="C268" s="42" t="s">
        <v>3692</v>
      </c>
      <c r="D268" s="43" t="s">
        <v>2560</v>
      </c>
      <c r="E268" s="42">
        <v>267</v>
      </c>
      <c r="F268" s="68" t="s">
        <v>510</v>
      </c>
      <c r="G268" s="43"/>
      <c r="H268" s="63" t="s">
        <v>528</v>
      </c>
      <c r="I268" s="42" t="s">
        <v>2562</v>
      </c>
      <c r="J268" s="42"/>
      <c r="K268" s="42"/>
      <c r="L268" s="42" t="s">
        <v>1439</v>
      </c>
      <c r="M268" s="42" t="s">
        <v>197</v>
      </c>
      <c r="N268" s="42">
        <v>557</v>
      </c>
      <c r="O268" s="65">
        <v>44748</v>
      </c>
      <c r="P268" s="64">
        <v>33000000</v>
      </c>
      <c r="Q268" s="42" t="s">
        <v>541</v>
      </c>
      <c r="R268" s="42" t="s">
        <v>510</v>
      </c>
      <c r="S268" s="42"/>
      <c r="T268" s="162"/>
      <c r="U268" s="69"/>
      <c r="V268" s="69"/>
      <c r="W268" s="163"/>
      <c r="X268" s="163"/>
      <c r="Y268" s="163"/>
      <c r="Z268" s="163"/>
      <c r="AA268" s="163"/>
      <c r="AB268" s="42"/>
      <c r="AC268" s="69"/>
      <c r="AD268" s="69"/>
      <c r="AE268" s="69"/>
      <c r="AF268" s="69"/>
      <c r="AG268" s="64">
        <f t="shared" si="29"/>
        <v>33000000</v>
      </c>
      <c r="AH268" s="42" t="s">
        <v>2563</v>
      </c>
      <c r="AI268" s="42" t="s">
        <v>2620</v>
      </c>
      <c r="AJ268" s="144" t="s">
        <v>2561</v>
      </c>
      <c r="AK268" s="42" t="s">
        <v>1428</v>
      </c>
      <c r="AL268" s="42">
        <v>79298478</v>
      </c>
      <c r="AM268" s="42">
        <v>3</v>
      </c>
      <c r="AN268" s="145" t="s">
        <v>1631</v>
      </c>
      <c r="AO268" s="65">
        <v>23395</v>
      </c>
      <c r="AP268" s="146">
        <f t="shared" ref="AP268:AP321" si="32">+YEARFRAC(AO268,$AP$1,3)-1</f>
        <v>57.989041095890414</v>
      </c>
      <c r="AQ268" s="69"/>
      <c r="AR268" s="69" t="s">
        <v>2714</v>
      </c>
      <c r="AS268" s="189" t="s">
        <v>2714</v>
      </c>
      <c r="AT268" s="42" t="s">
        <v>1278</v>
      </c>
      <c r="AU268" s="42" t="s">
        <v>2739</v>
      </c>
      <c r="AV268" s="42">
        <v>3212309210</v>
      </c>
      <c r="AW268" s="42" t="s">
        <v>2740</v>
      </c>
      <c r="AX268" s="65">
        <v>44748</v>
      </c>
      <c r="AY268" s="64">
        <v>33000000</v>
      </c>
      <c r="AZ268" s="147">
        <v>5500000</v>
      </c>
      <c r="BA268" s="42" t="s">
        <v>2741</v>
      </c>
      <c r="BB268" s="42">
        <v>6</v>
      </c>
      <c r="BC268" s="42"/>
      <c r="BD268" s="42">
        <f t="shared" si="30"/>
        <v>180</v>
      </c>
      <c r="BE268" s="42" t="s">
        <v>2742</v>
      </c>
      <c r="BF268" s="93" t="s">
        <v>2743</v>
      </c>
      <c r="BG268" s="42"/>
      <c r="BH268" s="42">
        <v>681</v>
      </c>
      <c r="BI268" s="65">
        <v>44749</v>
      </c>
      <c r="BJ268" s="64">
        <v>33000000</v>
      </c>
      <c r="BK268" s="164"/>
      <c r="BL268" s="42"/>
      <c r="BM268" s="42"/>
      <c r="BN268" s="42"/>
      <c r="BO268" s="42"/>
      <c r="BP268" s="42"/>
      <c r="BQ268" s="42" t="s">
        <v>2744</v>
      </c>
      <c r="BR268" s="42" t="s">
        <v>2745</v>
      </c>
      <c r="BS268" s="165">
        <v>44750</v>
      </c>
      <c r="BT268" s="166">
        <v>44750</v>
      </c>
      <c r="BU268" s="166">
        <v>44933</v>
      </c>
      <c r="BV268" s="65"/>
      <c r="BW268" s="64"/>
      <c r="BX268" s="42"/>
      <c r="BY268" s="65"/>
      <c r="BZ268" s="167"/>
      <c r="CA268" s="65"/>
      <c r="CB268" s="64"/>
      <c r="CC268" s="42"/>
      <c r="CD268" s="42"/>
      <c r="CE268" s="42"/>
      <c r="CF268" s="42"/>
      <c r="CG268" s="42"/>
      <c r="CH268" s="42"/>
      <c r="CI268" s="42"/>
      <c r="CJ268" s="42"/>
      <c r="CK268" s="42"/>
      <c r="CL268" s="42"/>
      <c r="CM268" s="42"/>
      <c r="CN268" s="42"/>
      <c r="CO268" s="42"/>
      <c r="CP268" s="42"/>
      <c r="CQ268" s="42"/>
      <c r="CR268" s="42"/>
      <c r="CS268" s="42"/>
      <c r="CT268" s="42"/>
      <c r="CU268" s="42"/>
      <c r="CV268" s="42"/>
      <c r="CW268" s="42"/>
      <c r="CX268" s="42"/>
      <c r="CY268" s="65"/>
      <c r="CZ268" s="42"/>
      <c r="DA268" s="42"/>
      <c r="DB268" s="42"/>
      <c r="DC268" s="42"/>
      <c r="DD268" s="42"/>
      <c r="DE268" s="42"/>
      <c r="DF268" s="42"/>
      <c r="DG268" s="42"/>
      <c r="DH268" s="42"/>
      <c r="DI268" s="42"/>
      <c r="DJ268" s="42"/>
      <c r="DK268" s="42"/>
      <c r="DL268" s="42"/>
      <c r="DM268" s="42"/>
      <c r="DN268" s="65"/>
      <c r="DO268" s="42"/>
      <c r="DP268" s="42"/>
      <c r="DQ268" s="42"/>
      <c r="DR268" s="42"/>
      <c r="DS268" s="42"/>
      <c r="DT268" s="65"/>
      <c r="DU268" s="65"/>
      <c r="DV268" s="148"/>
      <c r="DW268" s="65"/>
      <c r="DX268" s="42"/>
      <c r="DY268" s="42"/>
      <c r="DZ268" s="42"/>
      <c r="EA268" s="42"/>
      <c r="EB268" s="42"/>
      <c r="EC268" s="42"/>
      <c r="ED268" s="42"/>
      <c r="EE268" s="42"/>
      <c r="EF268" s="42"/>
      <c r="EG268" s="42"/>
      <c r="EH268" s="42"/>
      <c r="EI268" s="42"/>
      <c r="EJ268" s="42"/>
      <c r="EK268" s="42"/>
      <c r="EL268" s="42"/>
      <c r="EM268" s="42"/>
      <c r="EN268" s="42"/>
      <c r="EO268" s="42"/>
      <c r="EP268" s="42"/>
      <c r="EQ268" s="42"/>
      <c r="ER268" s="42"/>
      <c r="ES268" s="42"/>
      <c r="ET268" s="42"/>
      <c r="EU268" s="42"/>
      <c r="EV268" s="42"/>
      <c r="EW268" s="42"/>
      <c r="EX268" s="42"/>
      <c r="EY268" s="42"/>
      <c r="EZ268" s="42"/>
      <c r="FA268" s="42"/>
      <c r="FB268" s="42"/>
      <c r="FC268" s="42"/>
      <c r="FD268" s="149">
        <f t="shared" si="27"/>
        <v>33000000</v>
      </c>
      <c r="FE268" s="150">
        <f t="shared" si="31"/>
        <v>44933</v>
      </c>
      <c r="FF268" s="63" t="str">
        <f t="shared" ca="1" si="28"/>
        <v xml:space="preserve"> TERMINADO</v>
      </c>
      <c r="FG268" s="42"/>
      <c r="FH268" s="42"/>
      <c r="FI268" s="168"/>
      <c r="FJ268" s="42" t="s">
        <v>2669</v>
      </c>
      <c r="FK268" s="151" t="s">
        <v>2669</v>
      </c>
    </row>
    <row r="269" spans="1:167" s="39" customFormat="1" ht="13.5" customHeight="1" x14ac:dyDescent="0.2">
      <c r="A269" s="183">
        <v>74167</v>
      </c>
      <c r="B269" s="96" t="s">
        <v>3108</v>
      </c>
      <c r="C269" s="96" t="s">
        <v>3694</v>
      </c>
      <c r="D269" s="183" t="s">
        <v>2564</v>
      </c>
      <c r="E269" s="96">
        <v>268</v>
      </c>
      <c r="F269" s="184" t="s">
        <v>2910</v>
      </c>
      <c r="G269" s="183"/>
      <c r="H269" s="185" t="s">
        <v>549</v>
      </c>
      <c r="I269" s="96" t="s">
        <v>2595</v>
      </c>
      <c r="J269" s="96"/>
      <c r="K269" s="96" t="s">
        <v>117</v>
      </c>
      <c r="L269" s="96" t="s">
        <v>3527</v>
      </c>
      <c r="M269" s="96" t="s">
        <v>227</v>
      </c>
      <c r="N269" s="96">
        <v>539</v>
      </c>
      <c r="O269" s="186">
        <v>44735</v>
      </c>
      <c r="P269" s="187">
        <v>13000000</v>
      </c>
      <c r="Q269" s="96" t="s">
        <v>2875</v>
      </c>
      <c r="R269" s="96" t="s">
        <v>2910</v>
      </c>
      <c r="S269" s="96"/>
      <c r="T269" s="188"/>
      <c r="U269" s="189"/>
      <c r="V269" s="189"/>
      <c r="W269" s="190"/>
      <c r="X269" s="190"/>
      <c r="Y269" s="190"/>
      <c r="Z269" s="190"/>
      <c r="AA269" s="190"/>
      <c r="AB269" s="96"/>
      <c r="AC269" s="189"/>
      <c r="AD269" s="189"/>
      <c r="AE269" s="189"/>
      <c r="AF269" s="189"/>
      <c r="AG269" s="187">
        <f t="shared" si="29"/>
        <v>13000000</v>
      </c>
      <c r="AH269" s="96" t="s">
        <v>506</v>
      </c>
      <c r="AI269" s="96" t="s">
        <v>2621</v>
      </c>
      <c r="AJ269" s="191" t="s">
        <v>2746</v>
      </c>
      <c r="AK269" s="96" t="s">
        <v>2228</v>
      </c>
      <c r="AL269" s="96">
        <v>860037013</v>
      </c>
      <c r="AM269" s="96">
        <v>6</v>
      </c>
      <c r="AN269" s="192" t="s">
        <v>117</v>
      </c>
      <c r="AO269" s="186" t="s">
        <v>2714</v>
      </c>
      <c r="AP269" s="217" t="s">
        <v>117</v>
      </c>
      <c r="AQ269" s="189" t="s">
        <v>2749</v>
      </c>
      <c r="AR269" s="212" t="s">
        <v>1428</v>
      </c>
      <c r="AS269" s="189">
        <v>79780149</v>
      </c>
      <c r="AT269" s="96"/>
      <c r="AU269" s="96" t="s">
        <v>2747</v>
      </c>
      <c r="AV269" s="96">
        <v>2855600</v>
      </c>
      <c r="AW269" s="96" t="s">
        <v>2748</v>
      </c>
      <c r="AX269" s="186">
        <v>44757</v>
      </c>
      <c r="AY269" s="187">
        <v>9570000</v>
      </c>
      <c r="AZ269" s="194" t="s">
        <v>2714</v>
      </c>
      <c r="BA269" s="96" t="s">
        <v>2726</v>
      </c>
      <c r="BB269" s="96"/>
      <c r="BC269" s="96">
        <v>365</v>
      </c>
      <c r="BD269" s="96">
        <f t="shared" si="30"/>
        <v>365</v>
      </c>
      <c r="BE269" s="96" t="s">
        <v>2711</v>
      </c>
      <c r="BF269" s="195"/>
      <c r="BG269" s="96"/>
      <c r="BH269" s="96">
        <v>693</v>
      </c>
      <c r="BI269" s="186">
        <v>44760</v>
      </c>
      <c r="BJ269" s="187">
        <v>9570000</v>
      </c>
      <c r="BK269" s="196"/>
      <c r="BL269" s="96"/>
      <c r="BM269" s="96"/>
      <c r="BN269" s="96"/>
      <c r="BO269" s="96"/>
      <c r="BP269" s="96"/>
      <c r="BQ269" s="96"/>
      <c r="BR269" s="96"/>
      <c r="BS269" s="197"/>
      <c r="BT269" s="198">
        <v>44760</v>
      </c>
      <c r="BU269" s="198">
        <v>45124</v>
      </c>
      <c r="BV269" s="186"/>
      <c r="BW269" s="187"/>
      <c r="BX269" s="96"/>
      <c r="BY269" s="186"/>
      <c r="BZ269" s="199"/>
      <c r="CA269" s="186"/>
      <c r="CB269" s="187"/>
      <c r="CC269" s="96"/>
      <c r="CD269" s="96"/>
      <c r="CE269" s="96"/>
      <c r="CF269" s="96"/>
      <c r="CG269" s="96"/>
      <c r="CH269" s="96"/>
      <c r="CI269" s="96"/>
      <c r="CJ269" s="96"/>
      <c r="CK269" s="96"/>
      <c r="CL269" s="96"/>
      <c r="CM269" s="96"/>
      <c r="CN269" s="96"/>
      <c r="CO269" s="96"/>
      <c r="CP269" s="96"/>
      <c r="CQ269" s="96"/>
      <c r="CR269" s="96"/>
      <c r="CS269" s="96"/>
      <c r="CT269" s="96"/>
      <c r="CU269" s="96"/>
      <c r="CV269" s="96"/>
      <c r="CW269" s="96"/>
      <c r="CX269" s="96"/>
      <c r="CY269" s="186"/>
      <c r="CZ269" s="96"/>
      <c r="DA269" s="96"/>
      <c r="DB269" s="96"/>
      <c r="DC269" s="96"/>
      <c r="DD269" s="96"/>
      <c r="DE269" s="96"/>
      <c r="DF269" s="96"/>
      <c r="DG269" s="96"/>
      <c r="DH269" s="96"/>
      <c r="DI269" s="96"/>
      <c r="DJ269" s="96"/>
      <c r="DK269" s="96"/>
      <c r="DL269" s="96"/>
      <c r="DM269" s="96"/>
      <c r="DN269" s="186"/>
      <c r="DO269" s="96"/>
      <c r="DP269" s="96"/>
      <c r="DQ269" s="96"/>
      <c r="DR269" s="96"/>
      <c r="DS269" s="96"/>
      <c r="DT269" s="186"/>
      <c r="DU269" s="186"/>
      <c r="DV269" s="191"/>
      <c r="DW269" s="186"/>
      <c r="DX269" s="96"/>
      <c r="DY269" s="96"/>
      <c r="DZ269" s="96"/>
      <c r="EA269" s="96"/>
      <c r="EB269" s="96"/>
      <c r="EC269" s="96"/>
      <c r="ED269" s="96"/>
      <c r="EE269" s="96"/>
      <c r="EF269" s="96"/>
      <c r="EG269" s="96"/>
      <c r="EH269" s="96"/>
      <c r="EI269" s="96"/>
      <c r="EJ269" s="96"/>
      <c r="EK269" s="96"/>
      <c r="EL269" s="96"/>
      <c r="EM269" s="96"/>
      <c r="EN269" s="96"/>
      <c r="EO269" s="96"/>
      <c r="EP269" s="96"/>
      <c r="EQ269" s="96"/>
      <c r="ER269" s="96"/>
      <c r="ES269" s="96"/>
      <c r="ET269" s="96"/>
      <c r="EU269" s="96"/>
      <c r="EV269" s="96"/>
      <c r="EW269" s="96"/>
      <c r="EX269" s="96"/>
      <c r="EY269" s="96"/>
      <c r="EZ269" s="96"/>
      <c r="FA269" s="96"/>
      <c r="FB269" s="96"/>
      <c r="FC269" s="96"/>
      <c r="FD269" s="200">
        <f t="shared" si="27"/>
        <v>9570000</v>
      </c>
      <c r="FE269" s="201">
        <f t="shared" si="31"/>
        <v>45124</v>
      </c>
      <c r="FF269" s="185" t="str">
        <f t="shared" ca="1" si="28"/>
        <v>EN EJECUCION</v>
      </c>
      <c r="FG269" s="96"/>
      <c r="FH269" s="96"/>
      <c r="FI269" s="202"/>
      <c r="FJ269" s="96" t="s">
        <v>2670</v>
      </c>
      <c r="FK269" s="203" t="s">
        <v>2670</v>
      </c>
    </row>
    <row r="270" spans="1:167" s="152" customFormat="1" ht="13.5" customHeight="1" x14ac:dyDescent="0.2">
      <c r="A270" s="43">
        <v>73660</v>
      </c>
      <c r="B270" s="42" t="s">
        <v>3108</v>
      </c>
      <c r="C270" s="42" t="s">
        <v>3694</v>
      </c>
      <c r="D270" s="43" t="s">
        <v>2565</v>
      </c>
      <c r="E270" s="42">
        <v>269</v>
      </c>
      <c r="F270" s="68" t="s">
        <v>2911</v>
      </c>
      <c r="G270" s="43"/>
      <c r="H270" s="63" t="s">
        <v>528</v>
      </c>
      <c r="I270" s="42" t="s">
        <v>2583</v>
      </c>
      <c r="J270" s="42"/>
      <c r="K270" s="42" t="s">
        <v>117</v>
      </c>
      <c r="L270" s="42" t="s">
        <v>3526</v>
      </c>
      <c r="M270" s="42" t="s">
        <v>213</v>
      </c>
      <c r="N270" s="42">
        <v>549</v>
      </c>
      <c r="O270" s="65">
        <v>44736</v>
      </c>
      <c r="P270" s="64">
        <v>7783791</v>
      </c>
      <c r="Q270" s="42" t="s">
        <v>3917</v>
      </c>
      <c r="R270" s="42" t="s">
        <v>3918</v>
      </c>
      <c r="S270" s="42">
        <v>549</v>
      </c>
      <c r="T270" s="162">
        <v>44736</v>
      </c>
      <c r="U270" s="69">
        <v>4306604</v>
      </c>
      <c r="V270" s="69" t="s">
        <v>2872</v>
      </c>
      <c r="W270" s="163"/>
      <c r="X270" s="163">
        <v>549</v>
      </c>
      <c r="Y270" s="163">
        <v>44736</v>
      </c>
      <c r="Z270" s="163">
        <v>4826832</v>
      </c>
      <c r="AA270" s="163" t="s">
        <v>536</v>
      </c>
      <c r="AB270" s="42">
        <v>549</v>
      </c>
      <c r="AC270" s="69">
        <v>44736</v>
      </c>
      <c r="AD270" s="69">
        <v>11007649</v>
      </c>
      <c r="AE270" s="69" t="s">
        <v>2873</v>
      </c>
      <c r="AF270" s="69"/>
      <c r="AG270" s="64">
        <f t="shared" si="29"/>
        <v>23098044</v>
      </c>
      <c r="AH270" s="42" t="s">
        <v>2296</v>
      </c>
      <c r="AI270" s="42" t="s">
        <v>2622</v>
      </c>
      <c r="AJ270" s="144" t="s">
        <v>2653</v>
      </c>
      <c r="AK270" s="42" t="s">
        <v>2228</v>
      </c>
      <c r="AL270" s="42">
        <v>900984675</v>
      </c>
      <c r="AM270" s="42">
        <v>8</v>
      </c>
      <c r="AN270" s="145" t="s">
        <v>117</v>
      </c>
      <c r="AO270" s="65" t="s">
        <v>2714</v>
      </c>
      <c r="AP270" s="146" t="s">
        <v>117</v>
      </c>
      <c r="AQ270" s="69" t="s">
        <v>2750</v>
      </c>
      <c r="AR270" s="69" t="s">
        <v>2714</v>
      </c>
      <c r="AS270" s="189">
        <v>1016009195</v>
      </c>
      <c r="AT270" s="42"/>
      <c r="AU270" s="42" t="s">
        <v>2751</v>
      </c>
      <c r="AV270" s="42">
        <v>3004173</v>
      </c>
      <c r="AW270" s="42" t="s">
        <v>2752</v>
      </c>
      <c r="AX270" s="65">
        <v>44754</v>
      </c>
      <c r="AY270" s="64">
        <v>27924876</v>
      </c>
      <c r="AZ270" s="147" t="s">
        <v>2714</v>
      </c>
      <c r="BA270" s="42" t="s">
        <v>2753</v>
      </c>
      <c r="BB270" s="42">
        <v>1</v>
      </c>
      <c r="BC270" s="42"/>
      <c r="BD270" s="42">
        <f t="shared" si="30"/>
        <v>30</v>
      </c>
      <c r="BE270" s="42" t="s">
        <v>2754</v>
      </c>
      <c r="BF270" s="93" t="s">
        <v>2755</v>
      </c>
      <c r="BG270" s="42"/>
      <c r="BH270" s="42">
        <v>684</v>
      </c>
      <c r="BI270" s="65">
        <v>44755</v>
      </c>
      <c r="BJ270" s="64">
        <v>27924876</v>
      </c>
      <c r="BK270" s="164"/>
      <c r="BL270" s="42"/>
      <c r="BM270" s="42"/>
      <c r="BN270" s="42"/>
      <c r="BO270" s="42"/>
      <c r="BP270" s="42"/>
      <c r="BQ270" s="42" t="s">
        <v>2756</v>
      </c>
      <c r="BR270" s="42">
        <v>45007</v>
      </c>
      <c r="BS270" s="165">
        <v>44759</v>
      </c>
      <c r="BT270" s="166">
        <v>44756</v>
      </c>
      <c r="BU270" s="166">
        <v>44786</v>
      </c>
      <c r="BV270" s="65"/>
      <c r="BW270" s="64"/>
      <c r="BX270" s="42"/>
      <c r="BY270" s="65"/>
      <c r="BZ270" s="167"/>
      <c r="CA270" s="65"/>
      <c r="CB270" s="64"/>
      <c r="CC270" s="42"/>
      <c r="CD270" s="42"/>
      <c r="CE270" s="42"/>
      <c r="CF270" s="42"/>
      <c r="CG270" s="42"/>
      <c r="CH270" s="42"/>
      <c r="CI270" s="42"/>
      <c r="CJ270" s="42"/>
      <c r="CK270" s="42"/>
      <c r="CL270" s="42"/>
      <c r="CM270" s="42"/>
      <c r="CN270" s="42"/>
      <c r="CO270" s="42"/>
      <c r="CP270" s="42"/>
      <c r="CQ270" s="42"/>
      <c r="CR270" s="42"/>
      <c r="CS270" s="42"/>
      <c r="CT270" s="42"/>
      <c r="CU270" s="42"/>
      <c r="CV270" s="42"/>
      <c r="CW270" s="42"/>
      <c r="CX270" s="42"/>
      <c r="CY270" s="65"/>
      <c r="CZ270" s="42"/>
      <c r="DA270" s="42"/>
      <c r="DB270" s="42"/>
      <c r="DC270" s="42"/>
      <c r="DD270" s="42"/>
      <c r="DE270" s="42"/>
      <c r="DF270" s="42"/>
      <c r="DG270" s="42"/>
      <c r="DH270" s="42"/>
      <c r="DI270" s="42"/>
      <c r="DJ270" s="42"/>
      <c r="DK270" s="42"/>
      <c r="DL270" s="42"/>
      <c r="DM270" s="42"/>
      <c r="DN270" s="65"/>
      <c r="DO270" s="42"/>
      <c r="DP270" s="42"/>
      <c r="DQ270" s="42"/>
      <c r="DR270" s="42"/>
      <c r="DS270" s="42"/>
      <c r="DT270" s="65"/>
      <c r="DU270" s="65"/>
      <c r="DV270" s="148"/>
      <c r="DW270" s="65"/>
      <c r="DX270" s="42"/>
      <c r="DY270" s="42"/>
      <c r="DZ270" s="42"/>
      <c r="EA270" s="42"/>
      <c r="EB270" s="42"/>
      <c r="EC270" s="42"/>
      <c r="ED270" s="42"/>
      <c r="EE270" s="42"/>
      <c r="EF270" s="42"/>
      <c r="EG270" s="42"/>
      <c r="EH270" s="42"/>
      <c r="EI270" s="42"/>
      <c r="EJ270" s="42"/>
      <c r="EK270" s="42"/>
      <c r="EL270" s="42"/>
      <c r="EM270" s="42"/>
      <c r="EN270" s="42"/>
      <c r="EO270" s="42"/>
      <c r="EP270" s="42"/>
      <c r="EQ270" s="42"/>
      <c r="ER270" s="42"/>
      <c r="ES270" s="42"/>
      <c r="ET270" s="42"/>
      <c r="EU270" s="42"/>
      <c r="EV270" s="42"/>
      <c r="EW270" s="42"/>
      <c r="EX270" s="42"/>
      <c r="EY270" s="42"/>
      <c r="EZ270" s="42"/>
      <c r="FA270" s="42"/>
      <c r="FB270" s="42"/>
      <c r="FC270" s="42"/>
      <c r="FD270" s="149">
        <f t="shared" si="27"/>
        <v>27924876</v>
      </c>
      <c r="FE270" s="150">
        <f t="shared" si="31"/>
        <v>44786</v>
      </c>
      <c r="FF270" s="63" t="str">
        <f t="shared" ca="1" si="28"/>
        <v xml:space="preserve"> TERMINADO</v>
      </c>
      <c r="FG270" s="42"/>
      <c r="FH270" s="42"/>
      <c r="FI270" s="168"/>
      <c r="FJ270" s="42" t="s">
        <v>2671</v>
      </c>
      <c r="FK270" s="151" t="s">
        <v>2671</v>
      </c>
    </row>
    <row r="271" spans="1:167" s="152" customFormat="1" ht="13.5" customHeight="1" x14ac:dyDescent="0.2">
      <c r="A271" s="43">
        <v>73306</v>
      </c>
      <c r="B271" s="42" t="s">
        <v>3108</v>
      </c>
      <c r="C271" s="42" t="s">
        <v>3694</v>
      </c>
      <c r="D271" s="43" t="s">
        <v>2566</v>
      </c>
      <c r="E271" s="42">
        <v>270</v>
      </c>
      <c r="F271" s="68" t="s">
        <v>2910</v>
      </c>
      <c r="G271" s="43"/>
      <c r="H271" s="63" t="s">
        <v>549</v>
      </c>
      <c r="I271" s="42" t="s">
        <v>2584</v>
      </c>
      <c r="J271" s="42"/>
      <c r="K271" s="42" t="s">
        <v>117</v>
      </c>
      <c r="L271" s="42" t="s">
        <v>1439</v>
      </c>
      <c r="M271" s="42" t="s">
        <v>196</v>
      </c>
      <c r="N271" s="42">
        <v>534</v>
      </c>
      <c r="O271" s="65" t="s">
        <v>2874</v>
      </c>
      <c r="P271" s="64">
        <v>25000000</v>
      </c>
      <c r="Q271" s="42" t="s">
        <v>2875</v>
      </c>
      <c r="R271" s="42" t="s">
        <v>2910</v>
      </c>
      <c r="S271" s="42"/>
      <c r="T271" s="162"/>
      <c r="U271" s="69"/>
      <c r="V271" s="69"/>
      <c r="W271" s="163"/>
      <c r="X271" s="163"/>
      <c r="Y271" s="163"/>
      <c r="Z271" s="163"/>
      <c r="AA271" s="163"/>
      <c r="AB271" s="42"/>
      <c r="AC271" s="69"/>
      <c r="AD271" s="69"/>
      <c r="AE271" s="69"/>
      <c r="AF271" s="69"/>
      <c r="AG271" s="64">
        <f t="shared" si="29"/>
        <v>25000000</v>
      </c>
      <c r="AH271" s="42" t="s">
        <v>2580</v>
      </c>
      <c r="AI271" s="42" t="s">
        <v>2623</v>
      </c>
      <c r="AJ271" s="144" t="s">
        <v>2643</v>
      </c>
      <c r="AK271" s="42" t="s">
        <v>2228</v>
      </c>
      <c r="AL271" s="42">
        <v>800250589</v>
      </c>
      <c r="AM271" s="42">
        <v>1</v>
      </c>
      <c r="AN271" s="145" t="s">
        <v>117</v>
      </c>
      <c r="AO271" s="65" t="s">
        <v>2714</v>
      </c>
      <c r="AP271" s="146" t="s">
        <v>117</v>
      </c>
      <c r="AQ271" s="69" t="s">
        <v>2757</v>
      </c>
      <c r="AR271" s="69" t="s">
        <v>2758</v>
      </c>
      <c r="AS271" s="189">
        <v>19085376</v>
      </c>
      <c r="AT271" s="42"/>
      <c r="AU271" s="42" t="s">
        <v>2759</v>
      </c>
      <c r="AV271" s="42">
        <v>3424183</v>
      </c>
      <c r="AW271" s="42" t="s">
        <v>2760</v>
      </c>
      <c r="AX271" s="65">
        <v>44755</v>
      </c>
      <c r="AY271" s="64">
        <v>25000000</v>
      </c>
      <c r="AZ271" s="147" t="s">
        <v>2714</v>
      </c>
      <c r="BA271" s="42" t="s">
        <v>2761</v>
      </c>
      <c r="BB271" s="42">
        <v>7</v>
      </c>
      <c r="BC271" s="42"/>
      <c r="BD271" s="42">
        <f t="shared" si="30"/>
        <v>210</v>
      </c>
      <c r="BE271" s="42" t="s">
        <v>601</v>
      </c>
      <c r="BF271" s="93" t="s">
        <v>2762</v>
      </c>
      <c r="BG271" s="42"/>
      <c r="BH271" s="42">
        <v>689</v>
      </c>
      <c r="BI271" s="65">
        <v>44755</v>
      </c>
      <c r="BJ271" s="64">
        <v>25000000</v>
      </c>
      <c r="BK271" s="164"/>
      <c r="BL271" s="42"/>
      <c r="BM271" s="42"/>
      <c r="BN271" s="42"/>
      <c r="BO271" s="42"/>
      <c r="BP271" s="42"/>
      <c r="BQ271" s="42" t="s">
        <v>2763</v>
      </c>
      <c r="BR271" s="42" t="s">
        <v>2764</v>
      </c>
      <c r="BS271" s="165">
        <v>44757</v>
      </c>
      <c r="BT271" s="166">
        <v>44757</v>
      </c>
      <c r="BU271" s="166">
        <v>44971</v>
      </c>
      <c r="BV271" s="65"/>
      <c r="BW271" s="64"/>
      <c r="BX271" s="42"/>
      <c r="BY271" s="65"/>
      <c r="BZ271" s="167"/>
      <c r="CA271" s="65"/>
      <c r="CB271" s="64"/>
      <c r="CC271" s="42"/>
      <c r="CD271" s="42"/>
      <c r="CE271" s="42"/>
      <c r="CF271" s="42"/>
      <c r="CG271" s="42"/>
      <c r="CH271" s="42"/>
      <c r="CI271" s="42"/>
      <c r="CJ271" s="42"/>
      <c r="CK271" s="42"/>
      <c r="CL271" s="42"/>
      <c r="CM271" s="42"/>
      <c r="CN271" s="42"/>
      <c r="CO271" s="42"/>
      <c r="CP271" s="42"/>
      <c r="CQ271" s="42"/>
      <c r="CR271" s="42"/>
      <c r="CS271" s="42"/>
      <c r="CT271" s="42"/>
      <c r="CU271" s="42"/>
      <c r="CV271" s="42"/>
      <c r="CW271" s="42"/>
      <c r="CX271" s="42"/>
      <c r="CY271" s="65"/>
      <c r="CZ271" s="42"/>
      <c r="DA271" s="42"/>
      <c r="DB271" s="42"/>
      <c r="DC271" s="42"/>
      <c r="DD271" s="42"/>
      <c r="DE271" s="42"/>
      <c r="DF271" s="42"/>
      <c r="DG271" s="42"/>
      <c r="DH271" s="42"/>
      <c r="DI271" s="42"/>
      <c r="DJ271" s="42"/>
      <c r="DK271" s="42"/>
      <c r="DL271" s="42"/>
      <c r="DM271" s="42"/>
      <c r="DN271" s="65"/>
      <c r="DO271" s="42"/>
      <c r="DP271" s="42"/>
      <c r="DQ271" s="42"/>
      <c r="DR271" s="42"/>
      <c r="DS271" s="42"/>
      <c r="DT271" s="65"/>
      <c r="DU271" s="65"/>
      <c r="DV271" s="148"/>
      <c r="DW271" s="65"/>
      <c r="DX271" s="42"/>
      <c r="DY271" s="42"/>
      <c r="DZ271" s="42"/>
      <c r="EA271" s="42"/>
      <c r="EB271" s="42"/>
      <c r="EC271" s="42"/>
      <c r="ED271" s="42"/>
      <c r="EE271" s="42"/>
      <c r="EF271" s="42"/>
      <c r="EG271" s="42"/>
      <c r="EH271" s="42"/>
      <c r="EI271" s="42"/>
      <c r="EJ271" s="42"/>
      <c r="EK271" s="42"/>
      <c r="EL271" s="42"/>
      <c r="EM271" s="42"/>
      <c r="EN271" s="42"/>
      <c r="EO271" s="42"/>
      <c r="EP271" s="42"/>
      <c r="EQ271" s="42"/>
      <c r="ER271" s="42"/>
      <c r="ES271" s="42"/>
      <c r="ET271" s="42"/>
      <c r="EU271" s="42"/>
      <c r="EV271" s="42"/>
      <c r="EW271" s="42"/>
      <c r="EX271" s="42"/>
      <c r="EY271" s="42"/>
      <c r="EZ271" s="42"/>
      <c r="FA271" s="42"/>
      <c r="FB271" s="42"/>
      <c r="FC271" s="42"/>
      <c r="FD271" s="149">
        <f t="shared" si="27"/>
        <v>25000000</v>
      </c>
      <c r="FE271" s="150">
        <f t="shared" si="31"/>
        <v>44971</v>
      </c>
      <c r="FF271" s="63" t="str">
        <f t="shared" ca="1" si="28"/>
        <v xml:space="preserve"> TERMINADO</v>
      </c>
      <c r="FG271" s="42"/>
      <c r="FH271" s="42"/>
      <c r="FI271" s="168"/>
      <c r="FJ271" s="42" t="s">
        <v>2672</v>
      </c>
      <c r="FK271" s="151" t="s">
        <v>2672</v>
      </c>
    </row>
    <row r="272" spans="1:167" s="152" customFormat="1" ht="13.5" customHeight="1" x14ac:dyDescent="0.2">
      <c r="A272" s="43">
        <v>73870</v>
      </c>
      <c r="B272" s="42" t="s">
        <v>3108</v>
      </c>
      <c r="C272" s="42" t="s">
        <v>3694</v>
      </c>
      <c r="D272" s="43" t="s">
        <v>2567</v>
      </c>
      <c r="E272" s="42">
        <v>271</v>
      </c>
      <c r="F272" s="68" t="s">
        <v>2912</v>
      </c>
      <c r="G272" s="43"/>
      <c r="H272" s="63" t="s">
        <v>528</v>
      </c>
      <c r="I272" s="42" t="s">
        <v>2585</v>
      </c>
      <c r="J272" s="42"/>
      <c r="K272" s="42" t="s">
        <v>117</v>
      </c>
      <c r="L272" s="42" t="s">
        <v>3526</v>
      </c>
      <c r="M272" s="42" t="s">
        <v>213</v>
      </c>
      <c r="N272" s="42">
        <v>553</v>
      </c>
      <c r="O272" s="65">
        <v>44742</v>
      </c>
      <c r="P272" s="64">
        <v>15970638</v>
      </c>
      <c r="Q272" s="42" t="s">
        <v>540</v>
      </c>
      <c r="R272" s="42" t="s">
        <v>523</v>
      </c>
      <c r="S272" s="42"/>
      <c r="T272" s="162"/>
      <c r="U272" s="69"/>
      <c r="V272" s="69"/>
      <c r="W272" s="163"/>
      <c r="X272" s="163"/>
      <c r="Y272" s="163"/>
      <c r="Z272" s="163"/>
      <c r="AA272" s="163"/>
      <c r="AB272" s="42"/>
      <c r="AC272" s="69"/>
      <c r="AD272" s="69"/>
      <c r="AE272" s="69"/>
      <c r="AF272" s="69"/>
      <c r="AG272" s="64">
        <f t="shared" si="29"/>
        <v>15970638</v>
      </c>
      <c r="AH272" s="42" t="s">
        <v>2296</v>
      </c>
      <c r="AI272" s="42" t="s">
        <v>2624</v>
      </c>
      <c r="AJ272" s="144" t="s">
        <v>2644</v>
      </c>
      <c r="AK272" s="42" t="s">
        <v>2228</v>
      </c>
      <c r="AL272" s="42">
        <v>890935855</v>
      </c>
      <c r="AM272" s="42">
        <v>2</v>
      </c>
      <c r="AN272" s="145" t="s">
        <v>117</v>
      </c>
      <c r="AO272" s="65" t="s">
        <v>2714</v>
      </c>
      <c r="AP272" s="146" t="s">
        <v>117</v>
      </c>
      <c r="AQ272" s="69" t="s">
        <v>2765</v>
      </c>
      <c r="AR272" s="69" t="s">
        <v>2758</v>
      </c>
      <c r="AS272" s="189">
        <v>43154985</v>
      </c>
      <c r="AT272" s="42"/>
      <c r="AU272" s="42" t="s">
        <v>2766</v>
      </c>
      <c r="AV272" s="42">
        <v>4488522</v>
      </c>
      <c r="AW272" s="42" t="s">
        <v>2767</v>
      </c>
      <c r="AX272" s="65">
        <v>44754</v>
      </c>
      <c r="AY272" s="64">
        <v>15763020</v>
      </c>
      <c r="AZ272" s="147" t="s">
        <v>2714</v>
      </c>
      <c r="BA272" s="42" t="s">
        <v>2768</v>
      </c>
      <c r="BB272" s="42">
        <v>1</v>
      </c>
      <c r="BC272" s="42"/>
      <c r="BD272" s="42">
        <f t="shared" si="30"/>
        <v>30</v>
      </c>
      <c r="BE272" s="42" t="s">
        <v>2771</v>
      </c>
      <c r="BF272" s="93" t="s">
        <v>2772</v>
      </c>
      <c r="BG272" s="42"/>
      <c r="BH272" s="42">
        <v>688</v>
      </c>
      <c r="BI272" s="65">
        <v>44755</v>
      </c>
      <c r="BJ272" s="64">
        <v>15763020</v>
      </c>
      <c r="BK272" s="164"/>
      <c r="BL272" s="42"/>
      <c r="BM272" s="42"/>
      <c r="BN272" s="42"/>
      <c r="BO272" s="42"/>
      <c r="BP272" s="42"/>
      <c r="BQ272" s="42" t="s">
        <v>2769</v>
      </c>
      <c r="BR272" s="42" t="s">
        <v>2770</v>
      </c>
      <c r="BS272" s="165">
        <v>44756</v>
      </c>
      <c r="BT272" s="166">
        <v>44756</v>
      </c>
      <c r="BU272" s="166">
        <v>44786</v>
      </c>
      <c r="BV272" s="65"/>
      <c r="BW272" s="64"/>
      <c r="BX272" s="42"/>
      <c r="BY272" s="65"/>
      <c r="BZ272" s="167"/>
      <c r="CA272" s="65"/>
      <c r="CB272" s="64"/>
      <c r="CC272" s="42"/>
      <c r="CD272" s="42"/>
      <c r="CE272" s="42"/>
      <c r="CF272" s="42"/>
      <c r="CG272" s="42"/>
      <c r="CH272" s="42"/>
      <c r="CI272" s="42"/>
      <c r="CJ272" s="42"/>
      <c r="CK272" s="42"/>
      <c r="CL272" s="42"/>
      <c r="CM272" s="42"/>
      <c r="CN272" s="42"/>
      <c r="CO272" s="42"/>
      <c r="CP272" s="42"/>
      <c r="CQ272" s="42"/>
      <c r="CR272" s="42"/>
      <c r="CS272" s="42"/>
      <c r="CT272" s="42"/>
      <c r="CU272" s="42"/>
      <c r="CV272" s="42"/>
      <c r="CW272" s="42"/>
      <c r="CX272" s="42"/>
      <c r="CY272" s="65"/>
      <c r="CZ272" s="42"/>
      <c r="DA272" s="42"/>
      <c r="DB272" s="42"/>
      <c r="DC272" s="42"/>
      <c r="DD272" s="42"/>
      <c r="DE272" s="42"/>
      <c r="DF272" s="42"/>
      <c r="DG272" s="42"/>
      <c r="DH272" s="42"/>
      <c r="DI272" s="42"/>
      <c r="DJ272" s="42"/>
      <c r="DK272" s="42"/>
      <c r="DL272" s="42"/>
      <c r="DM272" s="42"/>
      <c r="DN272" s="65"/>
      <c r="DO272" s="42"/>
      <c r="DP272" s="42"/>
      <c r="DQ272" s="42"/>
      <c r="DR272" s="42"/>
      <c r="DS272" s="42"/>
      <c r="DT272" s="65"/>
      <c r="DU272" s="65"/>
      <c r="DV272" s="148"/>
      <c r="DW272" s="65"/>
      <c r="DX272" s="42"/>
      <c r="DY272" s="42"/>
      <c r="DZ272" s="42"/>
      <c r="EA272" s="42"/>
      <c r="EB272" s="42"/>
      <c r="EC272" s="42"/>
      <c r="ED272" s="42"/>
      <c r="EE272" s="42"/>
      <c r="EF272" s="42"/>
      <c r="EG272" s="42"/>
      <c r="EH272" s="42"/>
      <c r="EI272" s="42"/>
      <c r="EJ272" s="42"/>
      <c r="EK272" s="42"/>
      <c r="EL272" s="42"/>
      <c r="EM272" s="42"/>
      <c r="EN272" s="42"/>
      <c r="EO272" s="42"/>
      <c r="EP272" s="42"/>
      <c r="EQ272" s="42"/>
      <c r="ER272" s="42"/>
      <c r="ES272" s="42"/>
      <c r="ET272" s="42"/>
      <c r="EU272" s="42"/>
      <c r="EV272" s="42"/>
      <c r="EW272" s="42"/>
      <c r="EX272" s="42"/>
      <c r="EY272" s="42"/>
      <c r="EZ272" s="42"/>
      <c r="FA272" s="42"/>
      <c r="FB272" s="42"/>
      <c r="FC272" s="42"/>
      <c r="FD272" s="149">
        <f t="shared" si="27"/>
        <v>15763020</v>
      </c>
      <c r="FE272" s="150">
        <f t="shared" si="31"/>
        <v>44786</v>
      </c>
      <c r="FF272" s="63" t="str">
        <f t="shared" ca="1" si="28"/>
        <v xml:space="preserve"> TERMINADO</v>
      </c>
      <c r="FG272" s="42"/>
      <c r="FH272" s="42"/>
      <c r="FI272" s="168"/>
      <c r="FJ272" s="42" t="s">
        <v>2673</v>
      </c>
      <c r="FK272" s="151" t="s">
        <v>2673</v>
      </c>
    </row>
    <row r="273" spans="1:167" s="39" customFormat="1" ht="13.5" customHeight="1" x14ac:dyDescent="0.2">
      <c r="A273" s="183">
        <v>73799</v>
      </c>
      <c r="B273" s="96" t="s">
        <v>3108</v>
      </c>
      <c r="C273" s="96" t="s">
        <v>3692</v>
      </c>
      <c r="D273" s="183" t="s">
        <v>2568</v>
      </c>
      <c r="E273" s="96">
        <v>272</v>
      </c>
      <c r="F273" s="184" t="s">
        <v>532</v>
      </c>
      <c r="G273" s="183"/>
      <c r="H273" s="185" t="s">
        <v>528</v>
      </c>
      <c r="I273" s="96" t="s">
        <v>2853</v>
      </c>
      <c r="J273" s="96"/>
      <c r="K273" s="96" t="s">
        <v>117</v>
      </c>
      <c r="L273" s="96" t="s">
        <v>3528</v>
      </c>
      <c r="M273" s="96" t="s">
        <v>245</v>
      </c>
      <c r="N273" s="96">
        <v>551</v>
      </c>
      <c r="O273" s="186">
        <v>44741</v>
      </c>
      <c r="P273" s="187">
        <v>360763949</v>
      </c>
      <c r="Q273" s="96" t="s">
        <v>3711</v>
      </c>
      <c r="R273" s="96" t="s">
        <v>3926</v>
      </c>
      <c r="S273" s="96">
        <v>552</v>
      </c>
      <c r="T273" s="188">
        <v>44741</v>
      </c>
      <c r="U273" s="189">
        <v>188987576</v>
      </c>
      <c r="V273" s="189" t="s">
        <v>2860</v>
      </c>
      <c r="W273" s="190"/>
      <c r="X273" s="190"/>
      <c r="Y273" s="190"/>
      <c r="Z273" s="190"/>
      <c r="AA273" s="190"/>
      <c r="AB273" s="96"/>
      <c r="AC273" s="189"/>
      <c r="AD273" s="189"/>
      <c r="AE273" s="189"/>
      <c r="AF273" s="189"/>
      <c r="AG273" s="187">
        <f t="shared" si="29"/>
        <v>549751525</v>
      </c>
      <c r="AH273" s="96" t="s">
        <v>2581</v>
      </c>
      <c r="AI273" s="96"/>
      <c r="AJ273" s="191" t="s">
        <v>2854</v>
      </c>
      <c r="AK273" s="96" t="s">
        <v>2855</v>
      </c>
      <c r="AL273" s="96">
        <v>900413030</v>
      </c>
      <c r="AM273" s="96">
        <v>9</v>
      </c>
      <c r="AN273" s="192" t="s">
        <v>117</v>
      </c>
      <c r="AO273" s="186" t="s">
        <v>2714</v>
      </c>
      <c r="AP273" s="217" t="s">
        <v>117</v>
      </c>
      <c r="AQ273" s="189" t="s">
        <v>2856</v>
      </c>
      <c r="AR273" s="212" t="s">
        <v>2758</v>
      </c>
      <c r="AS273" s="189">
        <v>52965096</v>
      </c>
      <c r="AT273" s="96"/>
      <c r="AU273" s="96" t="s">
        <v>2857</v>
      </c>
      <c r="AV273" s="96">
        <v>3795750</v>
      </c>
      <c r="AW273" s="96" t="s">
        <v>2858</v>
      </c>
      <c r="AX273" s="186" t="s">
        <v>2859</v>
      </c>
      <c r="AY273" s="187">
        <v>549751525</v>
      </c>
      <c r="AZ273" s="194" t="s">
        <v>3710</v>
      </c>
      <c r="BA273" s="96" t="s">
        <v>2861</v>
      </c>
      <c r="BB273" s="96"/>
      <c r="BC273" s="96">
        <v>415</v>
      </c>
      <c r="BD273" s="96">
        <f t="shared" si="30"/>
        <v>415</v>
      </c>
      <c r="BE273" s="96" t="s">
        <v>3482</v>
      </c>
      <c r="BF273" s="195"/>
      <c r="BG273" s="96"/>
      <c r="BH273" s="96">
        <v>685</v>
      </c>
      <c r="BI273" s="186">
        <v>44755</v>
      </c>
      <c r="BJ273" s="187">
        <v>315183766</v>
      </c>
      <c r="BK273" s="196">
        <v>686</v>
      </c>
      <c r="BL273" s="96">
        <v>44755</v>
      </c>
      <c r="BM273" s="96">
        <v>45570183</v>
      </c>
      <c r="BN273" s="96">
        <v>687</v>
      </c>
      <c r="BO273" s="96">
        <v>44755</v>
      </c>
      <c r="BP273" s="96">
        <v>188987576</v>
      </c>
      <c r="BQ273" s="96"/>
      <c r="BR273" s="96"/>
      <c r="BS273" s="197"/>
      <c r="BT273" s="198">
        <v>44761</v>
      </c>
      <c r="BU273" s="198">
        <v>45169</v>
      </c>
      <c r="BV273" s="186"/>
      <c r="BW273" s="187"/>
      <c r="BX273" s="96"/>
      <c r="BY273" s="186"/>
      <c r="BZ273" s="199"/>
      <c r="CA273" s="186"/>
      <c r="CB273" s="187"/>
      <c r="CC273" s="96"/>
      <c r="CD273" s="96"/>
      <c r="CE273" s="96"/>
      <c r="CF273" s="96"/>
      <c r="CG273" s="96"/>
      <c r="CH273" s="96"/>
      <c r="CI273" s="96"/>
      <c r="CJ273" s="96"/>
      <c r="CK273" s="96"/>
      <c r="CL273" s="96"/>
      <c r="CM273" s="96"/>
      <c r="CN273" s="96"/>
      <c r="CO273" s="96"/>
      <c r="CP273" s="96"/>
      <c r="CQ273" s="96"/>
      <c r="CR273" s="96"/>
      <c r="CS273" s="96"/>
      <c r="CT273" s="96"/>
      <c r="CU273" s="96"/>
      <c r="CV273" s="96"/>
      <c r="CW273" s="96"/>
      <c r="CX273" s="96"/>
      <c r="CY273" s="186"/>
      <c r="CZ273" s="96"/>
      <c r="DA273" s="96"/>
      <c r="DB273" s="96"/>
      <c r="DC273" s="96"/>
      <c r="DD273" s="96"/>
      <c r="DE273" s="96"/>
      <c r="DF273" s="96"/>
      <c r="DG273" s="96"/>
      <c r="DH273" s="96"/>
      <c r="DI273" s="96"/>
      <c r="DJ273" s="96"/>
      <c r="DK273" s="96"/>
      <c r="DL273" s="96"/>
      <c r="DM273" s="96"/>
      <c r="DN273" s="186"/>
      <c r="DO273" s="96"/>
      <c r="DP273" s="96"/>
      <c r="DQ273" s="96"/>
      <c r="DR273" s="96"/>
      <c r="DS273" s="96"/>
      <c r="DT273" s="186"/>
      <c r="DU273" s="186"/>
      <c r="DV273" s="191"/>
      <c r="DW273" s="186"/>
      <c r="DX273" s="96"/>
      <c r="DY273" s="96"/>
      <c r="DZ273" s="96"/>
      <c r="EA273" s="96"/>
      <c r="EB273" s="96"/>
      <c r="EC273" s="96"/>
      <c r="ED273" s="96"/>
      <c r="EE273" s="96"/>
      <c r="EF273" s="96"/>
      <c r="EG273" s="96"/>
      <c r="EH273" s="96"/>
      <c r="EI273" s="96"/>
      <c r="EJ273" s="96"/>
      <c r="EK273" s="96"/>
      <c r="EL273" s="96"/>
      <c r="EM273" s="96"/>
      <c r="EN273" s="96"/>
      <c r="EO273" s="96"/>
      <c r="EP273" s="96"/>
      <c r="EQ273" s="96"/>
      <c r="ER273" s="96"/>
      <c r="ES273" s="96"/>
      <c r="ET273" s="96"/>
      <c r="EU273" s="96"/>
      <c r="EV273" s="96"/>
      <c r="EW273" s="96"/>
      <c r="EX273" s="96"/>
      <c r="EY273" s="96"/>
      <c r="EZ273" s="96"/>
      <c r="FA273" s="96"/>
      <c r="FB273" s="96"/>
      <c r="FC273" s="96"/>
      <c r="FD273" s="200">
        <f t="shared" si="27"/>
        <v>549751525</v>
      </c>
      <c r="FE273" s="201">
        <f t="shared" si="31"/>
        <v>45169</v>
      </c>
      <c r="FF273" s="185" t="str">
        <f t="shared" ca="1" si="28"/>
        <v>EN EJECUCION</v>
      </c>
      <c r="FG273" s="96"/>
      <c r="FH273" s="96"/>
      <c r="FI273" s="202"/>
      <c r="FJ273" s="96" t="s">
        <v>2862</v>
      </c>
      <c r="FK273" s="203"/>
    </row>
    <row r="274" spans="1:167" s="152" customFormat="1" ht="13.5" customHeight="1" x14ac:dyDescent="0.2">
      <c r="A274" s="43">
        <v>74004</v>
      </c>
      <c r="B274" s="42" t="s">
        <v>3108</v>
      </c>
      <c r="C274" s="42" t="s">
        <v>3692</v>
      </c>
      <c r="D274" s="43" t="s">
        <v>2569</v>
      </c>
      <c r="E274" s="42">
        <v>273</v>
      </c>
      <c r="F274" s="68" t="s">
        <v>518</v>
      </c>
      <c r="G274" s="43"/>
      <c r="H274" s="63" t="s">
        <v>528</v>
      </c>
      <c r="I274" s="42" t="s">
        <v>2586</v>
      </c>
      <c r="J274" s="42"/>
      <c r="K274" s="42" t="s">
        <v>3375</v>
      </c>
      <c r="L274" s="42" t="s">
        <v>1439</v>
      </c>
      <c r="M274" s="42" t="s">
        <v>199</v>
      </c>
      <c r="N274" s="42">
        <v>561</v>
      </c>
      <c r="O274" s="65">
        <v>44725</v>
      </c>
      <c r="P274" s="64">
        <v>13750000</v>
      </c>
      <c r="Q274" s="42" t="s">
        <v>2916</v>
      </c>
      <c r="R274" s="42" t="s">
        <v>518</v>
      </c>
      <c r="S274" s="42"/>
      <c r="T274" s="162"/>
      <c r="U274" s="69"/>
      <c r="V274" s="69"/>
      <c r="W274" s="163"/>
      <c r="X274" s="163"/>
      <c r="Y274" s="163"/>
      <c r="Z274" s="163"/>
      <c r="AA274" s="163"/>
      <c r="AB274" s="42"/>
      <c r="AC274" s="69"/>
      <c r="AD274" s="69"/>
      <c r="AE274" s="69"/>
      <c r="AF274" s="69"/>
      <c r="AG274" s="64">
        <f t="shared" si="29"/>
        <v>13750000</v>
      </c>
      <c r="AH274" s="42" t="s">
        <v>503</v>
      </c>
      <c r="AI274" s="42" t="s">
        <v>2625</v>
      </c>
      <c r="AJ274" s="144" t="s">
        <v>2654</v>
      </c>
      <c r="AK274" s="42" t="s">
        <v>1428</v>
      </c>
      <c r="AL274" s="42">
        <v>1018438428</v>
      </c>
      <c r="AM274" s="42">
        <v>6</v>
      </c>
      <c r="AN274" s="145" t="s">
        <v>1632</v>
      </c>
      <c r="AO274" s="65">
        <v>33160</v>
      </c>
      <c r="AP274" s="146">
        <f t="shared" si="32"/>
        <v>31.235616438356168</v>
      </c>
      <c r="AQ274" s="69"/>
      <c r="AR274" s="69" t="s">
        <v>2714</v>
      </c>
      <c r="AS274" s="189" t="s">
        <v>2714</v>
      </c>
      <c r="AT274" s="42" t="s">
        <v>2773</v>
      </c>
      <c r="AU274" s="42" t="s">
        <v>2775</v>
      </c>
      <c r="AV274" s="42">
        <v>2616782</v>
      </c>
      <c r="AW274" s="42" t="s">
        <v>2774</v>
      </c>
      <c r="AX274" s="65">
        <v>44767</v>
      </c>
      <c r="AY274" s="64">
        <v>13750000</v>
      </c>
      <c r="AZ274" s="147">
        <f>+AY274/5</f>
        <v>2750000</v>
      </c>
      <c r="BA274" s="42" t="s">
        <v>2776</v>
      </c>
      <c r="BB274" s="42">
        <v>5</v>
      </c>
      <c r="BC274" s="42"/>
      <c r="BD274" s="42">
        <f t="shared" si="30"/>
        <v>150</v>
      </c>
      <c r="BE274" s="42" t="s">
        <v>756</v>
      </c>
      <c r="BF274" s="93" t="s">
        <v>2777</v>
      </c>
      <c r="BG274" s="42"/>
      <c r="BH274" s="42">
        <v>702</v>
      </c>
      <c r="BI274" s="65">
        <v>44768</v>
      </c>
      <c r="BJ274" s="64">
        <v>13750000</v>
      </c>
      <c r="BK274" s="164"/>
      <c r="BL274" s="42"/>
      <c r="BM274" s="42"/>
      <c r="BN274" s="42"/>
      <c r="BO274" s="42"/>
      <c r="BP274" s="42"/>
      <c r="BQ274" s="42" t="s">
        <v>2778</v>
      </c>
      <c r="BR274" s="42">
        <v>45113</v>
      </c>
      <c r="BS274" s="165">
        <v>44769</v>
      </c>
      <c r="BT274" s="166">
        <v>44769</v>
      </c>
      <c r="BU274" s="166">
        <v>44921</v>
      </c>
      <c r="BV274" s="65"/>
      <c r="BW274" s="64"/>
      <c r="BX274" s="42"/>
      <c r="BY274" s="65"/>
      <c r="BZ274" s="167"/>
      <c r="CA274" s="65"/>
      <c r="CB274" s="64"/>
      <c r="CC274" s="42"/>
      <c r="CD274" s="42"/>
      <c r="CE274" s="42"/>
      <c r="CF274" s="42"/>
      <c r="CG274" s="42"/>
      <c r="CH274" s="42"/>
      <c r="CI274" s="42"/>
      <c r="CJ274" s="42"/>
      <c r="CK274" s="42"/>
      <c r="CL274" s="42"/>
      <c r="CM274" s="42"/>
      <c r="CN274" s="42"/>
      <c r="CO274" s="42"/>
      <c r="CP274" s="42"/>
      <c r="CQ274" s="42"/>
      <c r="CR274" s="42"/>
      <c r="CS274" s="42"/>
      <c r="CT274" s="42"/>
      <c r="CU274" s="42"/>
      <c r="CV274" s="42"/>
      <c r="CW274" s="42"/>
      <c r="CX274" s="42"/>
      <c r="CY274" s="65"/>
      <c r="CZ274" s="42"/>
      <c r="DA274" s="42"/>
      <c r="DB274" s="42"/>
      <c r="DC274" s="42"/>
      <c r="DD274" s="42"/>
      <c r="DE274" s="42"/>
      <c r="DF274" s="42"/>
      <c r="DG274" s="42"/>
      <c r="DH274" s="42"/>
      <c r="DI274" s="42"/>
      <c r="DJ274" s="42"/>
      <c r="DK274" s="42"/>
      <c r="DL274" s="42"/>
      <c r="DM274" s="42"/>
      <c r="DN274" s="65"/>
      <c r="DO274" s="42"/>
      <c r="DP274" s="42"/>
      <c r="DQ274" s="42"/>
      <c r="DR274" s="42"/>
      <c r="DS274" s="42"/>
      <c r="DT274" s="65"/>
      <c r="DU274" s="65"/>
      <c r="DV274" s="148"/>
      <c r="DW274" s="65"/>
      <c r="DX274" s="42"/>
      <c r="DY274" s="42"/>
      <c r="DZ274" s="42"/>
      <c r="EA274" s="42"/>
      <c r="EB274" s="42"/>
      <c r="EC274" s="42"/>
      <c r="ED274" s="42"/>
      <c r="EE274" s="42"/>
      <c r="EF274" s="42"/>
      <c r="EG274" s="42"/>
      <c r="EH274" s="42"/>
      <c r="EI274" s="42"/>
      <c r="EJ274" s="42"/>
      <c r="EK274" s="42"/>
      <c r="EL274" s="42"/>
      <c r="EM274" s="42"/>
      <c r="EN274" s="42"/>
      <c r="EO274" s="42"/>
      <c r="EP274" s="42"/>
      <c r="EQ274" s="42"/>
      <c r="ER274" s="42"/>
      <c r="ES274" s="42"/>
      <c r="ET274" s="42"/>
      <c r="EU274" s="42"/>
      <c r="EV274" s="42"/>
      <c r="EW274" s="42"/>
      <c r="EX274" s="42"/>
      <c r="EY274" s="42"/>
      <c r="EZ274" s="42"/>
      <c r="FA274" s="42"/>
      <c r="FB274" s="42"/>
      <c r="FC274" s="42"/>
      <c r="FD274" s="149">
        <f t="shared" si="27"/>
        <v>13750000</v>
      </c>
      <c r="FE274" s="150">
        <f t="shared" si="31"/>
        <v>44921</v>
      </c>
      <c r="FF274" s="63" t="str">
        <f t="shared" ca="1" si="28"/>
        <v xml:space="preserve"> TERMINADO</v>
      </c>
      <c r="FG274" s="42"/>
      <c r="FH274" s="42"/>
      <c r="FI274" s="168"/>
      <c r="FJ274" s="42" t="s">
        <v>2674</v>
      </c>
      <c r="FK274" s="151" t="s">
        <v>2674</v>
      </c>
    </row>
    <row r="275" spans="1:167" s="152" customFormat="1" ht="13.5" customHeight="1" x14ac:dyDescent="0.2">
      <c r="A275" s="43">
        <v>74852</v>
      </c>
      <c r="B275" s="42" t="s">
        <v>3108</v>
      </c>
      <c r="C275" s="42" t="s">
        <v>2289</v>
      </c>
      <c r="D275" s="43" t="s">
        <v>2591</v>
      </c>
      <c r="E275" s="42">
        <v>274</v>
      </c>
      <c r="F275" s="68" t="s">
        <v>510</v>
      </c>
      <c r="G275" s="43"/>
      <c r="H275" s="63" t="s">
        <v>528</v>
      </c>
      <c r="I275" s="42" t="s">
        <v>2593</v>
      </c>
      <c r="J275" s="42"/>
      <c r="K275" s="42"/>
      <c r="L275" s="42" t="s">
        <v>1439</v>
      </c>
      <c r="M275" s="42" t="s">
        <v>199</v>
      </c>
      <c r="N275" s="42">
        <v>585</v>
      </c>
      <c r="O275" s="65">
        <v>44781</v>
      </c>
      <c r="P275" s="64">
        <v>13750000</v>
      </c>
      <c r="Q275" s="42" t="s">
        <v>541</v>
      </c>
      <c r="R275" s="42" t="s">
        <v>510</v>
      </c>
      <c r="S275" s="42"/>
      <c r="T275" s="162"/>
      <c r="U275" s="69"/>
      <c r="V275" s="69"/>
      <c r="W275" s="163"/>
      <c r="X275" s="163"/>
      <c r="Y275" s="163"/>
      <c r="Z275" s="163"/>
      <c r="AA275" s="163"/>
      <c r="AB275" s="42"/>
      <c r="AC275" s="69"/>
      <c r="AD275" s="69"/>
      <c r="AE275" s="69"/>
      <c r="AF275" s="69"/>
      <c r="AG275" s="64">
        <f t="shared" si="29"/>
        <v>13750000</v>
      </c>
      <c r="AH275" s="42" t="s">
        <v>503</v>
      </c>
      <c r="AI275" s="42" t="s">
        <v>2626</v>
      </c>
      <c r="AJ275" s="144" t="s">
        <v>2655</v>
      </c>
      <c r="AK275" s="42" t="s">
        <v>1428</v>
      </c>
      <c r="AL275" s="42">
        <v>80723323</v>
      </c>
      <c r="AM275" s="42"/>
      <c r="AN275" s="145" t="s">
        <v>1631</v>
      </c>
      <c r="AO275" s="65">
        <v>29987</v>
      </c>
      <c r="AP275" s="146">
        <f t="shared" si="32"/>
        <v>39.92876712328767</v>
      </c>
      <c r="AQ275" s="69"/>
      <c r="AR275" s="69" t="s">
        <v>2714</v>
      </c>
      <c r="AS275" s="189"/>
      <c r="AT275" s="42" t="s">
        <v>1278</v>
      </c>
      <c r="AU275" s="42" t="s">
        <v>2779</v>
      </c>
      <c r="AV275" s="42">
        <v>3204940393</v>
      </c>
      <c r="AW275" s="42" t="s">
        <v>2780</v>
      </c>
      <c r="AX275" s="65">
        <v>44783</v>
      </c>
      <c r="AY275" s="64">
        <v>13750000</v>
      </c>
      <c r="AZ275" s="147">
        <f>+AY275/5</f>
        <v>2750000</v>
      </c>
      <c r="BA275" s="42" t="s">
        <v>2781</v>
      </c>
      <c r="BB275" s="42">
        <v>5</v>
      </c>
      <c r="BC275" s="42"/>
      <c r="BD275" s="42">
        <f t="shared" si="30"/>
        <v>150</v>
      </c>
      <c r="BE275" s="42" t="s">
        <v>1450</v>
      </c>
      <c r="BF275" s="93" t="s">
        <v>2783</v>
      </c>
      <c r="BG275" s="42"/>
      <c r="BH275" s="42">
        <v>721</v>
      </c>
      <c r="BI275" s="65">
        <v>44783</v>
      </c>
      <c r="BJ275" s="64">
        <v>13750000</v>
      </c>
      <c r="BK275" s="164"/>
      <c r="BL275" s="42"/>
      <c r="BM275" s="42"/>
      <c r="BN275" s="42"/>
      <c r="BO275" s="42"/>
      <c r="BP275" s="42"/>
      <c r="BQ275" s="42" t="s">
        <v>2782</v>
      </c>
      <c r="BR275" s="42">
        <v>45127</v>
      </c>
      <c r="BS275" s="165">
        <v>44784</v>
      </c>
      <c r="BT275" s="166">
        <v>44784</v>
      </c>
      <c r="BU275" s="166">
        <v>44936</v>
      </c>
      <c r="BV275" s="65"/>
      <c r="BW275" s="64"/>
      <c r="BX275" s="42"/>
      <c r="BY275" s="65"/>
      <c r="BZ275" s="167"/>
      <c r="CA275" s="65"/>
      <c r="CB275" s="64"/>
      <c r="CC275" s="42"/>
      <c r="CD275" s="42"/>
      <c r="CE275" s="42"/>
      <c r="CF275" s="42"/>
      <c r="CG275" s="42"/>
      <c r="CH275" s="42"/>
      <c r="CI275" s="42"/>
      <c r="CJ275" s="42"/>
      <c r="CK275" s="42"/>
      <c r="CL275" s="42"/>
      <c r="CM275" s="42"/>
      <c r="CN275" s="42"/>
      <c r="CO275" s="42"/>
      <c r="CP275" s="42"/>
      <c r="CQ275" s="42"/>
      <c r="CR275" s="42"/>
      <c r="CS275" s="42"/>
      <c r="CT275" s="42"/>
      <c r="CU275" s="42"/>
      <c r="CV275" s="42"/>
      <c r="CW275" s="42"/>
      <c r="CX275" s="42"/>
      <c r="CY275" s="65"/>
      <c r="CZ275" s="42"/>
      <c r="DA275" s="42"/>
      <c r="DB275" s="42"/>
      <c r="DC275" s="42"/>
      <c r="DD275" s="42"/>
      <c r="DE275" s="42"/>
      <c r="DF275" s="42"/>
      <c r="DG275" s="42"/>
      <c r="DH275" s="42"/>
      <c r="DI275" s="42"/>
      <c r="DJ275" s="42"/>
      <c r="DK275" s="42"/>
      <c r="DL275" s="42"/>
      <c r="DM275" s="42"/>
      <c r="DN275" s="65"/>
      <c r="DO275" s="42"/>
      <c r="DP275" s="42"/>
      <c r="DQ275" s="42"/>
      <c r="DR275" s="42"/>
      <c r="DS275" s="42"/>
      <c r="DT275" s="65"/>
      <c r="DU275" s="65"/>
      <c r="DV275" s="148"/>
      <c r="DW275" s="65"/>
      <c r="DX275" s="42"/>
      <c r="DY275" s="42"/>
      <c r="DZ275" s="42"/>
      <c r="EA275" s="42"/>
      <c r="EB275" s="42"/>
      <c r="EC275" s="42"/>
      <c r="ED275" s="42"/>
      <c r="EE275" s="42"/>
      <c r="EF275" s="42"/>
      <c r="EG275" s="42"/>
      <c r="EH275" s="42"/>
      <c r="EI275" s="42"/>
      <c r="EJ275" s="42"/>
      <c r="EK275" s="42"/>
      <c r="EL275" s="42"/>
      <c r="EM275" s="42"/>
      <c r="EN275" s="42"/>
      <c r="EO275" s="42"/>
      <c r="EP275" s="42"/>
      <c r="EQ275" s="42"/>
      <c r="ER275" s="42"/>
      <c r="ES275" s="42"/>
      <c r="ET275" s="42"/>
      <c r="EU275" s="42"/>
      <c r="EV275" s="42"/>
      <c r="EW275" s="42"/>
      <c r="EX275" s="42"/>
      <c r="EY275" s="42"/>
      <c r="EZ275" s="42"/>
      <c r="FA275" s="42"/>
      <c r="FB275" s="42"/>
      <c r="FC275" s="42"/>
      <c r="FD275" s="149">
        <f t="shared" si="27"/>
        <v>13750000</v>
      </c>
      <c r="FE275" s="150">
        <f t="shared" si="31"/>
        <v>44936</v>
      </c>
      <c r="FF275" s="63" t="str">
        <f t="shared" ca="1" si="28"/>
        <v xml:space="preserve"> TERMINADO</v>
      </c>
      <c r="FG275" s="42"/>
      <c r="FH275" s="42"/>
      <c r="FI275" s="168"/>
      <c r="FJ275" s="42" t="s">
        <v>2675</v>
      </c>
      <c r="FK275" s="151" t="s">
        <v>2675</v>
      </c>
    </row>
    <row r="276" spans="1:167" s="152" customFormat="1" ht="13.5" customHeight="1" x14ac:dyDescent="0.2">
      <c r="A276" s="43">
        <v>74193</v>
      </c>
      <c r="B276" s="42" t="s">
        <v>3108</v>
      </c>
      <c r="C276" s="42" t="s">
        <v>3692</v>
      </c>
      <c r="D276" s="43" t="s">
        <v>2570</v>
      </c>
      <c r="E276" s="42">
        <v>275</v>
      </c>
      <c r="F276" s="68" t="s">
        <v>510</v>
      </c>
      <c r="G276" s="43"/>
      <c r="H276" s="63" t="s">
        <v>528</v>
      </c>
      <c r="I276" s="42" t="s">
        <v>2587</v>
      </c>
      <c r="J276" s="42"/>
      <c r="K276" s="42"/>
      <c r="L276" s="42" t="s">
        <v>1439</v>
      </c>
      <c r="M276" s="42" t="s">
        <v>197</v>
      </c>
      <c r="N276" s="42">
        <v>571</v>
      </c>
      <c r="O276" s="65">
        <v>44781</v>
      </c>
      <c r="P276" s="64">
        <v>13750000</v>
      </c>
      <c r="Q276" s="42" t="s">
        <v>541</v>
      </c>
      <c r="R276" s="42" t="s">
        <v>510</v>
      </c>
      <c r="S276" s="42"/>
      <c r="T276" s="162"/>
      <c r="U276" s="69"/>
      <c r="V276" s="69"/>
      <c r="W276" s="163"/>
      <c r="X276" s="163"/>
      <c r="Y276" s="163"/>
      <c r="Z276" s="163"/>
      <c r="AA276" s="163"/>
      <c r="AB276" s="42"/>
      <c r="AC276" s="69"/>
      <c r="AD276" s="69"/>
      <c r="AE276" s="69"/>
      <c r="AF276" s="69"/>
      <c r="AG276" s="64">
        <f t="shared" si="29"/>
        <v>13750000</v>
      </c>
      <c r="AH276" s="42" t="s">
        <v>506</v>
      </c>
      <c r="AI276" s="42" t="s">
        <v>2627</v>
      </c>
      <c r="AJ276" s="144" t="s">
        <v>2852</v>
      </c>
      <c r="AK276" s="42" t="s">
        <v>1428</v>
      </c>
      <c r="AL276" s="42">
        <v>1019071630</v>
      </c>
      <c r="AM276" s="42">
        <v>4</v>
      </c>
      <c r="AN276" s="145" t="s">
        <v>1631</v>
      </c>
      <c r="AO276" s="65">
        <v>33745</v>
      </c>
      <c r="AP276" s="146">
        <f t="shared" si="32"/>
        <v>29.632876712328766</v>
      </c>
      <c r="AQ276" s="69"/>
      <c r="AR276" s="69" t="s">
        <v>2714</v>
      </c>
      <c r="AS276" s="189" t="s">
        <v>2714</v>
      </c>
      <c r="AT276" s="42" t="s">
        <v>1278</v>
      </c>
      <c r="AU276" s="42" t="s">
        <v>2784</v>
      </c>
      <c r="AV276" s="42">
        <v>3508817268</v>
      </c>
      <c r="AW276" s="42" t="s">
        <v>2785</v>
      </c>
      <c r="AX276" s="65">
        <v>44767</v>
      </c>
      <c r="AY276" s="64">
        <v>27500000</v>
      </c>
      <c r="AZ276" s="147">
        <f>+AY276/5</f>
        <v>5500000</v>
      </c>
      <c r="BA276" s="42" t="s">
        <v>2781</v>
      </c>
      <c r="BB276" s="42">
        <v>5</v>
      </c>
      <c r="BC276" s="42"/>
      <c r="BD276" s="42">
        <f t="shared" si="30"/>
        <v>150</v>
      </c>
      <c r="BE276" s="42" t="s">
        <v>2786</v>
      </c>
      <c r="BF276" s="93" t="s">
        <v>2787</v>
      </c>
      <c r="BG276" s="42"/>
      <c r="BH276" s="42">
        <v>703</v>
      </c>
      <c r="BI276" s="65">
        <v>44768</v>
      </c>
      <c r="BJ276" s="64">
        <v>27500000</v>
      </c>
      <c r="BK276" s="164"/>
      <c r="BL276" s="42"/>
      <c r="BM276" s="42"/>
      <c r="BN276" s="42"/>
      <c r="BO276" s="42"/>
      <c r="BP276" s="42"/>
      <c r="BQ276" s="42" t="s">
        <v>2788</v>
      </c>
      <c r="BR276" s="42">
        <v>45107</v>
      </c>
      <c r="BS276" s="165">
        <v>44768</v>
      </c>
      <c r="BT276" s="166">
        <v>44769</v>
      </c>
      <c r="BU276" s="166">
        <v>44921</v>
      </c>
      <c r="BV276" s="65"/>
      <c r="BW276" s="64"/>
      <c r="BX276" s="42"/>
      <c r="BY276" s="65"/>
      <c r="BZ276" s="167"/>
      <c r="CA276" s="65"/>
      <c r="CB276" s="64"/>
      <c r="CC276" s="42"/>
      <c r="CD276" s="42"/>
      <c r="CE276" s="42"/>
      <c r="CF276" s="42"/>
      <c r="CG276" s="42"/>
      <c r="CH276" s="42"/>
      <c r="CI276" s="42"/>
      <c r="CJ276" s="42"/>
      <c r="CK276" s="42"/>
      <c r="CL276" s="42"/>
      <c r="CM276" s="42"/>
      <c r="CN276" s="42"/>
      <c r="CO276" s="42"/>
      <c r="CP276" s="42"/>
      <c r="CQ276" s="42"/>
      <c r="CR276" s="42"/>
      <c r="CS276" s="42"/>
      <c r="CT276" s="42"/>
      <c r="CU276" s="42"/>
      <c r="CV276" s="42"/>
      <c r="CW276" s="42"/>
      <c r="CX276" s="42"/>
      <c r="CY276" s="65"/>
      <c r="CZ276" s="42"/>
      <c r="DA276" s="42"/>
      <c r="DB276" s="42"/>
      <c r="DC276" s="42"/>
      <c r="DD276" s="42"/>
      <c r="DE276" s="42"/>
      <c r="DF276" s="42"/>
      <c r="DG276" s="42"/>
      <c r="DH276" s="42"/>
      <c r="DI276" s="42"/>
      <c r="DJ276" s="42"/>
      <c r="DK276" s="42"/>
      <c r="DL276" s="42"/>
      <c r="DM276" s="42"/>
      <c r="DN276" s="65"/>
      <c r="DO276" s="42"/>
      <c r="DP276" s="42"/>
      <c r="DQ276" s="42"/>
      <c r="DR276" s="42"/>
      <c r="DS276" s="42"/>
      <c r="DT276" s="65"/>
      <c r="DU276" s="65"/>
      <c r="DV276" s="148"/>
      <c r="DW276" s="65"/>
      <c r="DX276" s="42"/>
      <c r="DY276" s="42"/>
      <c r="DZ276" s="42"/>
      <c r="EA276" s="42"/>
      <c r="EB276" s="42"/>
      <c r="EC276" s="42"/>
      <c r="ED276" s="42"/>
      <c r="EE276" s="42"/>
      <c r="EF276" s="42"/>
      <c r="EG276" s="42"/>
      <c r="EH276" s="42"/>
      <c r="EI276" s="42"/>
      <c r="EJ276" s="42"/>
      <c r="EK276" s="42"/>
      <c r="EL276" s="42"/>
      <c r="EM276" s="42"/>
      <c r="EN276" s="42"/>
      <c r="EO276" s="42"/>
      <c r="EP276" s="42"/>
      <c r="EQ276" s="42"/>
      <c r="ER276" s="42"/>
      <c r="ES276" s="42"/>
      <c r="ET276" s="42"/>
      <c r="EU276" s="42"/>
      <c r="EV276" s="42"/>
      <c r="EW276" s="42"/>
      <c r="EX276" s="42"/>
      <c r="EY276" s="42"/>
      <c r="EZ276" s="42"/>
      <c r="FA276" s="42"/>
      <c r="FB276" s="42"/>
      <c r="FC276" s="42"/>
      <c r="FD276" s="149">
        <f t="shared" si="27"/>
        <v>27500000</v>
      </c>
      <c r="FE276" s="150">
        <f t="shared" si="31"/>
        <v>44921</v>
      </c>
      <c r="FF276" s="63" t="str">
        <f t="shared" ca="1" si="28"/>
        <v xml:space="preserve"> TERMINADO</v>
      </c>
      <c r="FG276" s="42"/>
      <c r="FH276" s="42"/>
      <c r="FI276" s="168"/>
      <c r="FJ276" s="42" t="s">
        <v>2676</v>
      </c>
      <c r="FK276" s="151" t="s">
        <v>2676</v>
      </c>
    </row>
    <row r="277" spans="1:167" s="152" customFormat="1" ht="13.5" customHeight="1" x14ac:dyDescent="0.2">
      <c r="A277" s="43">
        <v>74330</v>
      </c>
      <c r="B277" s="42" t="s">
        <v>3108</v>
      </c>
      <c r="C277" s="42" t="s">
        <v>3692</v>
      </c>
      <c r="D277" s="43" t="s">
        <v>2571</v>
      </c>
      <c r="E277" s="42">
        <v>276</v>
      </c>
      <c r="F277" s="68" t="s">
        <v>510</v>
      </c>
      <c r="G277" s="43"/>
      <c r="H277" s="63" t="s">
        <v>528</v>
      </c>
      <c r="I277" s="42" t="s">
        <v>2588</v>
      </c>
      <c r="J277" s="42"/>
      <c r="K277" s="42"/>
      <c r="L277" s="42" t="s">
        <v>1439</v>
      </c>
      <c r="M277" s="42" t="s">
        <v>197</v>
      </c>
      <c r="N277" s="42">
        <v>572</v>
      </c>
      <c r="O277" s="65">
        <v>44767</v>
      </c>
      <c r="P277" s="64">
        <v>22750000</v>
      </c>
      <c r="Q277" s="42" t="s">
        <v>541</v>
      </c>
      <c r="R277" s="42" t="s">
        <v>510</v>
      </c>
      <c r="S277" s="42"/>
      <c r="T277" s="162"/>
      <c r="U277" s="69"/>
      <c r="V277" s="69"/>
      <c r="W277" s="163"/>
      <c r="X277" s="163"/>
      <c r="Y277" s="163"/>
      <c r="Z277" s="163"/>
      <c r="AA277" s="163"/>
      <c r="AB277" s="42"/>
      <c r="AC277" s="69"/>
      <c r="AD277" s="69"/>
      <c r="AE277" s="69"/>
      <c r="AF277" s="69"/>
      <c r="AG277" s="64">
        <f t="shared" si="29"/>
        <v>22750000</v>
      </c>
      <c r="AH277" s="42" t="s">
        <v>502</v>
      </c>
      <c r="AI277" s="42" t="s">
        <v>2628</v>
      </c>
      <c r="AJ277" s="144" t="s">
        <v>2789</v>
      </c>
      <c r="AK277" s="42" t="s">
        <v>1428</v>
      </c>
      <c r="AL277" s="42">
        <v>1032424211</v>
      </c>
      <c r="AM277" s="42">
        <v>5</v>
      </c>
      <c r="AN277" s="145" t="s">
        <v>1632</v>
      </c>
      <c r="AO277" s="65">
        <v>32318</v>
      </c>
      <c r="AP277" s="146">
        <f t="shared" si="32"/>
        <v>33.542465753424658</v>
      </c>
      <c r="AQ277" s="69"/>
      <c r="AR277" s="69" t="s">
        <v>2714</v>
      </c>
      <c r="AS277" s="189" t="s">
        <v>2714</v>
      </c>
      <c r="AT277" s="42" t="s">
        <v>1294</v>
      </c>
      <c r="AU277" s="42" t="s">
        <v>2792</v>
      </c>
      <c r="AV277" s="42">
        <v>3125297568</v>
      </c>
      <c r="AW277" s="42" t="s">
        <v>2793</v>
      </c>
      <c r="AX277" s="65">
        <v>44767</v>
      </c>
      <c r="AY277" s="64">
        <v>22750000</v>
      </c>
      <c r="AZ277" s="147">
        <f>+AY277/5</f>
        <v>4550000</v>
      </c>
      <c r="BA277" s="42" t="s">
        <v>2781</v>
      </c>
      <c r="BB277" s="42">
        <v>5</v>
      </c>
      <c r="BC277" s="42"/>
      <c r="BD277" s="42">
        <f t="shared" si="30"/>
        <v>150</v>
      </c>
      <c r="BE277" s="42" t="s">
        <v>581</v>
      </c>
      <c r="BF277" s="93" t="s">
        <v>2790</v>
      </c>
      <c r="BG277" s="42"/>
      <c r="BH277" s="42">
        <v>701</v>
      </c>
      <c r="BI277" s="65">
        <v>44768</v>
      </c>
      <c r="BJ277" s="64">
        <v>22750000</v>
      </c>
      <c r="BK277" s="164"/>
      <c r="BL277" s="42"/>
      <c r="BM277" s="42"/>
      <c r="BN277" s="42"/>
      <c r="BO277" s="42"/>
      <c r="BP277" s="42"/>
      <c r="BQ277" s="42" t="s">
        <v>2791</v>
      </c>
      <c r="BR277" s="42">
        <v>45112</v>
      </c>
      <c r="BS277" s="165">
        <v>44768</v>
      </c>
      <c r="BT277" s="166">
        <v>44768</v>
      </c>
      <c r="BU277" s="166">
        <v>44920</v>
      </c>
      <c r="BV277" s="65"/>
      <c r="BW277" s="64"/>
      <c r="BX277" s="42"/>
      <c r="BY277" s="65"/>
      <c r="BZ277" s="167"/>
      <c r="CA277" s="65"/>
      <c r="CB277" s="64"/>
      <c r="CC277" s="42"/>
      <c r="CD277" s="42"/>
      <c r="CE277" s="42"/>
      <c r="CF277" s="42"/>
      <c r="CG277" s="42"/>
      <c r="CH277" s="42"/>
      <c r="CI277" s="42"/>
      <c r="CJ277" s="42"/>
      <c r="CK277" s="42"/>
      <c r="CL277" s="42"/>
      <c r="CM277" s="42"/>
      <c r="CN277" s="42"/>
      <c r="CO277" s="42"/>
      <c r="CP277" s="42"/>
      <c r="CQ277" s="42"/>
      <c r="CR277" s="42"/>
      <c r="CS277" s="42"/>
      <c r="CT277" s="42"/>
      <c r="CU277" s="42"/>
      <c r="CV277" s="42"/>
      <c r="CW277" s="42"/>
      <c r="CX277" s="42"/>
      <c r="CY277" s="65"/>
      <c r="CZ277" s="42"/>
      <c r="DA277" s="42"/>
      <c r="DB277" s="42"/>
      <c r="DC277" s="42"/>
      <c r="DD277" s="42"/>
      <c r="DE277" s="42"/>
      <c r="DF277" s="42"/>
      <c r="DG277" s="42"/>
      <c r="DH277" s="42"/>
      <c r="DI277" s="42"/>
      <c r="DJ277" s="42"/>
      <c r="DK277" s="42"/>
      <c r="DL277" s="42"/>
      <c r="DM277" s="42"/>
      <c r="DN277" s="65"/>
      <c r="DO277" s="42"/>
      <c r="DP277" s="42"/>
      <c r="DQ277" s="42"/>
      <c r="DR277" s="42"/>
      <c r="DS277" s="42"/>
      <c r="DT277" s="65"/>
      <c r="DU277" s="65"/>
      <c r="DV277" s="148"/>
      <c r="DW277" s="65"/>
      <c r="DX277" s="42"/>
      <c r="DY277" s="42"/>
      <c r="DZ277" s="42"/>
      <c r="EA277" s="42"/>
      <c r="EB277" s="42"/>
      <c r="EC277" s="42"/>
      <c r="ED277" s="42"/>
      <c r="EE277" s="42"/>
      <c r="EF277" s="42"/>
      <c r="EG277" s="42"/>
      <c r="EH277" s="42"/>
      <c r="EI277" s="42"/>
      <c r="EJ277" s="42"/>
      <c r="EK277" s="42"/>
      <c r="EL277" s="42"/>
      <c r="EM277" s="42"/>
      <c r="EN277" s="42"/>
      <c r="EO277" s="42"/>
      <c r="EP277" s="42"/>
      <c r="EQ277" s="42"/>
      <c r="ER277" s="42"/>
      <c r="ES277" s="42"/>
      <c r="ET277" s="42"/>
      <c r="EU277" s="42"/>
      <c r="EV277" s="42"/>
      <c r="EW277" s="42"/>
      <c r="EX277" s="42"/>
      <c r="EY277" s="42"/>
      <c r="EZ277" s="42"/>
      <c r="FA277" s="42"/>
      <c r="FB277" s="42"/>
      <c r="FC277" s="42"/>
      <c r="FD277" s="149">
        <f t="shared" si="27"/>
        <v>22750000</v>
      </c>
      <c r="FE277" s="150">
        <f t="shared" si="31"/>
        <v>44920</v>
      </c>
      <c r="FF277" s="63" t="str">
        <f t="shared" ca="1" si="28"/>
        <v xml:space="preserve"> TERMINADO</v>
      </c>
      <c r="FG277" s="42"/>
      <c r="FH277" s="42"/>
      <c r="FI277" s="168"/>
      <c r="FJ277" s="42" t="s">
        <v>2677</v>
      </c>
      <c r="FK277" s="151" t="s">
        <v>2677</v>
      </c>
    </row>
    <row r="278" spans="1:167" s="152" customFormat="1" ht="13.5" customHeight="1" x14ac:dyDescent="0.2">
      <c r="A278" s="43">
        <v>75112</v>
      </c>
      <c r="B278" s="42" t="s">
        <v>3108</v>
      </c>
      <c r="C278" s="42" t="s">
        <v>2289</v>
      </c>
      <c r="D278" s="43" t="s">
        <v>2589</v>
      </c>
      <c r="E278" s="42">
        <v>277</v>
      </c>
      <c r="F278" s="68" t="s">
        <v>513</v>
      </c>
      <c r="G278" s="43"/>
      <c r="H278" s="63" t="s">
        <v>528</v>
      </c>
      <c r="I278" s="42" t="s">
        <v>2602</v>
      </c>
      <c r="J278" s="42"/>
      <c r="K278" s="42"/>
      <c r="L278" s="42" t="s">
        <v>1439</v>
      </c>
      <c r="M278" s="42" t="s">
        <v>197</v>
      </c>
      <c r="N278" s="42">
        <v>584</v>
      </c>
      <c r="O278" s="65">
        <v>44778</v>
      </c>
      <c r="P278" s="64">
        <v>20475000</v>
      </c>
      <c r="Q278" s="42" t="s">
        <v>539</v>
      </c>
      <c r="R278" s="42" t="s">
        <v>513</v>
      </c>
      <c r="S278" s="42"/>
      <c r="T278" s="162"/>
      <c r="U278" s="69"/>
      <c r="V278" s="69"/>
      <c r="W278" s="163"/>
      <c r="X278" s="163"/>
      <c r="Y278" s="163"/>
      <c r="Z278" s="163"/>
      <c r="AA278" s="163"/>
      <c r="AB278" s="42"/>
      <c r="AC278" s="69"/>
      <c r="AD278" s="69"/>
      <c r="AE278" s="69"/>
      <c r="AF278" s="69"/>
      <c r="AG278" s="64">
        <f t="shared" si="29"/>
        <v>20475000</v>
      </c>
      <c r="AH278" s="42" t="s">
        <v>2592</v>
      </c>
      <c r="AI278" s="42" t="s">
        <v>2629</v>
      </c>
      <c r="AJ278" s="144" t="s">
        <v>2645</v>
      </c>
      <c r="AK278" s="42" t="s">
        <v>1428</v>
      </c>
      <c r="AL278" s="42">
        <v>1023937029</v>
      </c>
      <c r="AM278" s="42"/>
      <c r="AN278" s="145" t="s">
        <v>1631</v>
      </c>
      <c r="AO278" s="65">
        <v>34570</v>
      </c>
      <c r="AP278" s="146">
        <f t="shared" si="32"/>
        <v>27.372602739726027</v>
      </c>
      <c r="AQ278" s="69"/>
      <c r="AR278" s="69" t="s">
        <v>2714</v>
      </c>
      <c r="AS278" s="189"/>
      <c r="AT278" s="42" t="s">
        <v>1290</v>
      </c>
      <c r="AU278" s="42" t="s">
        <v>2794</v>
      </c>
      <c r="AV278" s="42">
        <v>3124844252</v>
      </c>
      <c r="AW278" s="42" t="s">
        <v>2795</v>
      </c>
      <c r="AX278" s="65">
        <v>44782</v>
      </c>
      <c r="AY278" s="64">
        <v>20475000</v>
      </c>
      <c r="AZ278" s="147">
        <v>4550000</v>
      </c>
      <c r="BA278" s="42" t="s">
        <v>2797</v>
      </c>
      <c r="BB278" s="42">
        <v>4</v>
      </c>
      <c r="BC278" s="42">
        <v>15</v>
      </c>
      <c r="BD278" s="42">
        <f t="shared" si="30"/>
        <v>135</v>
      </c>
      <c r="BE278" s="42" t="s">
        <v>3482</v>
      </c>
      <c r="BF278" s="93"/>
      <c r="BG278" s="42"/>
      <c r="BH278" s="42">
        <v>720</v>
      </c>
      <c r="BI278" s="65">
        <v>44782</v>
      </c>
      <c r="BJ278" s="64">
        <v>20475000</v>
      </c>
      <c r="BK278" s="164"/>
      <c r="BL278" s="42"/>
      <c r="BM278" s="42"/>
      <c r="BN278" s="42"/>
      <c r="BO278" s="42"/>
      <c r="BP278" s="42"/>
      <c r="BQ278" s="42" t="s">
        <v>2796</v>
      </c>
      <c r="BR278" s="42">
        <v>45104</v>
      </c>
      <c r="BS278" s="165">
        <v>44782</v>
      </c>
      <c r="BT278" s="166">
        <v>44783</v>
      </c>
      <c r="BU278" s="166">
        <v>44919</v>
      </c>
      <c r="BV278" s="65"/>
      <c r="BW278" s="64"/>
      <c r="BX278" s="42"/>
      <c r="BY278" s="65"/>
      <c r="BZ278" s="167"/>
      <c r="CA278" s="65"/>
      <c r="CB278" s="64"/>
      <c r="CC278" s="42"/>
      <c r="CD278" s="42"/>
      <c r="CE278" s="42"/>
      <c r="CF278" s="42"/>
      <c r="CG278" s="42"/>
      <c r="CH278" s="42"/>
      <c r="CI278" s="42"/>
      <c r="CJ278" s="42"/>
      <c r="CK278" s="42"/>
      <c r="CL278" s="42"/>
      <c r="CM278" s="42"/>
      <c r="CN278" s="42"/>
      <c r="CO278" s="42"/>
      <c r="CP278" s="42"/>
      <c r="CQ278" s="42"/>
      <c r="CR278" s="42"/>
      <c r="CS278" s="42"/>
      <c r="CT278" s="42"/>
      <c r="CU278" s="42"/>
      <c r="CV278" s="42"/>
      <c r="CW278" s="42"/>
      <c r="CX278" s="42"/>
      <c r="CY278" s="65"/>
      <c r="CZ278" s="42"/>
      <c r="DA278" s="42"/>
      <c r="DB278" s="42"/>
      <c r="DC278" s="42"/>
      <c r="DD278" s="42"/>
      <c r="DE278" s="42"/>
      <c r="DF278" s="42"/>
      <c r="DG278" s="42"/>
      <c r="DH278" s="42"/>
      <c r="DI278" s="42"/>
      <c r="DJ278" s="42"/>
      <c r="DK278" s="42"/>
      <c r="DL278" s="42"/>
      <c r="DM278" s="42"/>
      <c r="DN278" s="65"/>
      <c r="DO278" s="42"/>
      <c r="DP278" s="42"/>
      <c r="DQ278" s="42"/>
      <c r="DR278" s="42"/>
      <c r="DS278" s="42"/>
      <c r="DT278" s="65"/>
      <c r="DU278" s="65"/>
      <c r="DV278" s="148"/>
      <c r="DW278" s="65"/>
      <c r="DX278" s="42"/>
      <c r="DY278" s="42"/>
      <c r="DZ278" s="42"/>
      <c r="EA278" s="42"/>
      <c r="EB278" s="42"/>
      <c r="EC278" s="42"/>
      <c r="ED278" s="42"/>
      <c r="EE278" s="42"/>
      <c r="EF278" s="42"/>
      <c r="EG278" s="42"/>
      <c r="EH278" s="42"/>
      <c r="EI278" s="42"/>
      <c r="EJ278" s="42"/>
      <c r="EK278" s="42"/>
      <c r="EL278" s="42"/>
      <c r="EM278" s="42"/>
      <c r="EN278" s="42"/>
      <c r="EO278" s="42"/>
      <c r="EP278" s="42"/>
      <c r="EQ278" s="42"/>
      <c r="ER278" s="42"/>
      <c r="ES278" s="42"/>
      <c r="ET278" s="42"/>
      <c r="EU278" s="42"/>
      <c r="EV278" s="42"/>
      <c r="EW278" s="42"/>
      <c r="EX278" s="42"/>
      <c r="EY278" s="42"/>
      <c r="EZ278" s="42"/>
      <c r="FA278" s="42"/>
      <c r="FB278" s="42"/>
      <c r="FC278" s="42"/>
      <c r="FD278" s="149">
        <f t="shared" si="27"/>
        <v>20475000</v>
      </c>
      <c r="FE278" s="150">
        <f t="shared" si="31"/>
        <v>44919</v>
      </c>
      <c r="FF278" s="63" t="str">
        <f t="shared" ca="1" si="28"/>
        <v xml:space="preserve"> TERMINADO</v>
      </c>
      <c r="FG278" s="42"/>
      <c r="FH278" s="42"/>
      <c r="FI278" s="168"/>
      <c r="FJ278" s="42" t="s">
        <v>2678</v>
      </c>
      <c r="FK278" s="151" t="s">
        <v>2678</v>
      </c>
    </row>
    <row r="279" spans="1:167" s="152" customFormat="1" ht="13.5" customHeight="1" x14ac:dyDescent="0.2">
      <c r="A279" s="43">
        <v>74069</v>
      </c>
      <c r="B279" s="42" t="s">
        <v>3108</v>
      </c>
      <c r="C279" s="42" t="s">
        <v>3692</v>
      </c>
      <c r="D279" s="43" t="s">
        <v>2572</v>
      </c>
      <c r="E279" s="42">
        <v>278</v>
      </c>
      <c r="F279" s="68" t="s">
        <v>510</v>
      </c>
      <c r="G279" s="43"/>
      <c r="H279" s="63" t="s">
        <v>528</v>
      </c>
      <c r="I279" s="42" t="s">
        <v>2603</v>
      </c>
      <c r="J279" s="42"/>
      <c r="K279" s="42" t="s">
        <v>3376</v>
      </c>
      <c r="L279" s="42" t="s">
        <v>1439</v>
      </c>
      <c r="M279" s="42" t="s">
        <v>197</v>
      </c>
      <c r="N279" s="42">
        <v>570</v>
      </c>
      <c r="O279" s="65">
        <v>44778</v>
      </c>
      <c r="P279" s="64">
        <v>20475000</v>
      </c>
      <c r="Q279" s="42" t="s">
        <v>541</v>
      </c>
      <c r="R279" s="42" t="s">
        <v>510</v>
      </c>
      <c r="S279" s="42"/>
      <c r="T279" s="162"/>
      <c r="U279" s="69"/>
      <c r="V279" s="69"/>
      <c r="W279" s="163"/>
      <c r="X279" s="163"/>
      <c r="Y279" s="163"/>
      <c r="Z279" s="163"/>
      <c r="AA279" s="163"/>
      <c r="AB279" s="42"/>
      <c r="AC279" s="69"/>
      <c r="AD279" s="69"/>
      <c r="AE279" s="69"/>
      <c r="AF279" s="69"/>
      <c r="AG279" s="64">
        <f t="shared" si="29"/>
        <v>20475000</v>
      </c>
      <c r="AH279" s="42" t="s">
        <v>2578</v>
      </c>
      <c r="AI279" s="42" t="s">
        <v>2630</v>
      </c>
      <c r="AJ279" s="144" t="s">
        <v>2656</v>
      </c>
      <c r="AK279" s="42" t="s">
        <v>1428</v>
      </c>
      <c r="AL279" s="42">
        <v>52243716</v>
      </c>
      <c r="AM279" s="42">
        <v>7</v>
      </c>
      <c r="AN279" s="145" t="s">
        <v>1632</v>
      </c>
      <c r="AO279" s="65">
        <v>29020</v>
      </c>
      <c r="AP279" s="146">
        <f t="shared" si="32"/>
        <v>42.578082191780823</v>
      </c>
      <c r="AQ279" s="69"/>
      <c r="AR279" s="69" t="s">
        <v>2714</v>
      </c>
      <c r="AS279" s="189" t="s">
        <v>2714</v>
      </c>
      <c r="AT279" s="42" t="s">
        <v>2800</v>
      </c>
      <c r="AU279" s="42" t="s">
        <v>2798</v>
      </c>
      <c r="AV279" s="42">
        <v>3162921353</v>
      </c>
      <c r="AW279" s="42" t="s">
        <v>2799</v>
      </c>
      <c r="AX279" s="65">
        <v>44767</v>
      </c>
      <c r="AY279" s="64">
        <v>27500000</v>
      </c>
      <c r="AZ279" s="147">
        <f>+AY279/5</f>
        <v>5500000</v>
      </c>
      <c r="BA279" s="42" t="s">
        <v>2781</v>
      </c>
      <c r="BB279" s="42">
        <v>5</v>
      </c>
      <c r="BC279" s="42"/>
      <c r="BD279" s="42">
        <f t="shared" si="30"/>
        <v>150</v>
      </c>
      <c r="BE279" s="42" t="s">
        <v>2802</v>
      </c>
      <c r="BF279" s="93" t="s">
        <v>2801</v>
      </c>
      <c r="BG279" s="42"/>
      <c r="BH279" s="42">
        <v>700</v>
      </c>
      <c r="BI279" s="65">
        <v>44768</v>
      </c>
      <c r="BJ279" s="64">
        <v>27500000</v>
      </c>
      <c r="BK279" s="164"/>
      <c r="BL279" s="42"/>
      <c r="BM279" s="42"/>
      <c r="BN279" s="42"/>
      <c r="BO279" s="42"/>
      <c r="BP279" s="42"/>
      <c r="BQ279" s="42" t="s">
        <v>2803</v>
      </c>
      <c r="BR279" s="42" t="s">
        <v>2804</v>
      </c>
      <c r="BS279" s="165">
        <v>44768</v>
      </c>
      <c r="BT279" s="166">
        <v>44768</v>
      </c>
      <c r="BU279" s="166">
        <v>44920</v>
      </c>
      <c r="BV279" s="65"/>
      <c r="BW279" s="64"/>
      <c r="BX279" s="42"/>
      <c r="BY279" s="65"/>
      <c r="BZ279" s="167"/>
      <c r="CA279" s="65"/>
      <c r="CB279" s="64"/>
      <c r="CC279" s="42"/>
      <c r="CD279" s="42"/>
      <c r="CE279" s="42"/>
      <c r="CF279" s="42"/>
      <c r="CG279" s="42"/>
      <c r="CH279" s="42"/>
      <c r="CI279" s="42"/>
      <c r="CJ279" s="42"/>
      <c r="CK279" s="42"/>
      <c r="CL279" s="42"/>
      <c r="CM279" s="42"/>
      <c r="CN279" s="42"/>
      <c r="CO279" s="42"/>
      <c r="CP279" s="42"/>
      <c r="CQ279" s="42"/>
      <c r="CR279" s="42"/>
      <c r="CS279" s="42"/>
      <c r="CT279" s="42"/>
      <c r="CU279" s="42"/>
      <c r="CV279" s="42"/>
      <c r="CW279" s="42"/>
      <c r="CX279" s="42"/>
      <c r="CY279" s="65"/>
      <c r="CZ279" s="42"/>
      <c r="DA279" s="42"/>
      <c r="DB279" s="42"/>
      <c r="DC279" s="42"/>
      <c r="DD279" s="42"/>
      <c r="DE279" s="42"/>
      <c r="DF279" s="42"/>
      <c r="DG279" s="42"/>
      <c r="DH279" s="42"/>
      <c r="DI279" s="42"/>
      <c r="DJ279" s="42"/>
      <c r="DK279" s="42"/>
      <c r="DL279" s="42"/>
      <c r="DM279" s="42"/>
      <c r="DN279" s="65"/>
      <c r="DO279" s="42"/>
      <c r="DP279" s="42"/>
      <c r="DQ279" s="42"/>
      <c r="DR279" s="42"/>
      <c r="DS279" s="42"/>
      <c r="DT279" s="65"/>
      <c r="DU279" s="65"/>
      <c r="DV279" s="148"/>
      <c r="DW279" s="65"/>
      <c r="DX279" s="42"/>
      <c r="DY279" s="42"/>
      <c r="DZ279" s="42"/>
      <c r="EA279" s="42"/>
      <c r="EB279" s="42"/>
      <c r="EC279" s="42"/>
      <c r="ED279" s="42"/>
      <c r="EE279" s="42"/>
      <c r="EF279" s="42"/>
      <c r="EG279" s="42"/>
      <c r="EH279" s="42"/>
      <c r="EI279" s="42"/>
      <c r="EJ279" s="42"/>
      <c r="EK279" s="42"/>
      <c r="EL279" s="42"/>
      <c r="EM279" s="42"/>
      <c r="EN279" s="42"/>
      <c r="EO279" s="42"/>
      <c r="EP279" s="42"/>
      <c r="EQ279" s="42"/>
      <c r="ER279" s="42"/>
      <c r="ES279" s="42"/>
      <c r="ET279" s="42"/>
      <c r="EU279" s="42"/>
      <c r="EV279" s="42"/>
      <c r="EW279" s="42"/>
      <c r="EX279" s="42"/>
      <c r="EY279" s="42"/>
      <c r="EZ279" s="42"/>
      <c r="FA279" s="42"/>
      <c r="FB279" s="42"/>
      <c r="FC279" s="42"/>
      <c r="FD279" s="149">
        <f t="shared" si="27"/>
        <v>27500000</v>
      </c>
      <c r="FE279" s="150">
        <f t="shared" si="31"/>
        <v>44920</v>
      </c>
      <c r="FF279" s="63" t="str">
        <f t="shared" ca="1" si="28"/>
        <v xml:space="preserve"> TERMINADO</v>
      </c>
      <c r="FG279" s="42"/>
      <c r="FH279" s="42"/>
      <c r="FI279" s="168"/>
      <c r="FJ279" s="42" t="s">
        <v>2679</v>
      </c>
      <c r="FK279" s="151" t="s">
        <v>2679</v>
      </c>
    </row>
    <row r="280" spans="1:167" s="39" customFormat="1" ht="13.5" customHeight="1" x14ac:dyDescent="0.2">
      <c r="A280" s="183">
        <v>74904</v>
      </c>
      <c r="B280" s="96" t="s">
        <v>3108</v>
      </c>
      <c r="C280" s="96" t="s">
        <v>2289</v>
      </c>
      <c r="D280" s="183" t="s">
        <v>2573</v>
      </c>
      <c r="E280" s="96">
        <v>279</v>
      </c>
      <c r="F280" s="184" t="s">
        <v>515</v>
      </c>
      <c r="G280" s="183"/>
      <c r="H280" s="185" t="s">
        <v>528</v>
      </c>
      <c r="I280" s="96" t="s">
        <v>2604</v>
      </c>
      <c r="J280" s="96" t="s">
        <v>2714</v>
      </c>
      <c r="K280" s="96" t="s">
        <v>2714</v>
      </c>
      <c r="L280" s="96" t="s">
        <v>3528</v>
      </c>
      <c r="M280" s="96" t="s">
        <v>245</v>
      </c>
      <c r="N280" s="96">
        <v>574</v>
      </c>
      <c r="O280" s="186">
        <v>44770</v>
      </c>
      <c r="P280" s="187">
        <v>367468000</v>
      </c>
      <c r="Q280" s="96" t="s">
        <v>535</v>
      </c>
      <c r="R280" s="96" t="s">
        <v>515</v>
      </c>
      <c r="S280" s="96"/>
      <c r="T280" s="188"/>
      <c r="U280" s="189"/>
      <c r="V280" s="189"/>
      <c r="W280" s="190"/>
      <c r="X280" s="190"/>
      <c r="Y280" s="190"/>
      <c r="Z280" s="190"/>
      <c r="AA280" s="190"/>
      <c r="AB280" s="96"/>
      <c r="AC280" s="189"/>
      <c r="AD280" s="189"/>
      <c r="AE280" s="189"/>
      <c r="AF280" s="189"/>
      <c r="AG280" s="187">
        <f t="shared" si="29"/>
        <v>367468000</v>
      </c>
      <c r="AH280" s="96" t="s">
        <v>2296</v>
      </c>
      <c r="AI280" s="96" t="s">
        <v>2631</v>
      </c>
      <c r="AJ280" s="191" t="s">
        <v>2646</v>
      </c>
      <c r="AK280" s="96" t="s">
        <v>2228</v>
      </c>
      <c r="AL280" s="96">
        <v>900959048</v>
      </c>
      <c r="AM280" s="96">
        <v>4</v>
      </c>
      <c r="AN280" s="192" t="s">
        <v>117</v>
      </c>
      <c r="AO280" s="186" t="s">
        <v>2714</v>
      </c>
      <c r="AP280" s="217" t="s">
        <v>117</v>
      </c>
      <c r="AQ280" s="189"/>
      <c r="AR280" s="212"/>
      <c r="AS280" s="189"/>
      <c r="AT280" s="96"/>
      <c r="AU280" s="96" t="s">
        <v>2805</v>
      </c>
      <c r="AV280" s="96">
        <v>7560505</v>
      </c>
      <c r="AW280" s="96" t="s">
        <v>2806</v>
      </c>
      <c r="AX280" s="186">
        <v>44781</v>
      </c>
      <c r="AY280" s="187">
        <v>367468000</v>
      </c>
      <c r="AZ280" s="194"/>
      <c r="BA280" s="96" t="s">
        <v>3719</v>
      </c>
      <c r="BB280" s="96">
        <v>8</v>
      </c>
      <c r="BC280" s="96"/>
      <c r="BD280" s="96">
        <f t="shared" si="30"/>
        <v>240</v>
      </c>
      <c r="BE280" s="96" t="s">
        <v>3483</v>
      </c>
      <c r="BF280" s="195">
        <v>20226620007383</v>
      </c>
      <c r="BG280" s="96"/>
      <c r="BH280" s="96" t="s">
        <v>2876</v>
      </c>
      <c r="BI280" s="186">
        <v>44782</v>
      </c>
      <c r="BJ280" s="187">
        <v>367468000</v>
      </c>
      <c r="BK280" s="196"/>
      <c r="BL280" s="96"/>
      <c r="BM280" s="96"/>
      <c r="BN280" s="96"/>
      <c r="BO280" s="96"/>
      <c r="BP280" s="96"/>
      <c r="BQ280" s="96"/>
      <c r="BR280" s="96"/>
      <c r="BS280" s="197"/>
      <c r="BT280" s="198">
        <v>44805</v>
      </c>
      <c r="BU280" s="198">
        <v>45046</v>
      </c>
      <c r="BV280" s="186"/>
      <c r="BW280" s="187"/>
      <c r="BX280" s="96"/>
      <c r="BY280" s="186"/>
      <c r="BZ280" s="199"/>
      <c r="CA280" s="186"/>
      <c r="CB280" s="187"/>
      <c r="CC280" s="96"/>
      <c r="CD280" s="96"/>
      <c r="CE280" s="96"/>
      <c r="CF280" s="96"/>
      <c r="CG280" s="96"/>
      <c r="CH280" s="96"/>
      <c r="CI280" s="96"/>
      <c r="CJ280" s="96"/>
      <c r="CK280" s="96"/>
      <c r="CL280" s="96"/>
      <c r="CM280" s="96"/>
      <c r="CN280" s="96"/>
      <c r="CO280" s="96"/>
      <c r="CP280" s="96"/>
      <c r="CQ280" s="96"/>
      <c r="CR280" s="96"/>
      <c r="CS280" s="96"/>
      <c r="CT280" s="96"/>
      <c r="CU280" s="96"/>
      <c r="CV280" s="96"/>
      <c r="CW280" s="96"/>
      <c r="CX280" s="96"/>
      <c r="CY280" s="186"/>
      <c r="CZ280" s="96"/>
      <c r="DA280" s="96"/>
      <c r="DB280" s="96"/>
      <c r="DC280" s="96"/>
      <c r="DD280" s="96"/>
      <c r="DE280" s="96"/>
      <c r="DF280" s="96"/>
      <c r="DG280" s="96"/>
      <c r="DH280" s="96"/>
      <c r="DI280" s="96"/>
      <c r="DJ280" s="96"/>
      <c r="DK280" s="96"/>
      <c r="DL280" s="96"/>
      <c r="DM280" s="96"/>
      <c r="DN280" s="186"/>
      <c r="DO280" s="96"/>
      <c r="DP280" s="96"/>
      <c r="DQ280" s="96"/>
      <c r="DR280" s="96"/>
      <c r="DS280" s="96"/>
      <c r="DT280" s="186"/>
      <c r="DU280" s="186"/>
      <c r="DV280" s="191"/>
      <c r="DW280" s="186"/>
      <c r="DX280" s="96"/>
      <c r="DY280" s="96"/>
      <c r="DZ280" s="96"/>
      <c r="EA280" s="96"/>
      <c r="EB280" s="96"/>
      <c r="EC280" s="96"/>
      <c r="ED280" s="96"/>
      <c r="EE280" s="96"/>
      <c r="EF280" s="96"/>
      <c r="EG280" s="96"/>
      <c r="EH280" s="96"/>
      <c r="EI280" s="96"/>
      <c r="EJ280" s="96"/>
      <c r="EK280" s="96"/>
      <c r="EL280" s="96"/>
      <c r="EM280" s="96"/>
      <c r="EN280" s="96"/>
      <c r="EO280" s="96"/>
      <c r="EP280" s="96"/>
      <c r="EQ280" s="96"/>
      <c r="ER280" s="96"/>
      <c r="ES280" s="96"/>
      <c r="ET280" s="96"/>
      <c r="EU280" s="96"/>
      <c r="EV280" s="96"/>
      <c r="EW280" s="96"/>
      <c r="EX280" s="96"/>
      <c r="EY280" s="96"/>
      <c r="EZ280" s="96"/>
      <c r="FA280" s="96"/>
      <c r="FB280" s="96"/>
      <c r="FC280" s="96"/>
      <c r="FD280" s="200">
        <f t="shared" si="27"/>
        <v>367468000</v>
      </c>
      <c r="FE280" s="201">
        <f t="shared" si="31"/>
        <v>45046</v>
      </c>
      <c r="FF280" s="185" t="str">
        <f t="shared" ca="1" si="28"/>
        <v>EN EJECUCION</v>
      </c>
      <c r="FG280" s="96"/>
      <c r="FH280" s="96"/>
      <c r="FI280" s="202"/>
      <c r="FJ280" s="96" t="s">
        <v>2680</v>
      </c>
      <c r="FK280" s="203" t="s">
        <v>2680</v>
      </c>
    </row>
    <row r="281" spans="1:167" s="152" customFormat="1" ht="13.5" customHeight="1" x14ac:dyDescent="0.2">
      <c r="A281" s="43">
        <v>73731</v>
      </c>
      <c r="B281" s="42" t="s">
        <v>3108</v>
      </c>
      <c r="C281" s="42" t="s">
        <v>3692</v>
      </c>
      <c r="D281" s="43" t="s">
        <v>2574</v>
      </c>
      <c r="E281" s="42">
        <v>280</v>
      </c>
      <c r="F281" s="68" t="s">
        <v>510</v>
      </c>
      <c r="G281" s="43"/>
      <c r="H281" s="63" t="s">
        <v>528</v>
      </c>
      <c r="I281" s="42" t="s">
        <v>2605</v>
      </c>
      <c r="J281" s="42"/>
      <c r="K281" s="42"/>
      <c r="L281" s="42" t="s">
        <v>1439</v>
      </c>
      <c r="M281" s="42" t="s">
        <v>197</v>
      </c>
      <c r="N281" s="42">
        <v>560</v>
      </c>
      <c r="O281" s="65">
        <v>44770</v>
      </c>
      <c r="P281" s="64">
        <v>367468000</v>
      </c>
      <c r="Q281" s="42" t="s">
        <v>541</v>
      </c>
      <c r="R281" s="42" t="s">
        <v>515</v>
      </c>
      <c r="S281" s="42"/>
      <c r="T281" s="162"/>
      <c r="U281" s="69"/>
      <c r="V281" s="69"/>
      <c r="W281" s="163"/>
      <c r="X281" s="163"/>
      <c r="Y281" s="163"/>
      <c r="Z281" s="163"/>
      <c r="AA281" s="163"/>
      <c r="AB281" s="42"/>
      <c r="AC281" s="69"/>
      <c r="AD281" s="69"/>
      <c r="AE281" s="69"/>
      <c r="AF281" s="69"/>
      <c r="AG281" s="64">
        <f t="shared" si="29"/>
        <v>367468000</v>
      </c>
      <c r="AH281" s="42" t="s">
        <v>2296</v>
      </c>
      <c r="AI281" s="42" t="s">
        <v>2632</v>
      </c>
      <c r="AJ281" s="144" t="s">
        <v>2657</v>
      </c>
      <c r="AK281" s="42" t="s">
        <v>1428</v>
      </c>
      <c r="AL281" s="42">
        <v>1010215026</v>
      </c>
      <c r="AM281" s="42">
        <v>2</v>
      </c>
      <c r="AN281" s="145" t="s">
        <v>1631</v>
      </c>
      <c r="AO281" s="65">
        <v>34465</v>
      </c>
      <c r="AP281" s="146">
        <f t="shared" si="32"/>
        <v>27.660273972602738</v>
      </c>
      <c r="AQ281" s="69"/>
      <c r="AR281" s="69" t="s">
        <v>2714</v>
      </c>
      <c r="AS281" s="189" t="s">
        <v>2714</v>
      </c>
      <c r="AT281" s="42" t="s">
        <v>1278</v>
      </c>
      <c r="AU281" s="42" t="s">
        <v>2807</v>
      </c>
      <c r="AV281" s="42">
        <v>3505916556</v>
      </c>
      <c r="AW281" s="42" t="s">
        <v>2808</v>
      </c>
      <c r="AX281" s="65">
        <v>44767</v>
      </c>
      <c r="AY281" s="64">
        <v>27300000</v>
      </c>
      <c r="AZ281" s="147">
        <f>+AY281/6</f>
        <v>4550000</v>
      </c>
      <c r="BA281" s="42" t="s">
        <v>2741</v>
      </c>
      <c r="BB281" s="42">
        <v>6</v>
      </c>
      <c r="BC281" s="42"/>
      <c r="BD281" s="42">
        <f t="shared" si="30"/>
        <v>180</v>
      </c>
      <c r="BE281" s="42" t="s">
        <v>1384</v>
      </c>
      <c r="BF281" s="93" t="s">
        <v>2809</v>
      </c>
      <c r="BG281" s="42"/>
      <c r="BH281" s="42">
        <v>699</v>
      </c>
      <c r="BI281" s="65">
        <v>44768</v>
      </c>
      <c r="BJ281" s="64">
        <v>27300000</v>
      </c>
      <c r="BK281" s="164"/>
      <c r="BL281" s="42"/>
      <c r="BM281" s="42"/>
      <c r="BN281" s="42"/>
      <c r="BO281" s="42"/>
      <c r="BP281" s="42"/>
      <c r="BQ281" s="42" t="s">
        <v>2810</v>
      </c>
      <c r="BR281" s="42">
        <v>45144</v>
      </c>
      <c r="BS281" s="165">
        <v>44768</v>
      </c>
      <c r="BT281" s="166">
        <v>44769</v>
      </c>
      <c r="BU281" s="166">
        <v>44952</v>
      </c>
      <c r="BV281" s="65"/>
      <c r="BW281" s="64"/>
      <c r="BX281" s="42"/>
      <c r="BY281" s="65"/>
      <c r="BZ281" s="167"/>
      <c r="CA281" s="65"/>
      <c r="CB281" s="64"/>
      <c r="CC281" s="42"/>
      <c r="CD281" s="42"/>
      <c r="CE281" s="42"/>
      <c r="CF281" s="42"/>
      <c r="CG281" s="42"/>
      <c r="CH281" s="42"/>
      <c r="CI281" s="42"/>
      <c r="CJ281" s="42"/>
      <c r="CK281" s="42"/>
      <c r="CL281" s="42"/>
      <c r="CM281" s="42"/>
      <c r="CN281" s="42"/>
      <c r="CO281" s="42"/>
      <c r="CP281" s="42"/>
      <c r="CQ281" s="42"/>
      <c r="CR281" s="42"/>
      <c r="CS281" s="42"/>
      <c r="CT281" s="42"/>
      <c r="CU281" s="42"/>
      <c r="CV281" s="42"/>
      <c r="CW281" s="42"/>
      <c r="CX281" s="42"/>
      <c r="CY281" s="65"/>
      <c r="CZ281" s="42"/>
      <c r="DA281" s="42"/>
      <c r="DB281" s="42"/>
      <c r="DC281" s="42"/>
      <c r="DD281" s="42"/>
      <c r="DE281" s="42"/>
      <c r="DF281" s="42"/>
      <c r="DG281" s="42"/>
      <c r="DH281" s="42"/>
      <c r="DI281" s="42"/>
      <c r="DJ281" s="42"/>
      <c r="DK281" s="42"/>
      <c r="DL281" s="42"/>
      <c r="DM281" s="42"/>
      <c r="DN281" s="65"/>
      <c r="DO281" s="42"/>
      <c r="DP281" s="42"/>
      <c r="DQ281" s="42"/>
      <c r="DR281" s="42"/>
      <c r="DS281" s="42"/>
      <c r="DT281" s="65"/>
      <c r="DU281" s="65"/>
      <c r="DV281" s="148"/>
      <c r="DW281" s="65"/>
      <c r="DX281" s="42"/>
      <c r="DY281" s="42"/>
      <c r="DZ281" s="42"/>
      <c r="EA281" s="42"/>
      <c r="EB281" s="42"/>
      <c r="EC281" s="42"/>
      <c r="ED281" s="42"/>
      <c r="EE281" s="42"/>
      <c r="EF281" s="42"/>
      <c r="EG281" s="42"/>
      <c r="EH281" s="42"/>
      <c r="EI281" s="42"/>
      <c r="EJ281" s="42"/>
      <c r="EK281" s="42"/>
      <c r="EL281" s="42"/>
      <c r="EM281" s="42"/>
      <c r="EN281" s="42"/>
      <c r="EO281" s="42"/>
      <c r="EP281" s="42"/>
      <c r="EQ281" s="42"/>
      <c r="ER281" s="42"/>
      <c r="ES281" s="42"/>
      <c r="ET281" s="42"/>
      <c r="EU281" s="42"/>
      <c r="EV281" s="42"/>
      <c r="EW281" s="42"/>
      <c r="EX281" s="42"/>
      <c r="EY281" s="42"/>
      <c r="EZ281" s="42"/>
      <c r="FA281" s="42"/>
      <c r="FB281" s="42"/>
      <c r="FC281" s="42"/>
      <c r="FD281" s="149">
        <f t="shared" si="27"/>
        <v>27300000</v>
      </c>
      <c r="FE281" s="150">
        <f t="shared" si="31"/>
        <v>44952</v>
      </c>
      <c r="FF281" s="63" t="str">
        <f t="shared" ca="1" si="28"/>
        <v xml:space="preserve"> TERMINADO</v>
      </c>
      <c r="FG281" s="42"/>
      <c r="FH281" s="42"/>
      <c r="FI281" s="168"/>
      <c r="FJ281" s="42" t="s">
        <v>2681</v>
      </c>
      <c r="FK281" s="151" t="s">
        <v>2681</v>
      </c>
    </row>
    <row r="282" spans="1:167" s="152" customFormat="1" ht="13.5" customHeight="1" x14ac:dyDescent="0.2">
      <c r="A282" s="43">
        <v>74829</v>
      </c>
      <c r="B282" s="42" t="s">
        <v>3108</v>
      </c>
      <c r="C282" s="42" t="s">
        <v>2289</v>
      </c>
      <c r="D282" s="43" t="s">
        <v>2590</v>
      </c>
      <c r="E282" s="42">
        <v>281</v>
      </c>
      <c r="F282" s="68" t="s">
        <v>2913</v>
      </c>
      <c r="G282" s="43"/>
      <c r="H282" s="63" t="s">
        <v>528</v>
      </c>
      <c r="I282" s="42" t="s">
        <v>2606</v>
      </c>
      <c r="J282" s="42" t="s">
        <v>2594</v>
      </c>
      <c r="K282" s="42" t="s">
        <v>3377</v>
      </c>
      <c r="L282" s="42" t="s">
        <v>1439</v>
      </c>
      <c r="M282" s="42" t="s">
        <v>197</v>
      </c>
      <c r="N282" s="42">
        <v>583</v>
      </c>
      <c r="O282" s="65">
        <v>44778</v>
      </c>
      <c r="P282" s="64">
        <v>22750000</v>
      </c>
      <c r="Q282" s="42" t="s">
        <v>2877</v>
      </c>
      <c r="R282" s="42" t="s">
        <v>2878</v>
      </c>
      <c r="S282" s="42"/>
      <c r="T282" s="162"/>
      <c r="U282" s="69"/>
      <c r="V282" s="69"/>
      <c r="W282" s="163"/>
      <c r="X282" s="163"/>
      <c r="Y282" s="163"/>
      <c r="Z282" s="163"/>
      <c r="AA282" s="163"/>
      <c r="AB282" s="42"/>
      <c r="AC282" s="69"/>
      <c r="AD282" s="69"/>
      <c r="AE282" s="69"/>
      <c r="AF282" s="69"/>
      <c r="AG282" s="64">
        <f t="shared" si="29"/>
        <v>22750000</v>
      </c>
      <c r="AH282" s="42" t="s">
        <v>2578</v>
      </c>
      <c r="AI282" s="42" t="s">
        <v>2633</v>
      </c>
      <c r="AJ282" s="144" t="s">
        <v>2658</v>
      </c>
      <c r="AK282" s="42" t="s">
        <v>1428</v>
      </c>
      <c r="AL282" s="42">
        <v>1010191581</v>
      </c>
      <c r="AM282" s="42"/>
      <c r="AN282" s="145" t="s">
        <v>1632</v>
      </c>
      <c r="AO282" s="65">
        <v>33082</v>
      </c>
      <c r="AP282" s="146">
        <f t="shared" si="32"/>
        <v>31.449315068493149</v>
      </c>
      <c r="AQ282" s="69"/>
      <c r="AR282" s="69" t="s">
        <v>2714</v>
      </c>
      <c r="AS282" s="189"/>
      <c r="AT282" s="42" t="s">
        <v>2814</v>
      </c>
      <c r="AU282" s="42" t="s">
        <v>2815</v>
      </c>
      <c r="AV282" s="42">
        <v>3123042616</v>
      </c>
      <c r="AW282" s="42" t="s">
        <v>2816</v>
      </c>
      <c r="AX282" s="65">
        <v>44781</v>
      </c>
      <c r="AY282" s="64">
        <v>22750000</v>
      </c>
      <c r="AZ282" s="147">
        <f>+AY282/5</f>
        <v>4550000</v>
      </c>
      <c r="BA282" s="42" t="s">
        <v>2781</v>
      </c>
      <c r="BB282" s="42">
        <v>5</v>
      </c>
      <c r="BC282" s="42"/>
      <c r="BD282" s="42">
        <f t="shared" si="30"/>
        <v>150</v>
      </c>
      <c r="BE282" s="42" t="s">
        <v>632</v>
      </c>
      <c r="BF282" s="93" t="s">
        <v>2817</v>
      </c>
      <c r="BG282" s="42"/>
      <c r="BH282" s="42">
        <v>719</v>
      </c>
      <c r="BI282" s="65">
        <v>44782</v>
      </c>
      <c r="BJ282" s="64">
        <v>22750000</v>
      </c>
      <c r="BK282" s="164"/>
      <c r="BL282" s="42"/>
      <c r="BM282" s="42"/>
      <c r="BN282" s="42"/>
      <c r="BO282" s="42"/>
      <c r="BP282" s="42"/>
      <c r="BQ282" s="42" t="s">
        <v>2818</v>
      </c>
      <c r="BR282" s="42">
        <v>45126</v>
      </c>
      <c r="BS282" s="165">
        <v>44782</v>
      </c>
      <c r="BT282" s="166">
        <v>44783</v>
      </c>
      <c r="BU282" s="166">
        <v>44935</v>
      </c>
      <c r="BV282" s="65">
        <v>44904</v>
      </c>
      <c r="BW282" s="64">
        <v>2730000</v>
      </c>
      <c r="BX282" s="42">
        <v>958</v>
      </c>
      <c r="BY282" s="65"/>
      <c r="BZ282" s="167">
        <v>1102</v>
      </c>
      <c r="CA282" s="65">
        <v>44907</v>
      </c>
      <c r="CB282" s="64">
        <v>2730000</v>
      </c>
      <c r="CC282" s="42"/>
      <c r="CD282" s="42"/>
      <c r="CE282" s="42"/>
      <c r="CF282" s="42"/>
      <c r="CG282" s="42"/>
      <c r="CH282" s="42"/>
      <c r="CI282" s="42"/>
      <c r="CJ282" s="42"/>
      <c r="CK282" s="42"/>
      <c r="CL282" s="42"/>
      <c r="CM282" s="42"/>
      <c r="CN282" s="42"/>
      <c r="CO282" s="42"/>
      <c r="CP282" s="42"/>
      <c r="CQ282" s="42"/>
      <c r="CR282" s="42"/>
      <c r="CS282" s="42"/>
      <c r="CT282" s="42"/>
      <c r="CU282" s="42"/>
      <c r="CV282" s="42"/>
      <c r="CW282" s="42"/>
      <c r="CX282" s="42">
        <v>18</v>
      </c>
      <c r="CY282" s="65">
        <v>44953</v>
      </c>
      <c r="CZ282" s="42">
        <v>44904</v>
      </c>
      <c r="DA282" s="42" t="s">
        <v>3907</v>
      </c>
      <c r="DB282" s="42"/>
      <c r="DC282" s="42"/>
      <c r="DD282" s="42"/>
      <c r="DE282" s="42"/>
      <c r="DF282" s="42"/>
      <c r="DG282" s="42"/>
      <c r="DH282" s="42"/>
      <c r="DI282" s="42"/>
      <c r="DJ282" s="42"/>
      <c r="DK282" s="42"/>
      <c r="DL282" s="42"/>
      <c r="DM282" s="42"/>
      <c r="DN282" s="65"/>
      <c r="DO282" s="42"/>
      <c r="DP282" s="42"/>
      <c r="DQ282" s="42"/>
      <c r="DR282" s="42"/>
      <c r="DS282" s="42"/>
      <c r="DT282" s="65"/>
      <c r="DU282" s="65"/>
      <c r="DV282" s="148"/>
      <c r="DW282" s="65"/>
      <c r="DX282" s="42"/>
      <c r="DY282" s="42"/>
      <c r="DZ282" s="42"/>
      <c r="EA282" s="42"/>
      <c r="EB282" s="42"/>
      <c r="EC282" s="42"/>
      <c r="ED282" s="42"/>
      <c r="EE282" s="42"/>
      <c r="EF282" s="42"/>
      <c r="EG282" s="42"/>
      <c r="EH282" s="42"/>
      <c r="EI282" s="42"/>
      <c r="EJ282" s="42"/>
      <c r="EK282" s="42"/>
      <c r="EL282" s="42"/>
      <c r="EM282" s="42"/>
      <c r="EN282" s="42"/>
      <c r="EO282" s="42"/>
      <c r="EP282" s="42"/>
      <c r="EQ282" s="42"/>
      <c r="ER282" s="42"/>
      <c r="ES282" s="42"/>
      <c r="ET282" s="42"/>
      <c r="EU282" s="42"/>
      <c r="EV282" s="42"/>
      <c r="EW282" s="42"/>
      <c r="EX282" s="42"/>
      <c r="EY282" s="42"/>
      <c r="EZ282" s="42"/>
      <c r="FA282" s="42"/>
      <c r="FB282" s="42"/>
      <c r="FC282" s="42"/>
      <c r="FD282" s="149">
        <f t="shared" si="27"/>
        <v>25480000</v>
      </c>
      <c r="FE282" s="150">
        <f t="shared" si="31"/>
        <v>44953</v>
      </c>
      <c r="FF282" s="63" t="str">
        <f t="shared" ca="1" si="28"/>
        <v xml:space="preserve"> TERMINADO</v>
      </c>
      <c r="FG282" s="42"/>
      <c r="FH282" s="42"/>
      <c r="FI282" s="168"/>
      <c r="FJ282" s="42" t="s">
        <v>2682</v>
      </c>
      <c r="FK282" s="151" t="s">
        <v>2682</v>
      </c>
    </row>
    <row r="283" spans="1:167" s="152" customFormat="1" ht="13.5" customHeight="1" x14ac:dyDescent="0.2">
      <c r="A283" s="43">
        <v>75182</v>
      </c>
      <c r="B283" s="42" t="s">
        <v>3108</v>
      </c>
      <c r="C283" s="42" t="s">
        <v>2289</v>
      </c>
      <c r="D283" s="43" t="s">
        <v>2691</v>
      </c>
      <c r="E283" s="42">
        <v>282</v>
      </c>
      <c r="F283" s="68" t="s">
        <v>510</v>
      </c>
      <c r="G283" s="43"/>
      <c r="H283" s="63" t="s">
        <v>528</v>
      </c>
      <c r="I283" s="42" t="s">
        <v>2607</v>
      </c>
      <c r="J283" s="42"/>
      <c r="K283" s="42"/>
      <c r="L283" s="42" t="s">
        <v>1439</v>
      </c>
      <c r="M283" s="42" t="s">
        <v>197</v>
      </c>
      <c r="N283" s="42">
        <v>588</v>
      </c>
      <c r="O283" s="65">
        <v>44783</v>
      </c>
      <c r="P283" s="64">
        <v>20475000</v>
      </c>
      <c r="Q283" s="42" t="s">
        <v>541</v>
      </c>
      <c r="R283" s="42" t="s">
        <v>510</v>
      </c>
      <c r="S283" s="42"/>
      <c r="T283" s="162"/>
      <c r="U283" s="69"/>
      <c r="V283" s="69"/>
      <c r="W283" s="163"/>
      <c r="X283" s="163"/>
      <c r="Y283" s="163"/>
      <c r="Z283" s="163"/>
      <c r="AA283" s="163"/>
      <c r="AB283" s="42"/>
      <c r="AC283" s="69"/>
      <c r="AD283" s="69"/>
      <c r="AE283" s="69"/>
      <c r="AF283" s="69"/>
      <c r="AG283" s="64">
        <f t="shared" si="29"/>
        <v>20475000</v>
      </c>
      <c r="AH283" s="42" t="s">
        <v>502</v>
      </c>
      <c r="AI283" s="42" t="s">
        <v>2634</v>
      </c>
      <c r="AJ283" s="144" t="s">
        <v>2659</v>
      </c>
      <c r="AK283" s="42" t="s">
        <v>1428</v>
      </c>
      <c r="AL283" s="42">
        <v>1026281354</v>
      </c>
      <c r="AM283" s="42"/>
      <c r="AN283" s="145" t="s">
        <v>1632</v>
      </c>
      <c r="AO283" s="65">
        <v>33880</v>
      </c>
      <c r="AP283" s="146">
        <f t="shared" si="32"/>
        <v>29.263013698630136</v>
      </c>
      <c r="AQ283" s="69"/>
      <c r="AR283" s="69" t="s">
        <v>2714</v>
      </c>
      <c r="AS283" s="189"/>
      <c r="AT283" s="42" t="s">
        <v>2821</v>
      </c>
      <c r="AU283" s="42" t="s">
        <v>2819</v>
      </c>
      <c r="AV283" s="42">
        <v>3003142924</v>
      </c>
      <c r="AW283" s="42" t="s">
        <v>2820</v>
      </c>
      <c r="AX283" s="65">
        <v>44783</v>
      </c>
      <c r="AY283" s="64">
        <v>20475000</v>
      </c>
      <c r="AZ283" s="147">
        <v>4550000</v>
      </c>
      <c r="BA283" s="42" t="s">
        <v>2797</v>
      </c>
      <c r="BB283" s="42">
        <v>4</v>
      </c>
      <c r="BC283" s="42">
        <v>15</v>
      </c>
      <c r="BD283" s="42">
        <f t="shared" si="30"/>
        <v>135</v>
      </c>
      <c r="BE283" s="42" t="s">
        <v>605</v>
      </c>
      <c r="BF283" s="93" t="s">
        <v>2822</v>
      </c>
      <c r="BG283" s="42"/>
      <c r="BH283" s="42">
        <v>722</v>
      </c>
      <c r="BI283" s="65">
        <v>44784</v>
      </c>
      <c r="BJ283" s="64">
        <v>20475000</v>
      </c>
      <c r="BK283" s="164"/>
      <c r="BL283" s="42"/>
      <c r="BM283" s="42"/>
      <c r="BN283" s="42"/>
      <c r="BO283" s="42"/>
      <c r="BP283" s="42"/>
      <c r="BQ283" s="42" t="s">
        <v>2823</v>
      </c>
      <c r="BR283" s="42">
        <v>45112</v>
      </c>
      <c r="BS283" s="165">
        <v>44784</v>
      </c>
      <c r="BT283" s="166">
        <v>44784</v>
      </c>
      <c r="BU283" s="166">
        <v>44920</v>
      </c>
      <c r="BV283" s="65"/>
      <c r="BW283" s="64"/>
      <c r="BX283" s="42"/>
      <c r="BY283" s="65"/>
      <c r="BZ283" s="167"/>
      <c r="CA283" s="65"/>
      <c r="CB283" s="64"/>
      <c r="CC283" s="42"/>
      <c r="CD283" s="42"/>
      <c r="CE283" s="42"/>
      <c r="CF283" s="42"/>
      <c r="CG283" s="42"/>
      <c r="CH283" s="42"/>
      <c r="CI283" s="42"/>
      <c r="CJ283" s="42"/>
      <c r="CK283" s="42"/>
      <c r="CL283" s="42"/>
      <c r="CM283" s="42"/>
      <c r="CN283" s="42"/>
      <c r="CO283" s="42"/>
      <c r="CP283" s="42"/>
      <c r="CQ283" s="42"/>
      <c r="CR283" s="42"/>
      <c r="CS283" s="42"/>
      <c r="CT283" s="42"/>
      <c r="CU283" s="42"/>
      <c r="CV283" s="42"/>
      <c r="CW283" s="42"/>
      <c r="CX283" s="42"/>
      <c r="CY283" s="65"/>
      <c r="CZ283" s="42"/>
      <c r="DA283" s="42"/>
      <c r="DB283" s="42"/>
      <c r="DC283" s="42"/>
      <c r="DD283" s="42"/>
      <c r="DE283" s="42"/>
      <c r="DF283" s="42"/>
      <c r="DG283" s="42"/>
      <c r="DH283" s="42"/>
      <c r="DI283" s="42"/>
      <c r="DJ283" s="42"/>
      <c r="DK283" s="42"/>
      <c r="DL283" s="42"/>
      <c r="DM283" s="42"/>
      <c r="DN283" s="65"/>
      <c r="DO283" s="42"/>
      <c r="DP283" s="42"/>
      <c r="DQ283" s="42"/>
      <c r="DR283" s="42"/>
      <c r="DS283" s="42"/>
      <c r="DT283" s="65"/>
      <c r="DU283" s="65"/>
      <c r="DV283" s="148"/>
      <c r="DW283" s="65"/>
      <c r="DX283" s="42"/>
      <c r="DY283" s="42"/>
      <c r="DZ283" s="42"/>
      <c r="EA283" s="42"/>
      <c r="EB283" s="42"/>
      <c r="EC283" s="42"/>
      <c r="ED283" s="42"/>
      <c r="EE283" s="42"/>
      <c r="EF283" s="42"/>
      <c r="EG283" s="42"/>
      <c r="EH283" s="42"/>
      <c r="EI283" s="42"/>
      <c r="EJ283" s="42"/>
      <c r="EK283" s="42"/>
      <c r="EL283" s="42"/>
      <c r="EM283" s="42"/>
      <c r="EN283" s="42"/>
      <c r="EO283" s="42"/>
      <c r="EP283" s="42"/>
      <c r="EQ283" s="42"/>
      <c r="ER283" s="42"/>
      <c r="ES283" s="42"/>
      <c r="ET283" s="42"/>
      <c r="EU283" s="42"/>
      <c r="EV283" s="42"/>
      <c r="EW283" s="42"/>
      <c r="EX283" s="42"/>
      <c r="EY283" s="42"/>
      <c r="EZ283" s="42"/>
      <c r="FA283" s="42"/>
      <c r="FB283" s="42"/>
      <c r="FC283" s="42"/>
      <c r="FD283" s="149">
        <f t="shared" si="27"/>
        <v>20475000</v>
      </c>
      <c r="FE283" s="150">
        <f t="shared" si="31"/>
        <v>44920</v>
      </c>
      <c r="FF283" s="63" t="str">
        <f t="shared" ca="1" si="28"/>
        <v xml:space="preserve"> TERMINADO</v>
      </c>
      <c r="FG283" s="42"/>
      <c r="FH283" s="42"/>
      <c r="FI283" s="168"/>
      <c r="FJ283" s="42" t="s">
        <v>2683</v>
      </c>
      <c r="FK283" s="151" t="s">
        <v>2683</v>
      </c>
    </row>
    <row r="284" spans="1:167" s="152" customFormat="1" ht="13.5" customHeight="1" x14ac:dyDescent="0.2">
      <c r="A284" s="43">
        <v>75140</v>
      </c>
      <c r="B284" s="42" t="s">
        <v>3108</v>
      </c>
      <c r="C284" s="42" t="s">
        <v>2289</v>
      </c>
      <c r="D284" s="43" t="s">
        <v>2692</v>
      </c>
      <c r="E284" s="42">
        <v>283</v>
      </c>
      <c r="F284" s="68" t="s">
        <v>510</v>
      </c>
      <c r="G284" s="43"/>
      <c r="H284" s="63" t="s">
        <v>528</v>
      </c>
      <c r="I284" s="42" t="s">
        <v>2608</v>
      </c>
      <c r="J284" s="42"/>
      <c r="K284" s="42"/>
      <c r="L284" s="42" t="s">
        <v>1439</v>
      </c>
      <c r="M284" s="42" t="s">
        <v>197</v>
      </c>
      <c r="N284" s="42">
        <v>591</v>
      </c>
      <c r="O284" s="65">
        <v>44783</v>
      </c>
      <c r="P284" s="64">
        <v>20475000</v>
      </c>
      <c r="Q284" s="42" t="s">
        <v>541</v>
      </c>
      <c r="R284" s="42" t="s">
        <v>510</v>
      </c>
      <c r="S284" s="42"/>
      <c r="T284" s="162"/>
      <c r="U284" s="69"/>
      <c r="V284" s="69"/>
      <c r="W284" s="163"/>
      <c r="X284" s="163"/>
      <c r="Y284" s="163"/>
      <c r="Z284" s="163"/>
      <c r="AA284" s="163"/>
      <c r="AB284" s="42"/>
      <c r="AC284" s="69"/>
      <c r="AD284" s="69"/>
      <c r="AE284" s="69"/>
      <c r="AF284" s="69"/>
      <c r="AG284" s="64">
        <f t="shared" si="29"/>
        <v>20475000</v>
      </c>
      <c r="AH284" s="42" t="s">
        <v>506</v>
      </c>
      <c r="AI284" s="42" t="s">
        <v>2635</v>
      </c>
      <c r="AJ284" s="144" t="s">
        <v>2647</v>
      </c>
      <c r="AK284" s="42" t="s">
        <v>1428</v>
      </c>
      <c r="AL284" s="42">
        <v>80731316</v>
      </c>
      <c r="AM284" s="42"/>
      <c r="AN284" s="145" t="s">
        <v>1631</v>
      </c>
      <c r="AO284" s="65">
        <v>30039</v>
      </c>
      <c r="AP284" s="146">
        <f t="shared" si="32"/>
        <v>39.786301369863011</v>
      </c>
      <c r="AQ284" s="69"/>
      <c r="AR284" s="69" t="s">
        <v>2714</v>
      </c>
      <c r="AS284" s="189"/>
      <c r="AT284" s="42" t="s">
        <v>1278</v>
      </c>
      <c r="AU284" s="42" t="s">
        <v>2824</v>
      </c>
      <c r="AV284" s="42">
        <v>3112001984</v>
      </c>
      <c r="AW284" s="42" t="s">
        <v>2825</v>
      </c>
      <c r="AX284" s="65">
        <v>44783</v>
      </c>
      <c r="AY284" s="64">
        <v>20475000</v>
      </c>
      <c r="AZ284" s="147">
        <v>4550000</v>
      </c>
      <c r="BA284" s="42" t="s">
        <v>2797</v>
      </c>
      <c r="BB284" s="42">
        <v>4</v>
      </c>
      <c r="BC284" s="42">
        <v>15</v>
      </c>
      <c r="BD284" s="42">
        <f t="shared" si="30"/>
        <v>135</v>
      </c>
      <c r="BE284" s="42" t="s">
        <v>2826</v>
      </c>
      <c r="BF284" s="93" t="s">
        <v>2827</v>
      </c>
      <c r="BG284" s="42"/>
      <c r="BH284" s="42">
        <v>723</v>
      </c>
      <c r="BI284" s="65">
        <v>44784</v>
      </c>
      <c r="BJ284" s="64">
        <v>20475000</v>
      </c>
      <c r="BK284" s="164"/>
      <c r="BL284" s="42"/>
      <c r="BM284" s="42"/>
      <c r="BN284" s="42"/>
      <c r="BO284" s="42"/>
      <c r="BP284" s="42"/>
      <c r="BQ284" s="42" t="s">
        <v>2828</v>
      </c>
      <c r="BR284" s="42">
        <v>45107</v>
      </c>
      <c r="BS284" s="165">
        <v>44784</v>
      </c>
      <c r="BT284" s="166">
        <v>44784</v>
      </c>
      <c r="BU284" s="166">
        <v>44920</v>
      </c>
      <c r="BV284" s="65"/>
      <c r="BW284" s="64"/>
      <c r="BX284" s="42"/>
      <c r="BY284" s="65"/>
      <c r="BZ284" s="167"/>
      <c r="CA284" s="65"/>
      <c r="CB284" s="64"/>
      <c r="CC284" s="42"/>
      <c r="CD284" s="42"/>
      <c r="CE284" s="42"/>
      <c r="CF284" s="42"/>
      <c r="CG284" s="42"/>
      <c r="CH284" s="42"/>
      <c r="CI284" s="42"/>
      <c r="CJ284" s="42"/>
      <c r="CK284" s="42"/>
      <c r="CL284" s="42"/>
      <c r="CM284" s="42"/>
      <c r="CN284" s="42"/>
      <c r="CO284" s="42"/>
      <c r="CP284" s="42"/>
      <c r="CQ284" s="42"/>
      <c r="CR284" s="42"/>
      <c r="CS284" s="42"/>
      <c r="CT284" s="42"/>
      <c r="CU284" s="42"/>
      <c r="CV284" s="42"/>
      <c r="CW284" s="42"/>
      <c r="CX284" s="42"/>
      <c r="CY284" s="65"/>
      <c r="CZ284" s="42"/>
      <c r="DA284" s="42"/>
      <c r="DB284" s="42"/>
      <c r="DC284" s="42"/>
      <c r="DD284" s="42"/>
      <c r="DE284" s="42"/>
      <c r="DF284" s="42"/>
      <c r="DG284" s="42"/>
      <c r="DH284" s="42"/>
      <c r="DI284" s="42"/>
      <c r="DJ284" s="42"/>
      <c r="DK284" s="42"/>
      <c r="DL284" s="42"/>
      <c r="DM284" s="42"/>
      <c r="DN284" s="65"/>
      <c r="DO284" s="42"/>
      <c r="DP284" s="42"/>
      <c r="DQ284" s="42"/>
      <c r="DR284" s="42"/>
      <c r="DS284" s="42"/>
      <c r="DT284" s="65"/>
      <c r="DU284" s="65"/>
      <c r="DV284" s="148"/>
      <c r="DW284" s="65"/>
      <c r="DX284" s="42"/>
      <c r="DY284" s="42"/>
      <c r="DZ284" s="42"/>
      <c r="EA284" s="42"/>
      <c r="EB284" s="42"/>
      <c r="EC284" s="42"/>
      <c r="ED284" s="42"/>
      <c r="EE284" s="42"/>
      <c r="EF284" s="42"/>
      <c r="EG284" s="42"/>
      <c r="EH284" s="42"/>
      <c r="EI284" s="42"/>
      <c r="EJ284" s="42"/>
      <c r="EK284" s="42"/>
      <c r="EL284" s="42"/>
      <c r="EM284" s="42"/>
      <c r="EN284" s="42"/>
      <c r="EO284" s="42"/>
      <c r="EP284" s="42"/>
      <c r="EQ284" s="42"/>
      <c r="ER284" s="42"/>
      <c r="ES284" s="42"/>
      <c r="ET284" s="42"/>
      <c r="EU284" s="42"/>
      <c r="EV284" s="42"/>
      <c r="EW284" s="42"/>
      <c r="EX284" s="42"/>
      <c r="EY284" s="42"/>
      <c r="EZ284" s="42"/>
      <c r="FA284" s="42"/>
      <c r="FB284" s="42"/>
      <c r="FC284" s="42"/>
      <c r="FD284" s="149">
        <f t="shared" si="27"/>
        <v>20475000</v>
      </c>
      <c r="FE284" s="150">
        <f t="shared" si="31"/>
        <v>44920</v>
      </c>
      <c r="FF284" s="63" t="str">
        <f t="shared" ca="1" si="28"/>
        <v xml:space="preserve"> TERMINADO</v>
      </c>
      <c r="FG284" s="42"/>
      <c r="FH284" s="42"/>
      <c r="FI284" s="168"/>
      <c r="FJ284" s="42" t="s">
        <v>2684</v>
      </c>
      <c r="FK284" s="151" t="s">
        <v>2684</v>
      </c>
    </row>
    <row r="285" spans="1:167" s="152" customFormat="1" ht="13.5" customHeight="1" x14ac:dyDescent="0.2">
      <c r="A285" s="43">
        <v>75133</v>
      </c>
      <c r="B285" s="42" t="s">
        <v>3108</v>
      </c>
      <c r="C285" s="42" t="s">
        <v>2289</v>
      </c>
      <c r="D285" s="43" t="s">
        <v>2693</v>
      </c>
      <c r="E285" s="42">
        <v>284</v>
      </c>
      <c r="F285" s="68" t="s">
        <v>510</v>
      </c>
      <c r="G285" s="43"/>
      <c r="H285" s="63" t="s">
        <v>528</v>
      </c>
      <c r="I285" s="42" t="s">
        <v>2609</v>
      </c>
      <c r="J285" s="42"/>
      <c r="K285" s="42"/>
      <c r="L285" s="42" t="s">
        <v>1439</v>
      </c>
      <c r="M285" s="42" t="s">
        <v>197</v>
      </c>
      <c r="N285" s="42">
        <v>590</v>
      </c>
      <c r="O285" s="65">
        <v>44783</v>
      </c>
      <c r="P285" s="64">
        <v>20475000</v>
      </c>
      <c r="Q285" s="42" t="s">
        <v>541</v>
      </c>
      <c r="R285" s="42" t="s">
        <v>510</v>
      </c>
      <c r="S285" s="42"/>
      <c r="T285" s="162"/>
      <c r="U285" s="69"/>
      <c r="V285" s="69"/>
      <c r="W285" s="163"/>
      <c r="X285" s="163"/>
      <c r="Y285" s="163"/>
      <c r="Z285" s="163"/>
      <c r="AA285" s="163"/>
      <c r="AB285" s="42"/>
      <c r="AC285" s="69"/>
      <c r="AD285" s="69"/>
      <c r="AE285" s="69"/>
      <c r="AF285" s="69"/>
      <c r="AG285" s="64">
        <f t="shared" si="29"/>
        <v>20475000</v>
      </c>
      <c r="AH285" s="42" t="s">
        <v>2592</v>
      </c>
      <c r="AI285" s="42" t="s">
        <v>2636</v>
      </c>
      <c r="AJ285" s="144" t="s">
        <v>2648</v>
      </c>
      <c r="AK285" s="42" t="s">
        <v>1428</v>
      </c>
      <c r="AL285" s="42">
        <v>16262063</v>
      </c>
      <c r="AM285" s="42"/>
      <c r="AN285" s="145" t="s">
        <v>1631</v>
      </c>
      <c r="AO285" s="65">
        <v>21925</v>
      </c>
      <c r="AP285" s="146">
        <f t="shared" si="32"/>
        <v>62.016438356164386</v>
      </c>
      <c r="AQ285" s="69"/>
      <c r="AR285" s="69" t="s">
        <v>1428</v>
      </c>
      <c r="AS285" s="189"/>
      <c r="AT285" s="42" t="s">
        <v>1279</v>
      </c>
      <c r="AU285" s="42" t="s">
        <v>2829</v>
      </c>
      <c r="AV285" s="42">
        <v>3105808910</v>
      </c>
      <c r="AW285" s="42" t="s">
        <v>2830</v>
      </c>
      <c r="AX285" s="65">
        <v>44784</v>
      </c>
      <c r="AY285" s="64">
        <v>20475000</v>
      </c>
      <c r="AZ285" s="147">
        <v>4550000</v>
      </c>
      <c r="BA285" s="42" t="s">
        <v>2797</v>
      </c>
      <c r="BB285" s="42">
        <v>4</v>
      </c>
      <c r="BC285" s="42">
        <v>15</v>
      </c>
      <c r="BD285" s="42">
        <f t="shared" si="30"/>
        <v>135</v>
      </c>
      <c r="BE285" s="42" t="s">
        <v>3482</v>
      </c>
      <c r="BF285" s="93"/>
      <c r="BG285" s="42"/>
      <c r="BH285" s="42">
        <v>724</v>
      </c>
      <c r="BI285" s="65">
        <v>44784</v>
      </c>
      <c r="BJ285" s="64">
        <v>20475000</v>
      </c>
      <c r="BK285" s="164"/>
      <c r="BL285" s="42"/>
      <c r="BM285" s="42"/>
      <c r="BN285" s="42"/>
      <c r="BO285" s="42"/>
      <c r="BP285" s="42"/>
      <c r="BQ285" s="42" t="s">
        <v>2831</v>
      </c>
      <c r="BR285" s="42">
        <v>45089</v>
      </c>
      <c r="BS285" s="165">
        <v>44785</v>
      </c>
      <c r="BT285" s="166">
        <v>44789</v>
      </c>
      <c r="BU285" s="166">
        <v>44925</v>
      </c>
      <c r="BV285" s="65"/>
      <c r="BW285" s="64"/>
      <c r="BX285" s="42"/>
      <c r="BY285" s="65"/>
      <c r="BZ285" s="167"/>
      <c r="CA285" s="65"/>
      <c r="CB285" s="64"/>
      <c r="CC285" s="42"/>
      <c r="CD285" s="42"/>
      <c r="CE285" s="42"/>
      <c r="CF285" s="42"/>
      <c r="CG285" s="42"/>
      <c r="CH285" s="42"/>
      <c r="CI285" s="42"/>
      <c r="CJ285" s="42"/>
      <c r="CK285" s="42"/>
      <c r="CL285" s="42"/>
      <c r="CM285" s="42"/>
      <c r="CN285" s="42"/>
      <c r="CO285" s="42"/>
      <c r="CP285" s="42"/>
      <c r="CQ285" s="42"/>
      <c r="CR285" s="42"/>
      <c r="CS285" s="42"/>
      <c r="CT285" s="42"/>
      <c r="CU285" s="42"/>
      <c r="CV285" s="42"/>
      <c r="CW285" s="42"/>
      <c r="CX285" s="42"/>
      <c r="CY285" s="65"/>
      <c r="CZ285" s="42"/>
      <c r="DA285" s="42"/>
      <c r="DB285" s="42"/>
      <c r="DC285" s="42"/>
      <c r="DD285" s="42"/>
      <c r="DE285" s="42"/>
      <c r="DF285" s="42"/>
      <c r="DG285" s="42"/>
      <c r="DH285" s="42"/>
      <c r="DI285" s="42"/>
      <c r="DJ285" s="42"/>
      <c r="DK285" s="42"/>
      <c r="DL285" s="42"/>
      <c r="DM285" s="42"/>
      <c r="DN285" s="65"/>
      <c r="DO285" s="42"/>
      <c r="DP285" s="42"/>
      <c r="DQ285" s="42"/>
      <c r="DR285" s="42"/>
      <c r="DS285" s="42"/>
      <c r="DT285" s="65"/>
      <c r="DU285" s="65"/>
      <c r="DV285" s="148"/>
      <c r="DW285" s="65"/>
      <c r="DX285" s="42"/>
      <c r="DY285" s="42"/>
      <c r="DZ285" s="42"/>
      <c r="EA285" s="42"/>
      <c r="EB285" s="42"/>
      <c r="EC285" s="42"/>
      <c r="ED285" s="42"/>
      <c r="EE285" s="42"/>
      <c r="EF285" s="42"/>
      <c r="EG285" s="42"/>
      <c r="EH285" s="42"/>
      <c r="EI285" s="42"/>
      <c r="EJ285" s="42"/>
      <c r="EK285" s="42"/>
      <c r="EL285" s="42"/>
      <c r="EM285" s="42"/>
      <c r="EN285" s="42"/>
      <c r="EO285" s="42"/>
      <c r="EP285" s="42"/>
      <c r="EQ285" s="42"/>
      <c r="ER285" s="42"/>
      <c r="ES285" s="42"/>
      <c r="ET285" s="42"/>
      <c r="EU285" s="42"/>
      <c r="EV285" s="42"/>
      <c r="EW285" s="42"/>
      <c r="EX285" s="42"/>
      <c r="EY285" s="42"/>
      <c r="EZ285" s="42"/>
      <c r="FA285" s="42"/>
      <c r="FB285" s="42"/>
      <c r="FC285" s="42"/>
      <c r="FD285" s="149">
        <f t="shared" si="27"/>
        <v>20475000</v>
      </c>
      <c r="FE285" s="150">
        <f t="shared" si="31"/>
        <v>44925</v>
      </c>
      <c r="FF285" s="63" t="str">
        <f t="shared" ca="1" si="28"/>
        <v xml:space="preserve"> TERMINADO</v>
      </c>
      <c r="FG285" s="42"/>
      <c r="FH285" s="42"/>
      <c r="FI285" s="168"/>
      <c r="FJ285" s="42" t="s">
        <v>2685</v>
      </c>
      <c r="FK285" s="151" t="s">
        <v>2685</v>
      </c>
    </row>
    <row r="286" spans="1:167" s="39" customFormat="1" ht="13.5" customHeight="1" x14ac:dyDescent="0.2">
      <c r="A286" s="183">
        <v>75469</v>
      </c>
      <c r="B286" s="96" t="s">
        <v>3108</v>
      </c>
      <c r="C286" s="96" t="s">
        <v>2601</v>
      </c>
      <c r="D286" s="183" t="s">
        <v>2694</v>
      </c>
      <c r="E286" s="96">
        <v>285</v>
      </c>
      <c r="F286" s="184" t="s">
        <v>516</v>
      </c>
      <c r="G286" s="183"/>
      <c r="H286" s="185" t="s">
        <v>528</v>
      </c>
      <c r="I286" s="96" t="s">
        <v>3197</v>
      </c>
      <c r="J286" s="96" t="s">
        <v>2714</v>
      </c>
      <c r="K286" s="96" t="s">
        <v>2714</v>
      </c>
      <c r="L286" s="96" t="s">
        <v>3528</v>
      </c>
      <c r="M286" s="96" t="s">
        <v>245</v>
      </c>
      <c r="N286" s="96"/>
      <c r="O286" s="186"/>
      <c r="P286" s="187"/>
      <c r="Q286" s="96" t="s">
        <v>533</v>
      </c>
      <c r="R286" s="96" t="s">
        <v>516</v>
      </c>
      <c r="S286" s="96"/>
      <c r="T286" s="188"/>
      <c r="U286" s="189"/>
      <c r="V286" s="189"/>
      <c r="W286" s="190"/>
      <c r="X286" s="190"/>
      <c r="Y286" s="190"/>
      <c r="Z286" s="190"/>
      <c r="AA286" s="190"/>
      <c r="AB286" s="96"/>
      <c r="AC286" s="189"/>
      <c r="AD286" s="189"/>
      <c r="AE286" s="189"/>
      <c r="AF286" s="189"/>
      <c r="AG286" s="187">
        <f t="shared" si="29"/>
        <v>0</v>
      </c>
      <c r="AH286" s="96" t="s">
        <v>504</v>
      </c>
      <c r="AI286" s="96"/>
      <c r="AJ286" s="191" t="s">
        <v>3254</v>
      </c>
      <c r="AK286" s="96" t="s">
        <v>2228</v>
      </c>
      <c r="AL286" s="96">
        <v>899999061</v>
      </c>
      <c r="AM286" s="96">
        <v>9</v>
      </c>
      <c r="AN286" s="192" t="s">
        <v>117</v>
      </c>
      <c r="AO286" s="186" t="s">
        <v>2714</v>
      </c>
      <c r="AP286" s="217" t="s">
        <v>117</v>
      </c>
      <c r="AQ286" s="189"/>
      <c r="AR286" s="212"/>
      <c r="AS286" s="189"/>
      <c r="AT286" s="96"/>
      <c r="AU286" s="96" t="s">
        <v>3726</v>
      </c>
      <c r="AV286" s="96"/>
      <c r="AW286" s="96"/>
      <c r="AX286" s="186">
        <v>44781</v>
      </c>
      <c r="AY286" s="187">
        <v>0</v>
      </c>
      <c r="AZ286" s="194"/>
      <c r="BA286" s="96" t="s">
        <v>3720</v>
      </c>
      <c r="BB286" s="96">
        <v>12</v>
      </c>
      <c r="BC286" s="96"/>
      <c r="BD286" s="96">
        <f t="shared" si="30"/>
        <v>360</v>
      </c>
      <c r="BE286" s="96" t="s">
        <v>3482</v>
      </c>
      <c r="BF286" s="195"/>
      <c r="BG286" s="96"/>
      <c r="BH286" s="96"/>
      <c r="BI286" s="186"/>
      <c r="BJ286" s="187"/>
      <c r="BK286" s="196"/>
      <c r="BL286" s="96"/>
      <c r="BM286" s="96"/>
      <c r="BN286" s="96"/>
      <c r="BO286" s="96"/>
      <c r="BP286" s="96"/>
      <c r="BQ286" s="96"/>
      <c r="BR286" s="96"/>
      <c r="BS286" s="197"/>
      <c r="BT286" s="198">
        <v>44781</v>
      </c>
      <c r="BU286" s="198">
        <v>45145</v>
      </c>
      <c r="BV286" s="186"/>
      <c r="BW286" s="187"/>
      <c r="BX286" s="96"/>
      <c r="BY286" s="186"/>
      <c r="BZ286" s="199"/>
      <c r="CA286" s="186"/>
      <c r="CB286" s="187"/>
      <c r="CC286" s="96"/>
      <c r="CD286" s="96"/>
      <c r="CE286" s="96"/>
      <c r="CF286" s="96"/>
      <c r="CG286" s="96"/>
      <c r="CH286" s="96"/>
      <c r="CI286" s="96"/>
      <c r="CJ286" s="96"/>
      <c r="CK286" s="96"/>
      <c r="CL286" s="96"/>
      <c r="CM286" s="96"/>
      <c r="CN286" s="96"/>
      <c r="CO286" s="96"/>
      <c r="CP286" s="96"/>
      <c r="CQ286" s="96"/>
      <c r="CR286" s="96"/>
      <c r="CS286" s="96"/>
      <c r="CT286" s="96"/>
      <c r="CU286" s="96"/>
      <c r="CV286" s="96"/>
      <c r="CW286" s="96"/>
      <c r="CX286" s="96"/>
      <c r="CY286" s="186"/>
      <c r="CZ286" s="96"/>
      <c r="DA286" s="96"/>
      <c r="DB286" s="96"/>
      <c r="DC286" s="96"/>
      <c r="DD286" s="96"/>
      <c r="DE286" s="96"/>
      <c r="DF286" s="96"/>
      <c r="DG286" s="96"/>
      <c r="DH286" s="96"/>
      <c r="DI286" s="96"/>
      <c r="DJ286" s="96"/>
      <c r="DK286" s="96"/>
      <c r="DL286" s="96"/>
      <c r="DM286" s="96"/>
      <c r="DN286" s="186"/>
      <c r="DO286" s="96"/>
      <c r="DP286" s="96"/>
      <c r="DQ286" s="96"/>
      <c r="DR286" s="96"/>
      <c r="DS286" s="96"/>
      <c r="DT286" s="186"/>
      <c r="DU286" s="186"/>
      <c r="DV286" s="191"/>
      <c r="DW286" s="186"/>
      <c r="DX286" s="96"/>
      <c r="DY286" s="96"/>
      <c r="DZ286" s="96"/>
      <c r="EA286" s="96"/>
      <c r="EB286" s="96"/>
      <c r="EC286" s="96"/>
      <c r="ED286" s="96"/>
      <c r="EE286" s="96"/>
      <c r="EF286" s="96"/>
      <c r="EG286" s="96"/>
      <c r="EH286" s="96"/>
      <c r="EI286" s="96"/>
      <c r="EJ286" s="96"/>
      <c r="EK286" s="96"/>
      <c r="EL286" s="96"/>
      <c r="EM286" s="96"/>
      <c r="EN286" s="96"/>
      <c r="EO286" s="96"/>
      <c r="EP286" s="96"/>
      <c r="EQ286" s="96"/>
      <c r="ER286" s="96"/>
      <c r="ES286" s="96"/>
      <c r="ET286" s="96"/>
      <c r="EU286" s="96"/>
      <c r="EV286" s="96"/>
      <c r="EW286" s="96"/>
      <c r="EX286" s="96"/>
      <c r="EY286" s="96"/>
      <c r="EZ286" s="96"/>
      <c r="FA286" s="96"/>
      <c r="FB286" s="96"/>
      <c r="FC286" s="96"/>
      <c r="FD286" s="200">
        <f t="shared" ref="FD286:FD307" si="33">+AY286+BW286+CG286+CP286</f>
        <v>0</v>
      </c>
      <c r="FE286" s="201">
        <f t="shared" si="31"/>
        <v>45145</v>
      </c>
      <c r="FF286" s="185" t="str">
        <f t="shared" ca="1" si="28"/>
        <v>EN EJECUCION</v>
      </c>
      <c r="FG286" s="96"/>
      <c r="FH286" s="96"/>
      <c r="FI286" s="202"/>
      <c r="FJ286" s="96" t="s">
        <v>3484</v>
      </c>
      <c r="FK286" s="203"/>
    </row>
    <row r="287" spans="1:167" s="39" customFormat="1" ht="13.5" customHeight="1" x14ac:dyDescent="0.2">
      <c r="A287" s="183">
        <v>75698</v>
      </c>
      <c r="B287" s="96" t="s">
        <v>3108</v>
      </c>
      <c r="C287" s="96" t="s">
        <v>2601</v>
      </c>
      <c r="D287" s="183" t="s">
        <v>2695</v>
      </c>
      <c r="E287" s="96">
        <v>286</v>
      </c>
      <c r="F287" s="184" t="s">
        <v>3933</v>
      </c>
      <c r="G287" s="183"/>
      <c r="H287" s="185" t="s">
        <v>528</v>
      </c>
      <c r="I287" s="96" t="s">
        <v>2610</v>
      </c>
      <c r="J287" s="96"/>
      <c r="K287" s="96" t="s">
        <v>2714</v>
      </c>
      <c r="L287" s="96" t="s">
        <v>3528</v>
      </c>
      <c r="M287" s="96" t="s">
        <v>245</v>
      </c>
      <c r="N287" s="96">
        <v>600</v>
      </c>
      <c r="O287" s="186">
        <v>44790</v>
      </c>
      <c r="P287" s="187">
        <v>499997230</v>
      </c>
      <c r="Q287" s="96" t="s">
        <v>533</v>
      </c>
      <c r="R287" s="96" t="s">
        <v>516</v>
      </c>
      <c r="S287" s="96"/>
      <c r="T287" s="188"/>
      <c r="U287" s="189"/>
      <c r="V287" s="189"/>
      <c r="W287" s="190"/>
      <c r="X287" s="190"/>
      <c r="Y287" s="190"/>
      <c r="Z287" s="190"/>
      <c r="AA287" s="190"/>
      <c r="AB287" s="96"/>
      <c r="AC287" s="189"/>
      <c r="AD287" s="189"/>
      <c r="AE287" s="189"/>
      <c r="AF287" s="189"/>
      <c r="AG287" s="187">
        <f t="shared" si="29"/>
        <v>499997230</v>
      </c>
      <c r="AH287" s="96" t="s">
        <v>2578</v>
      </c>
      <c r="AI287" s="96" t="s">
        <v>2637</v>
      </c>
      <c r="AJ287" s="191" t="s">
        <v>2649</v>
      </c>
      <c r="AK287" s="96" t="s">
        <v>2228</v>
      </c>
      <c r="AL287" s="96">
        <v>800250713</v>
      </c>
      <c r="AM287" s="96"/>
      <c r="AN287" s="192" t="s">
        <v>117</v>
      </c>
      <c r="AO287" s="186" t="s">
        <v>2714</v>
      </c>
      <c r="AP287" s="217" t="s">
        <v>117</v>
      </c>
      <c r="AQ287" s="189"/>
      <c r="AR287" s="212" t="s">
        <v>1428</v>
      </c>
      <c r="AS287" s="189"/>
      <c r="AT287" s="96"/>
      <c r="AU287" s="96"/>
      <c r="AV287" s="96"/>
      <c r="AW287" s="96"/>
      <c r="AX287" s="186">
        <v>44791</v>
      </c>
      <c r="AY287" s="187">
        <v>499997230</v>
      </c>
      <c r="AZ287" s="194" t="s">
        <v>2714</v>
      </c>
      <c r="BA287" s="96" t="s">
        <v>3712</v>
      </c>
      <c r="BB287" s="96"/>
      <c r="BC287" s="96">
        <v>285</v>
      </c>
      <c r="BD287" s="96">
        <f t="shared" si="30"/>
        <v>285</v>
      </c>
      <c r="BE287" s="96" t="s">
        <v>3485</v>
      </c>
      <c r="BF287" s="195">
        <v>20226620006663</v>
      </c>
      <c r="BG287" s="96"/>
      <c r="BH287" s="96">
        <v>732</v>
      </c>
      <c r="BI287" s="186">
        <v>44792</v>
      </c>
      <c r="BJ287" s="187">
        <v>499997230</v>
      </c>
      <c r="BK287" s="196"/>
      <c r="BL287" s="96"/>
      <c r="BM287" s="96"/>
      <c r="BN287" s="96"/>
      <c r="BO287" s="96"/>
      <c r="BP287" s="96"/>
      <c r="BQ287" s="96"/>
      <c r="BR287" s="96"/>
      <c r="BS287" s="197"/>
      <c r="BT287" s="198">
        <v>44796</v>
      </c>
      <c r="BU287" s="198">
        <v>45068</v>
      </c>
      <c r="BV287" s="186"/>
      <c r="BW287" s="187"/>
      <c r="BX287" s="96"/>
      <c r="BY287" s="186"/>
      <c r="BZ287" s="199"/>
      <c r="CA287" s="186"/>
      <c r="CB287" s="187"/>
      <c r="CC287" s="96"/>
      <c r="CD287" s="96"/>
      <c r="CE287" s="96"/>
      <c r="CF287" s="96"/>
      <c r="CG287" s="96"/>
      <c r="CH287" s="96"/>
      <c r="CI287" s="96"/>
      <c r="CJ287" s="96"/>
      <c r="CK287" s="96"/>
      <c r="CL287" s="96"/>
      <c r="CM287" s="96"/>
      <c r="CN287" s="96"/>
      <c r="CO287" s="96"/>
      <c r="CP287" s="96"/>
      <c r="CQ287" s="96"/>
      <c r="CR287" s="96"/>
      <c r="CS287" s="96"/>
      <c r="CT287" s="96"/>
      <c r="CU287" s="96"/>
      <c r="CV287" s="96"/>
      <c r="CW287" s="96"/>
      <c r="CX287" s="96"/>
      <c r="CY287" s="186"/>
      <c r="CZ287" s="96"/>
      <c r="DA287" s="96"/>
      <c r="DB287" s="96"/>
      <c r="DC287" s="96"/>
      <c r="DD287" s="96"/>
      <c r="DE287" s="96"/>
      <c r="DF287" s="96"/>
      <c r="DG287" s="96"/>
      <c r="DH287" s="96"/>
      <c r="DI287" s="96"/>
      <c r="DJ287" s="96"/>
      <c r="DK287" s="96"/>
      <c r="DL287" s="96"/>
      <c r="DM287" s="96"/>
      <c r="DN287" s="186"/>
      <c r="DO287" s="96"/>
      <c r="DP287" s="96"/>
      <c r="DQ287" s="96"/>
      <c r="DR287" s="96"/>
      <c r="DS287" s="96"/>
      <c r="DT287" s="186"/>
      <c r="DU287" s="186"/>
      <c r="DV287" s="191"/>
      <c r="DW287" s="186"/>
      <c r="DX287" s="96"/>
      <c r="DY287" s="96"/>
      <c r="DZ287" s="96"/>
      <c r="EA287" s="96"/>
      <c r="EB287" s="96"/>
      <c r="EC287" s="96"/>
      <c r="ED287" s="96"/>
      <c r="EE287" s="96"/>
      <c r="EF287" s="96"/>
      <c r="EG287" s="96"/>
      <c r="EH287" s="96"/>
      <c r="EI287" s="96"/>
      <c r="EJ287" s="96"/>
      <c r="EK287" s="96"/>
      <c r="EL287" s="96"/>
      <c r="EM287" s="96"/>
      <c r="EN287" s="96"/>
      <c r="EO287" s="96"/>
      <c r="EP287" s="96"/>
      <c r="EQ287" s="96"/>
      <c r="ER287" s="96"/>
      <c r="ES287" s="96"/>
      <c r="ET287" s="96"/>
      <c r="EU287" s="96"/>
      <c r="EV287" s="96"/>
      <c r="EW287" s="96"/>
      <c r="EX287" s="96"/>
      <c r="EY287" s="96"/>
      <c r="EZ287" s="96"/>
      <c r="FA287" s="96"/>
      <c r="FB287" s="96"/>
      <c r="FC287" s="96"/>
      <c r="FD287" s="200">
        <f t="shared" si="33"/>
        <v>499997230</v>
      </c>
      <c r="FE287" s="201">
        <f t="shared" si="31"/>
        <v>45068</v>
      </c>
      <c r="FF287" s="185" t="str">
        <f t="shared" ca="1" si="28"/>
        <v>EN EJECUCION</v>
      </c>
      <c r="FG287" s="96"/>
      <c r="FH287" s="96"/>
      <c r="FI287" s="202"/>
      <c r="FJ287" s="96" t="s">
        <v>2686</v>
      </c>
      <c r="FK287" s="203" t="s">
        <v>2686</v>
      </c>
    </row>
    <row r="288" spans="1:167" s="152" customFormat="1" ht="13.5" customHeight="1" x14ac:dyDescent="0.2">
      <c r="A288" s="43">
        <v>75610</v>
      </c>
      <c r="B288" s="42" t="s">
        <v>3108</v>
      </c>
      <c r="C288" s="42" t="s">
        <v>2289</v>
      </c>
      <c r="D288" s="43" t="s">
        <v>2696</v>
      </c>
      <c r="E288" s="42">
        <v>287</v>
      </c>
      <c r="F288" s="68" t="s">
        <v>510</v>
      </c>
      <c r="G288" s="43"/>
      <c r="H288" s="63" t="s">
        <v>528</v>
      </c>
      <c r="I288" s="42" t="s">
        <v>2611</v>
      </c>
      <c r="J288" s="42"/>
      <c r="K288" s="42" t="s">
        <v>3378</v>
      </c>
      <c r="L288" s="42" t="s">
        <v>1439</v>
      </c>
      <c r="M288" s="42" t="s">
        <v>197</v>
      </c>
      <c r="N288" s="42">
        <v>610</v>
      </c>
      <c r="O288" s="65">
        <v>44795</v>
      </c>
      <c r="P288" s="64">
        <v>25650000</v>
      </c>
      <c r="Q288" s="42" t="s">
        <v>541</v>
      </c>
      <c r="R288" s="42" t="s">
        <v>510</v>
      </c>
      <c r="S288" s="42"/>
      <c r="T288" s="162"/>
      <c r="U288" s="69"/>
      <c r="V288" s="69"/>
      <c r="W288" s="163"/>
      <c r="X288" s="163"/>
      <c r="Y288" s="163"/>
      <c r="Z288" s="163"/>
      <c r="AA288" s="163"/>
      <c r="AB288" s="42"/>
      <c r="AC288" s="69"/>
      <c r="AD288" s="69"/>
      <c r="AE288" s="69"/>
      <c r="AF288" s="69"/>
      <c r="AG288" s="64">
        <f t="shared" si="29"/>
        <v>25650000</v>
      </c>
      <c r="AH288" s="42" t="s">
        <v>506</v>
      </c>
      <c r="AI288" s="42" t="s">
        <v>2638</v>
      </c>
      <c r="AJ288" s="144" t="s">
        <v>2660</v>
      </c>
      <c r="AK288" s="42" t="s">
        <v>1428</v>
      </c>
      <c r="AL288" s="42">
        <v>20730664</v>
      </c>
      <c r="AM288" s="42"/>
      <c r="AN288" s="145" t="s">
        <v>1632</v>
      </c>
      <c r="AO288" s="65">
        <v>30496</v>
      </c>
      <c r="AP288" s="146">
        <f t="shared" si="32"/>
        <v>38.534246575342465</v>
      </c>
      <c r="AQ288" s="69"/>
      <c r="AR288" s="69" t="s">
        <v>3471</v>
      </c>
      <c r="AS288" s="189"/>
      <c r="AT288" s="42" t="s">
        <v>2832</v>
      </c>
      <c r="AU288" s="42" t="s">
        <v>2833</v>
      </c>
      <c r="AV288" s="42"/>
      <c r="AW288" s="42" t="s">
        <v>2834</v>
      </c>
      <c r="AX288" s="65">
        <v>44796</v>
      </c>
      <c r="AY288" s="64">
        <v>25650000</v>
      </c>
      <c r="AZ288" s="147">
        <v>5700000</v>
      </c>
      <c r="BA288" s="42" t="s">
        <v>2797</v>
      </c>
      <c r="BB288" s="42">
        <v>4</v>
      </c>
      <c r="BC288" s="42">
        <v>15</v>
      </c>
      <c r="BD288" s="42">
        <f t="shared" si="30"/>
        <v>135</v>
      </c>
      <c r="BE288" s="42" t="s">
        <v>2835</v>
      </c>
      <c r="BF288" s="93" t="s">
        <v>2836</v>
      </c>
      <c r="BG288" s="42"/>
      <c r="BH288" s="42">
        <v>737</v>
      </c>
      <c r="BI288" s="65">
        <v>44797</v>
      </c>
      <c r="BJ288" s="64">
        <v>25650000</v>
      </c>
      <c r="BK288" s="164"/>
      <c r="BL288" s="42"/>
      <c r="BM288" s="42"/>
      <c r="BN288" s="42"/>
      <c r="BO288" s="42"/>
      <c r="BP288" s="42"/>
      <c r="BQ288" s="42" t="s">
        <v>2837</v>
      </c>
      <c r="BR288" s="42">
        <v>45124</v>
      </c>
      <c r="BS288" s="165">
        <v>44797</v>
      </c>
      <c r="BT288" s="166">
        <v>44798</v>
      </c>
      <c r="BU288" s="166">
        <v>44935</v>
      </c>
      <c r="BV288" s="65"/>
      <c r="BW288" s="64"/>
      <c r="BX288" s="42"/>
      <c r="BY288" s="65"/>
      <c r="BZ288" s="167"/>
      <c r="CA288" s="65"/>
      <c r="CB288" s="64"/>
      <c r="CC288" s="42"/>
      <c r="CD288" s="42"/>
      <c r="CE288" s="42"/>
      <c r="CF288" s="42"/>
      <c r="CG288" s="42"/>
      <c r="CH288" s="42"/>
      <c r="CI288" s="42"/>
      <c r="CJ288" s="42"/>
      <c r="CK288" s="42"/>
      <c r="CL288" s="42"/>
      <c r="CM288" s="42"/>
      <c r="CN288" s="42"/>
      <c r="CO288" s="42"/>
      <c r="CP288" s="42"/>
      <c r="CQ288" s="42"/>
      <c r="CR288" s="42"/>
      <c r="CS288" s="42"/>
      <c r="CT288" s="42"/>
      <c r="CU288" s="42"/>
      <c r="CV288" s="42"/>
      <c r="CW288" s="42"/>
      <c r="CX288" s="42"/>
      <c r="CY288" s="65"/>
      <c r="CZ288" s="42"/>
      <c r="DA288" s="42"/>
      <c r="DB288" s="42"/>
      <c r="DC288" s="42"/>
      <c r="DD288" s="42"/>
      <c r="DE288" s="42"/>
      <c r="DF288" s="42"/>
      <c r="DG288" s="42"/>
      <c r="DH288" s="42"/>
      <c r="DI288" s="42"/>
      <c r="DJ288" s="42"/>
      <c r="DK288" s="42"/>
      <c r="DL288" s="42"/>
      <c r="DM288" s="42"/>
      <c r="DN288" s="65"/>
      <c r="DO288" s="42"/>
      <c r="DP288" s="42"/>
      <c r="DQ288" s="42"/>
      <c r="DR288" s="42"/>
      <c r="DS288" s="42"/>
      <c r="DT288" s="65"/>
      <c r="DU288" s="65"/>
      <c r="DV288" s="148"/>
      <c r="DW288" s="65"/>
      <c r="DX288" s="42"/>
      <c r="DY288" s="42"/>
      <c r="DZ288" s="42"/>
      <c r="EA288" s="42"/>
      <c r="EB288" s="42"/>
      <c r="EC288" s="42"/>
      <c r="ED288" s="42"/>
      <c r="EE288" s="42"/>
      <c r="EF288" s="42"/>
      <c r="EG288" s="42"/>
      <c r="EH288" s="42"/>
      <c r="EI288" s="42"/>
      <c r="EJ288" s="42"/>
      <c r="EK288" s="42"/>
      <c r="EL288" s="42"/>
      <c r="EM288" s="42"/>
      <c r="EN288" s="42"/>
      <c r="EO288" s="42"/>
      <c r="EP288" s="42"/>
      <c r="EQ288" s="42"/>
      <c r="ER288" s="42"/>
      <c r="ES288" s="42"/>
      <c r="ET288" s="42"/>
      <c r="EU288" s="42"/>
      <c r="EV288" s="42"/>
      <c r="EW288" s="42"/>
      <c r="EX288" s="42"/>
      <c r="EY288" s="42"/>
      <c r="EZ288" s="42"/>
      <c r="FA288" s="42"/>
      <c r="FB288" s="42"/>
      <c r="FC288" s="42"/>
      <c r="FD288" s="149">
        <f t="shared" si="33"/>
        <v>25650000</v>
      </c>
      <c r="FE288" s="150">
        <f t="shared" si="31"/>
        <v>44935</v>
      </c>
      <c r="FF288" s="63" t="str">
        <f t="shared" ca="1" si="28"/>
        <v xml:space="preserve"> TERMINADO</v>
      </c>
      <c r="FG288" s="42"/>
      <c r="FH288" s="42"/>
      <c r="FI288" s="168"/>
      <c r="FJ288" s="42" t="s">
        <v>2687</v>
      </c>
      <c r="FK288" s="151" t="s">
        <v>2687</v>
      </c>
    </row>
    <row r="289" spans="1:167" s="152" customFormat="1" ht="13.5" customHeight="1" x14ac:dyDescent="0.2">
      <c r="A289" s="43">
        <v>75512</v>
      </c>
      <c r="B289" s="42" t="s">
        <v>3108</v>
      </c>
      <c r="C289" s="42" t="s">
        <v>2289</v>
      </c>
      <c r="D289" s="43" t="s">
        <v>2697</v>
      </c>
      <c r="E289" s="42">
        <v>288</v>
      </c>
      <c r="F289" s="68" t="s">
        <v>510</v>
      </c>
      <c r="G289" s="43"/>
      <c r="H289" s="63" t="s">
        <v>528</v>
      </c>
      <c r="I289" s="42" t="s">
        <v>2612</v>
      </c>
      <c r="J289" s="42"/>
      <c r="K289" s="42" t="s">
        <v>3379</v>
      </c>
      <c r="L289" s="42" t="s">
        <v>1439</v>
      </c>
      <c r="M289" s="42" t="s">
        <v>197</v>
      </c>
      <c r="N289" s="42">
        <v>612</v>
      </c>
      <c r="O289" s="65">
        <v>44795</v>
      </c>
      <c r="P289" s="64">
        <v>22500000</v>
      </c>
      <c r="Q289" s="42" t="s">
        <v>541</v>
      </c>
      <c r="R289" s="42" t="s">
        <v>510</v>
      </c>
      <c r="S289" s="42"/>
      <c r="T289" s="162"/>
      <c r="U289" s="69"/>
      <c r="V289" s="69"/>
      <c r="W289" s="163"/>
      <c r="X289" s="163"/>
      <c r="Y289" s="163"/>
      <c r="Z289" s="163"/>
      <c r="AA289" s="163"/>
      <c r="AB289" s="42"/>
      <c r="AC289" s="69"/>
      <c r="AD289" s="69"/>
      <c r="AE289" s="69"/>
      <c r="AF289" s="69"/>
      <c r="AG289" s="64">
        <f t="shared" si="29"/>
        <v>22500000</v>
      </c>
      <c r="AH289" s="42" t="s">
        <v>503</v>
      </c>
      <c r="AI289" s="42" t="s">
        <v>2639</v>
      </c>
      <c r="AJ289" s="144" t="s">
        <v>2650</v>
      </c>
      <c r="AK289" s="42" t="s">
        <v>1428</v>
      </c>
      <c r="AL289" s="42">
        <v>79849223</v>
      </c>
      <c r="AM289" s="42">
        <v>8</v>
      </c>
      <c r="AN289" s="145" t="s">
        <v>1631</v>
      </c>
      <c r="AO289" s="65">
        <v>27723</v>
      </c>
      <c r="AP289" s="146">
        <f t="shared" si="32"/>
        <v>46.131506849315066</v>
      </c>
      <c r="AQ289" s="69"/>
      <c r="AR289" s="69"/>
      <c r="AS289" s="189"/>
      <c r="AT289" s="42" t="s">
        <v>2842</v>
      </c>
      <c r="AU289" s="42" t="s">
        <v>2843</v>
      </c>
      <c r="AV289" s="42">
        <v>3153615816</v>
      </c>
      <c r="AW289" s="42" t="s">
        <v>2844</v>
      </c>
      <c r="AX289" s="65">
        <v>44796</v>
      </c>
      <c r="AY289" s="64">
        <v>22500000</v>
      </c>
      <c r="AZ289" s="147">
        <v>5000000</v>
      </c>
      <c r="BA289" s="42" t="s">
        <v>2797</v>
      </c>
      <c r="BB289" s="42">
        <v>4</v>
      </c>
      <c r="BC289" s="42">
        <v>15</v>
      </c>
      <c r="BD289" s="42">
        <f t="shared" si="30"/>
        <v>135</v>
      </c>
      <c r="BE289" s="42" t="s">
        <v>2845</v>
      </c>
      <c r="BF289" s="93" t="s">
        <v>2846</v>
      </c>
      <c r="BG289" s="42"/>
      <c r="BH289" s="42">
        <v>738</v>
      </c>
      <c r="BI289" s="65">
        <v>44797</v>
      </c>
      <c r="BJ289" s="64">
        <v>22500000</v>
      </c>
      <c r="BK289" s="164"/>
      <c r="BL289" s="42"/>
      <c r="BM289" s="42"/>
      <c r="BN289" s="42"/>
      <c r="BO289" s="42"/>
      <c r="BP289" s="42"/>
      <c r="BQ289" s="42" t="s">
        <v>2847</v>
      </c>
      <c r="BR289" s="42" t="s">
        <v>2848</v>
      </c>
      <c r="BS289" s="165">
        <v>44797</v>
      </c>
      <c r="BT289" s="166">
        <v>44805</v>
      </c>
      <c r="BU289" s="166">
        <v>44941</v>
      </c>
      <c r="BV289" s="65"/>
      <c r="BW289" s="64"/>
      <c r="BX289" s="42"/>
      <c r="BY289" s="65"/>
      <c r="BZ289" s="167"/>
      <c r="CA289" s="65"/>
      <c r="CB289" s="64"/>
      <c r="CC289" s="42"/>
      <c r="CD289" s="42"/>
      <c r="CE289" s="42"/>
      <c r="CF289" s="42"/>
      <c r="CG289" s="42"/>
      <c r="CH289" s="42"/>
      <c r="CI289" s="42"/>
      <c r="CJ289" s="42"/>
      <c r="CK289" s="42"/>
      <c r="CL289" s="42"/>
      <c r="CM289" s="42"/>
      <c r="CN289" s="42"/>
      <c r="CO289" s="42"/>
      <c r="CP289" s="42"/>
      <c r="CQ289" s="42"/>
      <c r="CR289" s="42"/>
      <c r="CS289" s="42"/>
      <c r="CT289" s="42"/>
      <c r="CU289" s="42"/>
      <c r="CV289" s="42"/>
      <c r="CW289" s="42"/>
      <c r="CX289" s="42"/>
      <c r="CY289" s="65"/>
      <c r="CZ289" s="42"/>
      <c r="DA289" s="42"/>
      <c r="DB289" s="42"/>
      <c r="DC289" s="42"/>
      <c r="DD289" s="42"/>
      <c r="DE289" s="42"/>
      <c r="DF289" s="42"/>
      <c r="DG289" s="42"/>
      <c r="DH289" s="42"/>
      <c r="DI289" s="42"/>
      <c r="DJ289" s="42"/>
      <c r="DK289" s="42"/>
      <c r="DL289" s="42"/>
      <c r="DM289" s="42"/>
      <c r="DN289" s="65"/>
      <c r="DO289" s="42"/>
      <c r="DP289" s="42"/>
      <c r="DQ289" s="42"/>
      <c r="DR289" s="42"/>
      <c r="DS289" s="42"/>
      <c r="DT289" s="65"/>
      <c r="DU289" s="65"/>
      <c r="DV289" s="148"/>
      <c r="DW289" s="65"/>
      <c r="DX289" s="42"/>
      <c r="DY289" s="42"/>
      <c r="DZ289" s="42"/>
      <c r="EA289" s="42"/>
      <c r="EB289" s="42"/>
      <c r="EC289" s="42"/>
      <c r="ED289" s="42"/>
      <c r="EE289" s="42"/>
      <c r="EF289" s="42"/>
      <c r="EG289" s="42"/>
      <c r="EH289" s="42"/>
      <c r="EI289" s="42"/>
      <c r="EJ289" s="42"/>
      <c r="EK289" s="42"/>
      <c r="EL289" s="42"/>
      <c r="EM289" s="42"/>
      <c r="EN289" s="42"/>
      <c r="EO289" s="42"/>
      <c r="EP289" s="42"/>
      <c r="EQ289" s="42"/>
      <c r="ER289" s="42"/>
      <c r="ES289" s="42"/>
      <c r="ET289" s="42"/>
      <c r="EU289" s="42"/>
      <c r="EV289" s="42"/>
      <c r="EW289" s="42"/>
      <c r="EX289" s="42"/>
      <c r="EY289" s="42"/>
      <c r="EZ289" s="42"/>
      <c r="FA289" s="42"/>
      <c r="FB289" s="42"/>
      <c r="FC289" s="42"/>
      <c r="FD289" s="149">
        <f t="shared" si="33"/>
        <v>22500000</v>
      </c>
      <c r="FE289" s="150">
        <f t="shared" si="31"/>
        <v>44941</v>
      </c>
      <c r="FF289" s="63" t="str">
        <f t="shared" ca="1" si="28"/>
        <v xml:space="preserve"> TERMINADO</v>
      </c>
      <c r="FG289" s="42"/>
      <c r="FH289" s="42"/>
      <c r="FI289" s="168"/>
      <c r="FJ289" s="42" t="s">
        <v>2688</v>
      </c>
      <c r="FK289" s="151" t="s">
        <v>2688</v>
      </c>
    </row>
    <row r="290" spans="1:167" s="152" customFormat="1" ht="13.5" customHeight="1" x14ac:dyDescent="0.2">
      <c r="A290" s="43">
        <v>75579</v>
      </c>
      <c r="B290" s="42" t="s">
        <v>3108</v>
      </c>
      <c r="C290" s="42" t="s">
        <v>2597</v>
      </c>
      <c r="D290" s="43" t="s">
        <v>2698</v>
      </c>
      <c r="E290" s="42">
        <v>289</v>
      </c>
      <c r="F290" s="68" t="s">
        <v>2879</v>
      </c>
      <c r="G290" s="43"/>
      <c r="H290" s="63" t="s">
        <v>528</v>
      </c>
      <c r="I290" s="42" t="s">
        <v>3253</v>
      </c>
      <c r="J290" s="42"/>
      <c r="K290" s="42" t="s">
        <v>2714</v>
      </c>
      <c r="L290" s="42" t="s">
        <v>1439</v>
      </c>
      <c r="M290" s="42" t="s">
        <v>214</v>
      </c>
      <c r="N290" s="42">
        <v>593</v>
      </c>
      <c r="O290" s="65">
        <v>44783</v>
      </c>
      <c r="P290" s="64">
        <v>27925863</v>
      </c>
      <c r="Q290" s="42" t="s">
        <v>531</v>
      </c>
      <c r="R290" s="42" t="s">
        <v>2879</v>
      </c>
      <c r="S290" s="42"/>
      <c r="T290" s="162"/>
      <c r="U290" s="69"/>
      <c r="V290" s="69"/>
      <c r="W290" s="163"/>
      <c r="X290" s="163"/>
      <c r="Y290" s="163"/>
      <c r="Z290" s="163"/>
      <c r="AA290" s="163"/>
      <c r="AB290" s="42"/>
      <c r="AC290" s="69"/>
      <c r="AD290" s="69"/>
      <c r="AE290" s="69"/>
      <c r="AF290" s="69"/>
      <c r="AG290" s="64">
        <f t="shared" si="29"/>
        <v>27925863</v>
      </c>
      <c r="AH290" s="42" t="s">
        <v>3442</v>
      </c>
      <c r="AI290" s="42" t="s">
        <v>2640</v>
      </c>
      <c r="AJ290" s="144" t="s">
        <v>2651</v>
      </c>
      <c r="AK290" s="42" t="s">
        <v>2228</v>
      </c>
      <c r="AL290" s="42">
        <v>900521780</v>
      </c>
      <c r="AM290" s="42"/>
      <c r="AN290" s="145" t="s">
        <v>117</v>
      </c>
      <c r="AO290" s="65" t="s">
        <v>2714</v>
      </c>
      <c r="AP290" s="146" t="s">
        <v>117</v>
      </c>
      <c r="AQ290" s="69"/>
      <c r="AR290" s="69" t="s">
        <v>1428</v>
      </c>
      <c r="AS290" s="189"/>
      <c r="AT290" s="42"/>
      <c r="AU290" s="42"/>
      <c r="AV290" s="42"/>
      <c r="AW290" s="42"/>
      <c r="AX290" s="65">
        <v>44796</v>
      </c>
      <c r="AY290" s="64">
        <v>27925863</v>
      </c>
      <c r="AZ290" s="147" t="s">
        <v>2714</v>
      </c>
      <c r="BA290" s="42" t="s">
        <v>3697</v>
      </c>
      <c r="BB290" s="42">
        <v>1</v>
      </c>
      <c r="BC290" s="42"/>
      <c r="BD290" s="42">
        <f t="shared" si="30"/>
        <v>30</v>
      </c>
      <c r="BE290" s="42" t="s">
        <v>3407</v>
      </c>
      <c r="BF290" s="93">
        <v>20226620006713</v>
      </c>
      <c r="BG290" s="42"/>
      <c r="BH290" s="42">
        <v>734</v>
      </c>
      <c r="BI290" s="65">
        <v>44809</v>
      </c>
      <c r="BJ290" s="64">
        <v>27925863</v>
      </c>
      <c r="BK290" s="164"/>
      <c r="BL290" s="42"/>
      <c r="BM290" s="42"/>
      <c r="BN290" s="42"/>
      <c r="BO290" s="42"/>
      <c r="BP290" s="42"/>
      <c r="BQ290" s="42"/>
      <c r="BR290" s="42"/>
      <c r="BS290" s="165"/>
      <c r="BT290" s="166">
        <v>44797</v>
      </c>
      <c r="BU290" s="166">
        <v>44827</v>
      </c>
      <c r="BV290" s="65"/>
      <c r="BW290" s="64"/>
      <c r="BX290" s="42"/>
      <c r="BY290" s="65"/>
      <c r="BZ290" s="167"/>
      <c r="CA290" s="65"/>
      <c r="CB290" s="64"/>
      <c r="CC290" s="42"/>
      <c r="CD290" s="42"/>
      <c r="CE290" s="42"/>
      <c r="CF290" s="42"/>
      <c r="CG290" s="42"/>
      <c r="CH290" s="42"/>
      <c r="CI290" s="42"/>
      <c r="CJ290" s="42"/>
      <c r="CK290" s="42"/>
      <c r="CL290" s="42"/>
      <c r="CM290" s="42"/>
      <c r="CN290" s="42"/>
      <c r="CO290" s="42"/>
      <c r="CP290" s="42"/>
      <c r="CQ290" s="42"/>
      <c r="CR290" s="42"/>
      <c r="CS290" s="42"/>
      <c r="CT290" s="42"/>
      <c r="CU290" s="42"/>
      <c r="CV290" s="42"/>
      <c r="CW290" s="42"/>
      <c r="CX290" s="42"/>
      <c r="CY290" s="65"/>
      <c r="CZ290" s="42"/>
      <c r="DA290" s="42"/>
      <c r="DB290" s="42"/>
      <c r="DC290" s="42"/>
      <c r="DD290" s="42"/>
      <c r="DE290" s="42"/>
      <c r="DF290" s="42"/>
      <c r="DG290" s="42"/>
      <c r="DH290" s="42"/>
      <c r="DI290" s="42"/>
      <c r="DJ290" s="42"/>
      <c r="DK290" s="42"/>
      <c r="DL290" s="42"/>
      <c r="DM290" s="42"/>
      <c r="DN290" s="65"/>
      <c r="DO290" s="42"/>
      <c r="DP290" s="42"/>
      <c r="DQ290" s="42"/>
      <c r="DR290" s="42"/>
      <c r="DS290" s="42"/>
      <c r="DT290" s="65"/>
      <c r="DU290" s="65"/>
      <c r="DV290" s="148"/>
      <c r="DW290" s="65"/>
      <c r="DX290" s="42"/>
      <c r="DY290" s="42"/>
      <c r="DZ290" s="42"/>
      <c r="EA290" s="42"/>
      <c r="EB290" s="42"/>
      <c r="EC290" s="42"/>
      <c r="ED290" s="42"/>
      <c r="EE290" s="42"/>
      <c r="EF290" s="42"/>
      <c r="EG290" s="42"/>
      <c r="EH290" s="42"/>
      <c r="EI290" s="42"/>
      <c r="EJ290" s="42"/>
      <c r="EK290" s="42"/>
      <c r="EL290" s="42"/>
      <c r="EM290" s="42"/>
      <c r="EN290" s="42"/>
      <c r="EO290" s="42"/>
      <c r="EP290" s="42"/>
      <c r="EQ290" s="42"/>
      <c r="ER290" s="42"/>
      <c r="ES290" s="42"/>
      <c r="ET290" s="42"/>
      <c r="EU290" s="42"/>
      <c r="EV290" s="42"/>
      <c r="EW290" s="42"/>
      <c r="EX290" s="42"/>
      <c r="EY290" s="42"/>
      <c r="EZ290" s="42"/>
      <c r="FA290" s="42"/>
      <c r="FB290" s="42"/>
      <c r="FC290" s="42"/>
      <c r="FD290" s="149">
        <f t="shared" si="33"/>
        <v>27925863</v>
      </c>
      <c r="FE290" s="150">
        <f t="shared" si="31"/>
        <v>44827</v>
      </c>
      <c r="FF290" s="63" t="str">
        <f t="shared" ca="1" si="28"/>
        <v xml:space="preserve"> TERMINADO</v>
      </c>
      <c r="FG290" s="42"/>
      <c r="FH290" s="42"/>
      <c r="FI290" s="168"/>
      <c r="FJ290" s="42" t="s">
        <v>2689</v>
      </c>
      <c r="FK290" s="151" t="s">
        <v>2689</v>
      </c>
    </row>
    <row r="291" spans="1:167" s="152" customFormat="1" ht="13.5" customHeight="1" x14ac:dyDescent="0.2">
      <c r="A291" s="43">
        <v>75586</v>
      </c>
      <c r="B291" s="42" t="s">
        <v>3108</v>
      </c>
      <c r="C291" s="42" t="s">
        <v>2289</v>
      </c>
      <c r="D291" s="43" t="s">
        <v>2699</v>
      </c>
      <c r="E291" s="42">
        <v>290</v>
      </c>
      <c r="F291" s="68" t="s">
        <v>526</v>
      </c>
      <c r="G291" s="43"/>
      <c r="H291" s="63" t="s">
        <v>528</v>
      </c>
      <c r="I291" s="42" t="s">
        <v>3198</v>
      </c>
      <c r="J291" s="42" t="s">
        <v>3715</v>
      </c>
      <c r="K291" s="42" t="s">
        <v>3380</v>
      </c>
      <c r="L291" s="42" t="s">
        <v>1439</v>
      </c>
      <c r="M291" s="42" t="s">
        <v>197</v>
      </c>
      <c r="N291" s="42">
        <v>604</v>
      </c>
      <c r="O291" s="65">
        <v>44792</v>
      </c>
      <c r="P291" s="64">
        <v>20475000</v>
      </c>
      <c r="Q291" s="42" t="s">
        <v>545</v>
      </c>
      <c r="R291" s="42" t="s">
        <v>526</v>
      </c>
      <c r="S291" s="42"/>
      <c r="T291" s="162"/>
      <c r="U291" s="69"/>
      <c r="V291" s="69"/>
      <c r="W291" s="163"/>
      <c r="X291" s="163"/>
      <c r="Y291" s="163"/>
      <c r="Z291" s="163"/>
      <c r="AA291" s="163"/>
      <c r="AB291" s="42"/>
      <c r="AC291" s="69"/>
      <c r="AD291" s="69"/>
      <c r="AE291" s="69"/>
      <c r="AF291" s="69"/>
      <c r="AG291" s="64">
        <f t="shared" si="29"/>
        <v>20475000</v>
      </c>
      <c r="AH291" s="42" t="s">
        <v>3443</v>
      </c>
      <c r="AI291" s="42" t="s">
        <v>2838</v>
      </c>
      <c r="AJ291" s="144" t="s">
        <v>2811</v>
      </c>
      <c r="AK291" s="42" t="s">
        <v>1428</v>
      </c>
      <c r="AL291" s="42">
        <v>1022388899</v>
      </c>
      <c r="AM291" s="42">
        <v>0</v>
      </c>
      <c r="AN291" s="145" t="s">
        <v>1631</v>
      </c>
      <c r="AO291" s="65">
        <v>34323</v>
      </c>
      <c r="AP291" s="146">
        <f t="shared" si="32"/>
        <v>28.049315068493151</v>
      </c>
      <c r="AQ291" s="69"/>
      <c r="AR291" s="69"/>
      <c r="AS291" s="189"/>
      <c r="AT291" s="42" t="s">
        <v>1313</v>
      </c>
      <c r="AU291" s="42" t="s">
        <v>2839</v>
      </c>
      <c r="AV291" s="42">
        <v>3144914158</v>
      </c>
      <c r="AW291" s="42" t="s">
        <v>2840</v>
      </c>
      <c r="AX291" s="65">
        <v>44802</v>
      </c>
      <c r="AY291" s="64">
        <v>20475000</v>
      </c>
      <c r="AZ291" s="147">
        <v>4550000</v>
      </c>
      <c r="BA291" s="42" t="s">
        <v>2797</v>
      </c>
      <c r="BB291" s="42">
        <v>4</v>
      </c>
      <c r="BC291" s="42">
        <v>15</v>
      </c>
      <c r="BD291" s="42">
        <f t="shared" si="30"/>
        <v>135</v>
      </c>
      <c r="BE291" s="42" t="s">
        <v>747</v>
      </c>
      <c r="BF291" s="93">
        <v>20226620008473</v>
      </c>
      <c r="BG291" s="42"/>
      <c r="BH291" s="42">
        <v>741</v>
      </c>
      <c r="BI291" s="65">
        <v>44803</v>
      </c>
      <c r="BJ291" s="64">
        <v>20475000</v>
      </c>
      <c r="BK291" s="164"/>
      <c r="BL291" s="42"/>
      <c r="BM291" s="42"/>
      <c r="BN291" s="42"/>
      <c r="BO291" s="42"/>
      <c r="BP291" s="42"/>
      <c r="BQ291" s="42" t="s">
        <v>2841</v>
      </c>
      <c r="BR291" s="42">
        <v>45122</v>
      </c>
      <c r="BS291" s="165">
        <v>44803</v>
      </c>
      <c r="BT291" s="166">
        <v>44805</v>
      </c>
      <c r="BU291" s="166">
        <v>44941</v>
      </c>
      <c r="BV291" s="65"/>
      <c r="BW291" s="64"/>
      <c r="BX291" s="42"/>
      <c r="BY291" s="65"/>
      <c r="BZ291" s="167"/>
      <c r="CA291" s="65"/>
      <c r="CB291" s="64"/>
      <c r="CC291" s="42"/>
      <c r="CD291" s="42"/>
      <c r="CE291" s="42"/>
      <c r="CF291" s="42"/>
      <c r="CG291" s="42"/>
      <c r="CH291" s="42"/>
      <c r="CI291" s="42"/>
      <c r="CJ291" s="42"/>
      <c r="CK291" s="42"/>
      <c r="CL291" s="42"/>
      <c r="CM291" s="42"/>
      <c r="CN291" s="42"/>
      <c r="CO291" s="42"/>
      <c r="CP291" s="42"/>
      <c r="CQ291" s="42"/>
      <c r="CR291" s="42"/>
      <c r="CS291" s="42"/>
      <c r="CT291" s="42"/>
      <c r="CU291" s="42"/>
      <c r="CV291" s="42"/>
      <c r="CW291" s="42"/>
      <c r="CX291" s="42"/>
      <c r="CY291" s="65"/>
      <c r="CZ291" s="42"/>
      <c r="DA291" s="42"/>
      <c r="DB291" s="42"/>
      <c r="DC291" s="42"/>
      <c r="DD291" s="42"/>
      <c r="DE291" s="42"/>
      <c r="DF291" s="42"/>
      <c r="DG291" s="42"/>
      <c r="DH291" s="42"/>
      <c r="DI291" s="42"/>
      <c r="DJ291" s="42"/>
      <c r="DK291" s="42"/>
      <c r="DL291" s="42"/>
      <c r="DM291" s="42"/>
      <c r="DN291" s="65"/>
      <c r="DO291" s="42"/>
      <c r="DP291" s="42"/>
      <c r="DQ291" s="42"/>
      <c r="DR291" s="42"/>
      <c r="DS291" s="42"/>
      <c r="DT291" s="65"/>
      <c r="DU291" s="65"/>
      <c r="DV291" s="148"/>
      <c r="DW291" s="65"/>
      <c r="DX291" s="42"/>
      <c r="DY291" s="42"/>
      <c r="DZ291" s="42"/>
      <c r="EA291" s="42"/>
      <c r="EB291" s="42"/>
      <c r="EC291" s="42"/>
      <c r="ED291" s="42"/>
      <c r="EE291" s="42"/>
      <c r="EF291" s="42"/>
      <c r="EG291" s="42"/>
      <c r="EH291" s="42"/>
      <c r="EI291" s="42"/>
      <c r="EJ291" s="42"/>
      <c r="EK291" s="42"/>
      <c r="EL291" s="42"/>
      <c r="EM291" s="42"/>
      <c r="EN291" s="42"/>
      <c r="EO291" s="42"/>
      <c r="EP291" s="42"/>
      <c r="EQ291" s="42"/>
      <c r="ER291" s="42"/>
      <c r="ES291" s="42"/>
      <c r="ET291" s="42"/>
      <c r="EU291" s="42"/>
      <c r="EV291" s="42"/>
      <c r="EW291" s="42"/>
      <c r="EX291" s="42"/>
      <c r="EY291" s="42"/>
      <c r="EZ291" s="42"/>
      <c r="FA291" s="42"/>
      <c r="FB291" s="42"/>
      <c r="FC291" s="42"/>
      <c r="FD291" s="149">
        <f t="shared" si="33"/>
        <v>20475000</v>
      </c>
      <c r="FE291" s="150">
        <f t="shared" si="31"/>
        <v>44941</v>
      </c>
      <c r="FF291" s="63" t="str">
        <f t="shared" ca="1" si="28"/>
        <v xml:space="preserve"> TERMINADO</v>
      </c>
      <c r="FG291" s="42"/>
      <c r="FH291" s="42"/>
      <c r="FI291" s="168"/>
      <c r="FJ291" s="42" t="s">
        <v>3209</v>
      </c>
      <c r="FK291" s="151"/>
    </row>
    <row r="292" spans="1:167" s="152" customFormat="1" ht="13.5" customHeight="1" x14ac:dyDescent="0.2">
      <c r="A292" s="43">
        <v>75120</v>
      </c>
      <c r="B292" s="42" t="s">
        <v>3108</v>
      </c>
      <c r="C292" s="42" t="s">
        <v>3414</v>
      </c>
      <c r="D292" s="43" t="s">
        <v>2700</v>
      </c>
      <c r="E292" s="42">
        <v>291</v>
      </c>
      <c r="F292" s="68" t="s">
        <v>2880</v>
      </c>
      <c r="G292" s="43"/>
      <c r="H292" s="63"/>
      <c r="I292" s="42" t="s">
        <v>3199</v>
      </c>
      <c r="J292" s="42"/>
      <c r="K292" s="42" t="s">
        <v>2714</v>
      </c>
      <c r="L292" s="42" t="s">
        <v>3526</v>
      </c>
      <c r="M292" s="42" t="s">
        <v>213</v>
      </c>
      <c r="N292" s="42">
        <v>582</v>
      </c>
      <c r="O292" s="65">
        <v>44778</v>
      </c>
      <c r="P292" s="64">
        <v>39887609</v>
      </c>
      <c r="Q292" s="42" t="s">
        <v>3713</v>
      </c>
      <c r="R292" s="42" t="s">
        <v>2880</v>
      </c>
      <c r="S292" s="42"/>
      <c r="T292" s="162"/>
      <c r="U292" s="69"/>
      <c r="V292" s="69"/>
      <c r="W292" s="163"/>
      <c r="X292" s="163"/>
      <c r="Y292" s="163"/>
      <c r="Z292" s="163"/>
      <c r="AA292" s="163"/>
      <c r="AB292" s="42"/>
      <c r="AC292" s="69"/>
      <c r="AD292" s="69"/>
      <c r="AE292" s="69" t="e">
        <f>+VLOOKUP(E292,[1]Hoja1!$A:$D,4,0)</f>
        <v>#N/A</v>
      </c>
      <c r="AF292" s="69"/>
      <c r="AG292" s="64">
        <f t="shared" si="29"/>
        <v>39887609</v>
      </c>
      <c r="AH292" s="42" t="s">
        <v>2296</v>
      </c>
      <c r="AI292" s="42"/>
      <c r="AJ292" s="144" t="s">
        <v>3255</v>
      </c>
      <c r="AK292" s="42" t="s">
        <v>2228</v>
      </c>
      <c r="AL292" s="42">
        <v>900521780</v>
      </c>
      <c r="AM292" s="42"/>
      <c r="AN292" s="145" t="s">
        <v>117</v>
      </c>
      <c r="AO292" s="65" t="s">
        <v>2714</v>
      </c>
      <c r="AP292" s="146" t="s">
        <v>117</v>
      </c>
      <c r="AQ292" s="69"/>
      <c r="AR292" s="69" t="s">
        <v>1428</v>
      </c>
      <c r="AS292" s="189"/>
      <c r="AT292" s="42"/>
      <c r="AU292" s="42"/>
      <c r="AV292" s="42"/>
      <c r="AW292" s="42"/>
      <c r="AX292" s="65">
        <v>44795</v>
      </c>
      <c r="AY292" s="64">
        <v>12959100</v>
      </c>
      <c r="AZ292" s="147" t="s">
        <v>2714</v>
      </c>
      <c r="BA292" s="42" t="s">
        <v>3697</v>
      </c>
      <c r="BB292" s="42">
        <v>1</v>
      </c>
      <c r="BC292" s="42"/>
      <c r="BD292" s="42">
        <f t="shared" si="30"/>
        <v>30</v>
      </c>
      <c r="BE292" s="42" t="s">
        <v>3487</v>
      </c>
      <c r="BF292" s="93">
        <v>20226620006733</v>
      </c>
      <c r="BG292" s="42"/>
      <c r="BH292" s="42" t="s">
        <v>2887</v>
      </c>
      <c r="BI292" s="65">
        <v>44809</v>
      </c>
      <c r="BJ292" s="64">
        <v>12959100</v>
      </c>
      <c r="BK292" s="164"/>
      <c r="BL292" s="42"/>
      <c r="BM292" s="42"/>
      <c r="BN292" s="42"/>
      <c r="BO292" s="42"/>
      <c r="BP292" s="42"/>
      <c r="BQ292" s="42"/>
      <c r="BR292" s="42"/>
      <c r="BS292" s="165"/>
      <c r="BT292" s="166">
        <v>44798</v>
      </c>
      <c r="BU292" s="166">
        <v>44828</v>
      </c>
      <c r="BV292" s="65"/>
      <c r="BW292" s="64"/>
      <c r="BX292" s="42"/>
      <c r="BY292" s="65"/>
      <c r="BZ292" s="167"/>
      <c r="CA292" s="65"/>
      <c r="CB292" s="64"/>
      <c r="CC292" s="42"/>
      <c r="CD292" s="42"/>
      <c r="CE292" s="42"/>
      <c r="CF292" s="42"/>
      <c r="CG292" s="42"/>
      <c r="CH292" s="42"/>
      <c r="CI292" s="42"/>
      <c r="CJ292" s="42"/>
      <c r="CK292" s="42"/>
      <c r="CL292" s="42"/>
      <c r="CM292" s="42"/>
      <c r="CN292" s="42"/>
      <c r="CO292" s="42"/>
      <c r="CP292" s="42"/>
      <c r="CQ292" s="42"/>
      <c r="CR292" s="42"/>
      <c r="CS292" s="42"/>
      <c r="CT292" s="42"/>
      <c r="CU292" s="42"/>
      <c r="CV292" s="42"/>
      <c r="CW292" s="42"/>
      <c r="CX292" s="42"/>
      <c r="CY292" s="65"/>
      <c r="CZ292" s="42"/>
      <c r="DA292" s="42"/>
      <c r="DB292" s="42"/>
      <c r="DC292" s="42"/>
      <c r="DD292" s="42"/>
      <c r="DE292" s="42"/>
      <c r="DF292" s="42"/>
      <c r="DG292" s="42"/>
      <c r="DH292" s="42"/>
      <c r="DI292" s="42"/>
      <c r="DJ292" s="42"/>
      <c r="DK292" s="42"/>
      <c r="DL292" s="42"/>
      <c r="DM292" s="42"/>
      <c r="DN292" s="65"/>
      <c r="DO292" s="42"/>
      <c r="DP292" s="42"/>
      <c r="DQ292" s="42"/>
      <c r="DR292" s="42"/>
      <c r="DS292" s="42"/>
      <c r="DT292" s="65"/>
      <c r="DU292" s="65"/>
      <c r="DV292" s="148"/>
      <c r="DW292" s="65"/>
      <c r="DX292" s="42"/>
      <c r="DY292" s="42"/>
      <c r="DZ292" s="42"/>
      <c r="EA292" s="42"/>
      <c r="EB292" s="42"/>
      <c r="EC292" s="42"/>
      <c r="ED292" s="42"/>
      <c r="EE292" s="42"/>
      <c r="EF292" s="42"/>
      <c r="EG292" s="42"/>
      <c r="EH292" s="42"/>
      <c r="EI292" s="42"/>
      <c r="EJ292" s="42"/>
      <c r="EK292" s="42"/>
      <c r="EL292" s="42"/>
      <c r="EM292" s="42"/>
      <c r="EN292" s="42"/>
      <c r="EO292" s="42"/>
      <c r="EP292" s="42"/>
      <c r="EQ292" s="42"/>
      <c r="ER292" s="42"/>
      <c r="ES292" s="42"/>
      <c r="ET292" s="42"/>
      <c r="EU292" s="42"/>
      <c r="EV292" s="42"/>
      <c r="EW292" s="42"/>
      <c r="EX292" s="42"/>
      <c r="EY292" s="42"/>
      <c r="EZ292" s="42"/>
      <c r="FA292" s="42"/>
      <c r="FB292" s="42"/>
      <c r="FC292" s="42"/>
      <c r="FD292" s="149">
        <f t="shared" si="33"/>
        <v>12959100</v>
      </c>
      <c r="FE292" s="150">
        <f t="shared" si="31"/>
        <v>44828</v>
      </c>
      <c r="FF292" s="63" t="str">
        <f t="shared" ca="1" si="28"/>
        <v xml:space="preserve"> TERMINADO</v>
      </c>
      <c r="FG292" s="42"/>
      <c r="FH292" s="42"/>
      <c r="FI292" s="168"/>
      <c r="FJ292" s="42" t="s">
        <v>3530</v>
      </c>
      <c r="FK292" s="151"/>
    </row>
    <row r="293" spans="1:167" s="152" customFormat="1" ht="13.5" customHeight="1" x14ac:dyDescent="0.2">
      <c r="A293" s="43">
        <v>75120</v>
      </c>
      <c r="B293" s="42" t="s">
        <v>3108</v>
      </c>
      <c r="C293" s="42" t="s">
        <v>3414</v>
      </c>
      <c r="D293" s="43" t="s">
        <v>2701</v>
      </c>
      <c r="E293" s="42">
        <v>292</v>
      </c>
      <c r="F293" s="68" t="s">
        <v>2880</v>
      </c>
      <c r="G293" s="43"/>
      <c r="H293" s="63"/>
      <c r="I293" s="42" t="s">
        <v>3199</v>
      </c>
      <c r="J293" s="42"/>
      <c r="K293" s="42" t="s">
        <v>2714</v>
      </c>
      <c r="L293" s="42" t="s">
        <v>3526</v>
      </c>
      <c r="M293" s="42" t="s">
        <v>213</v>
      </c>
      <c r="N293" s="42">
        <v>582</v>
      </c>
      <c r="O293" s="65">
        <v>44778</v>
      </c>
      <c r="P293" s="64">
        <v>39887609</v>
      </c>
      <c r="Q293" s="42" t="s">
        <v>3713</v>
      </c>
      <c r="R293" s="42" t="s">
        <v>2880</v>
      </c>
      <c r="S293" s="42"/>
      <c r="T293" s="162"/>
      <c r="U293" s="69"/>
      <c r="V293" s="69"/>
      <c r="W293" s="163"/>
      <c r="X293" s="163"/>
      <c r="Y293" s="163"/>
      <c r="Z293" s="163"/>
      <c r="AA293" s="163"/>
      <c r="AB293" s="42"/>
      <c r="AC293" s="69"/>
      <c r="AD293" s="69"/>
      <c r="AE293" s="69" t="e">
        <f>+VLOOKUP(E293,[1]Hoja1!$A:$D,4,0)</f>
        <v>#N/A</v>
      </c>
      <c r="AF293" s="69"/>
      <c r="AG293" s="64">
        <f t="shared" si="29"/>
        <v>39887609</v>
      </c>
      <c r="AH293" s="42" t="s">
        <v>2296</v>
      </c>
      <c r="AI293" s="42"/>
      <c r="AJ293" s="144" t="s">
        <v>3256</v>
      </c>
      <c r="AK293" s="42" t="s">
        <v>2228</v>
      </c>
      <c r="AL293" s="42">
        <v>900293507</v>
      </c>
      <c r="AM293" s="42"/>
      <c r="AN293" s="145" t="s">
        <v>117</v>
      </c>
      <c r="AO293" s="65" t="s">
        <v>2714</v>
      </c>
      <c r="AP293" s="146" t="s">
        <v>117</v>
      </c>
      <c r="AQ293" s="69"/>
      <c r="AR293" s="69" t="s">
        <v>1428</v>
      </c>
      <c r="AS293" s="189"/>
      <c r="AT293" s="42"/>
      <c r="AU293" s="42"/>
      <c r="AV293" s="42"/>
      <c r="AW293" s="42"/>
      <c r="AX293" s="65">
        <v>44795</v>
      </c>
      <c r="AY293" s="64">
        <v>16928683</v>
      </c>
      <c r="AZ293" s="147" t="s">
        <v>2714</v>
      </c>
      <c r="BA293" s="42" t="s">
        <v>3697</v>
      </c>
      <c r="BB293" s="42">
        <v>1</v>
      </c>
      <c r="BC293" s="42"/>
      <c r="BD293" s="42">
        <f t="shared" si="30"/>
        <v>30</v>
      </c>
      <c r="BE293" s="42" t="s">
        <v>3488</v>
      </c>
      <c r="BF293" s="93">
        <v>20226620006733</v>
      </c>
      <c r="BG293" s="42"/>
      <c r="BH293" s="42" t="s">
        <v>2888</v>
      </c>
      <c r="BI293" s="65">
        <v>44809</v>
      </c>
      <c r="BJ293" s="64">
        <v>16928683</v>
      </c>
      <c r="BK293" s="164"/>
      <c r="BL293" s="42"/>
      <c r="BM293" s="42"/>
      <c r="BN293" s="42"/>
      <c r="BO293" s="42"/>
      <c r="BP293" s="42"/>
      <c r="BQ293" s="42"/>
      <c r="BR293" s="42"/>
      <c r="BS293" s="165"/>
      <c r="BT293" s="166">
        <v>44799</v>
      </c>
      <c r="BU293" s="166">
        <v>44829</v>
      </c>
      <c r="BV293" s="65"/>
      <c r="BW293" s="64"/>
      <c r="BX293" s="42"/>
      <c r="BY293" s="65"/>
      <c r="BZ293" s="167"/>
      <c r="CA293" s="65"/>
      <c r="CB293" s="64"/>
      <c r="CC293" s="42"/>
      <c r="CD293" s="42"/>
      <c r="CE293" s="42"/>
      <c r="CF293" s="42"/>
      <c r="CG293" s="42"/>
      <c r="CH293" s="42"/>
      <c r="CI293" s="42"/>
      <c r="CJ293" s="42"/>
      <c r="CK293" s="42"/>
      <c r="CL293" s="42"/>
      <c r="CM293" s="42"/>
      <c r="CN293" s="42"/>
      <c r="CO293" s="42"/>
      <c r="CP293" s="42"/>
      <c r="CQ293" s="42"/>
      <c r="CR293" s="42"/>
      <c r="CS293" s="42"/>
      <c r="CT293" s="42"/>
      <c r="CU293" s="42"/>
      <c r="CV293" s="42"/>
      <c r="CW293" s="42"/>
      <c r="CX293" s="42"/>
      <c r="CY293" s="65"/>
      <c r="CZ293" s="42"/>
      <c r="DA293" s="42"/>
      <c r="DB293" s="42"/>
      <c r="DC293" s="42"/>
      <c r="DD293" s="42"/>
      <c r="DE293" s="42"/>
      <c r="DF293" s="42"/>
      <c r="DG293" s="42"/>
      <c r="DH293" s="42"/>
      <c r="DI293" s="42"/>
      <c r="DJ293" s="42"/>
      <c r="DK293" s="42"/>
      <c r="DL293" s="42"/>
      <c r="DM293" s="42"/>
      <c r="DN293" s="65"/>
      <c r="DO293" s="42"/>
      <c r="DP293" s="42"/>
      <c r="DQ293" s="42"/>
      <c r="DR293" s="42"/>
      <c r="DS293" s="42"/>
      <c r="DT293" s="65"/>
      <c r="DU293" s="65"/>
      <c r="DV293" s="148"/>
      <c r="DW293" s="65"/>
      <c r="DX293" s="42"/>
      <c r="DY293" s="42"/>
      <c r="DZ293" s="42"/>
      <c r="EA293" s="42"/>
      <c r="EB293" s="42"/>
      <c r="EC293" s="42"/>
      <c r="ED293" s="42"/>
      <c r="EE293" s="42"/>
      <c r="EF293" s="42"/>
      <c r="EG293" s="42"/>
      <c r="EH293" s="42"/>
      <c r="EI293" s="42"/>
      <c r="EJ293" s="42"/>
      <c r="EK293" s="42"/>
      <c r="EL293" s="42"/>
      <c r="EM293" s="42"/>
      <c r="EN293" s="42"/>
      <c r="EO293" s="42"/>
      <c r="EP293" s="42"/>
      <c r="EQ293" s="42"/>
      <c r="ER293" s="42"/>
      <c r="ES293" s="42"/>
      <c r="ET293" s="42"/>
      <c r="EU293" s="42"/>
      <c r="EV293" s="42"/>
      <c r="EW293" s="42"/>
      <c r="EX293" s="42"/>
      <c r="EY293" s="42"/>
      <c r="EZ293" s="42"/>
      <c r="FA293" s="42"/>
      <c r="FB293" s="42"/>
      <c r="FC293" s="42"/>
      <c r="FD293" s="149">
        <f t="shared" si="33"/>
        <v>16928683</v>
      </c>
      <c r="FE293" s="150">
        <f t="shared" si="31"/>
        <v>44829</v>
      </c>
      <c r="FF293" s="63" t="str">
        <f t="shared" ca="1" si="28"/>
        <v xml:space="preserve"> TERMINADO</v>
      </c>
      <c r="FG293" s="42"/>
      <c r="FH293" s="42"/>
      <c r="FI293" s="168"/>
      <c r="FJ293" s="42" t="s">
        <v>3531</v>
      </c>
      <c r="FK293" s="151"/>
    </row>
    <row r="294" spans="1:167" s="152" customFormat="1" ht="13.5" customHeight="1" x14ac:dyDescent="0.2">
      <c r="A294" s="43">
        <v>75113</v>
      </c>
      <c r="B294" s="42" t="s">
        <v>3108</v>
      </c>
      <c r="C294" s="42" t="s">
        <v>2289</v>
      </c>
      <c r="D294" s="43" t="s">
        <v>2702</v>
      </c>
      <c r="E294" s="42">
        <v>293</v>
      </c>
      <c r="F294" s="68" t="s">
        <v>520</v>
      </c>
      <c r="G294" s="43"/>
      <c r="H294" s="63" t="s">
        <v>528</v>
      </c>
      <c r="I294" s="42" t="s">
        <v>3518</v>
      </c>
      <c r="J294" s="42" t="s">
        <v>1912</v>
      </c>
      <c r="K294" s="42"/>
      <c r="L294" s="42" t="s">
        <v>1439</v>
      </c>
      <c r="M294" s="42" t="s">
        <v>199</v>
      </c>
      <c r="N294" s="42">
        <v>622</v>
      </c>
      <c r="O294" s="65">
        <v>44809</v>
      </c>
      <c r="P294" s="64">
        <v>10908000</v>
      </c>
      <c r="Q294" s="42" t="s">
        <v>3519</v>
      </c>
      <c r="R294" s="42" t="s">
        <v>520</v>
      </c>
      <c r="S294" s="42"/>
      <c r="T294" s="162"/>
      <c r="U294" s="69"/>
      <c r="V294" s="69"/>
      <c r="W294" s="163"/>
      <c r="X294" s="163"/>
      <c r="Y294" s="163"/>
      <c r="Z294" s="163"/>
      <c r="AA294" s="163"/>
      <c r="AB294" s="42"/>
      <c r="AC294" s="69"/>
      <c r="AD294" s="69"/>
      <c r="AE294" s="69"/>
      <c r="AF294" s="69"/>
      <c r="AG294" s="64">
        <f t="shared" si="29"/>
        <v>10908000</v>
      </c>
      <c r="AH294" s="42" t="s">
        <v>2296</v>
      </c>
      <c r="AI294" s="42" t="s">
        <v>3298</v>
      </c>
      <c r="AJ294" s="144" t="s">
        <v>767</v>
      </c>
      <c r="AK294" s="42" t="s">
        <v>1428</v>
      </c>
      <c r="AL294" s="42">
        <v>80186230</v>
      </c>
      <c r="AM294" s="42">
        <v>7</v>
      </c>
      <c r="AN294" s="145" t="s">
        <v>1631</v>
      </c>
      <c r="AO294" s="65">
        <v>30268</v>
      </c>
      <c r="AP294" s="146">
        <f t="shared" si="32"/>
        <v>39.158904109589038</v>
      </c>
      <c r="AQ294" s="69"/>
      <c r="AR294" s="69"/>
      <c r="AS294" s="189"/>
      <c r="AT294" s="42" t="str">
        <f>+VLOOKUP(AL294,[2]Hoja1!$E:$I,5,0)</f>
        <v xml:space="preserve">TECNICO  </v>
      </c>
      <c r="AU294" s="42" t="s">
        <v>1019</v>
      </c>
      <c r="AV294" s="42">
        <v>3112851429</v>
      </c>
      <c r="AW294" s="42" t="s">
        <v>1272</v>
      </c>
      <c r="AX294" s="65">
        <v>44812</v>
      </c>
      <c r="AY294" s="64">
        <v>10908000</v>
      </c>
      <c r="AZ294" s="147">
        <f>AY294/4</f>
        <v>2727000</v>
      </c>
      <c r="BA294" s="42" t="s">
        <v>3520</v>
      </c>
      <c r="BB294" s="42">
        <v>4</v>
      </c>
      <c r="BC294" s="42"/>
      <c r="BD294" s="42">
        <f t="shared" si="30"/>
        <v>120</v>
      </c>
      <c r="BE294" s="42" t="s">
        <v>3486</v>
      </c>
      <c r="BF294" s="93">
        <v>20226620007693</v>
      </c>
      <c r="BG294" s="42"/>
      <c r="BH294" s="42">
        <v>755</v>
      </c>
      <c r="BI294" s="65">
        <v>44813</v>
      </c>
      <c r="BJ294" s="64">
        <v>10908000</v>
      </c>
      <c r="BK294" s="164"/>
      <c r="BL294" s="42"/>
      <c r="BM294" s="42"/>
      <c r="BN294" s="42"/>
      <c r="BO294" s="42"/>
      <c r="BP294" s="42"/>
      <c r="BQ294" s="42" t="s">
        <v>3521</v>
      </c>
      <c r="BR294" s="42" t="s">
        <v>3522</v>
      </c>
      <c r="BS294" s="165">
        <v>44816</v>
      </c>
      <c r="BT294" s="166">
        <v>44816</v>
      </c>
      <c r="BU294" s="166">
        <v>44937</v>
      </c>
      <c r="BV294" s="65">
        <v>44924</v>
      </c>
      <c r="BW294" s="64">
        <v>90900</v>
      </c>
      <c r="BX294" s="42">
        <v>967</v>
      </c>
      <c r="BY294" s="65"/>
      <c r="BZ294" s="167">
        <v>1161</v>
      </c>
      <c r="CA294" s="65">
        <v>44924</v>
      </c>
      <c r="CB294" s="64">
        <v>90900</v>
      </c>
      <c r="CC294" s="42"/>
      <c r="CD294" s="42"/>
      <c r="CE294" s="42"/>
      <c r="CF294" s="42"/>
      <c r="CG294" s="42"/>
      <c r="CH294" s="42"/>
      <c r="CI294" s="42"/>
      <c r="CJ294" s="42"/>
      <c r="CK294" s="42"/>
      <c r="CL294" s="42"/>
      <c r="CM294" s="42"/>
      <c r="CN294" s="42"/>
      <c r="CO294" s="42"/>
      <c r="CP294" s="42"/>
      <c r="CQ294" s="42"/>
      <c r="CR294" s="42"/>
      <c r="CS294" s="42"/>
      <c r="CT294" s="42"/>
      <c r="CU294" s="42"/>
      <c r="CV294" s="42"/>
      <c r="CW294" s="42"/>
      <c r="CX294" s="42">
        <v>1</v>
      </c>
      <c r="CY294" s="65">
        <v>44938</v>
      </c>
      <c r="CZ294" s="42">
        <v>44924</v>
      </c>
      <c r="DA294" s="42" t="s">
        <v>2300</v>
      </c>
      <c r="DB294" s="42"/>
      <c r="DC294" s="42">
        <v>1</v>
      </c>
      <c r="DD294" s="42"/>
      <c r="DE294" s="42"/>
      <c r="DF294" s="42"/>
      <c r="DG294" s="42"/>
      <c r="DH294" s="42"/>
      <c r="DI294" s="42"/>
      <c r="DJ294" s="42"/>
      <c r="DK294" s="42"/>
      <c r="DL294" s="42"/>
      <c r="DM294" s="42"/>
      <c r="DN294" s="65"/>
      <c r="DO294" s="42"/>
      <c r="DP294" s="42"/>
      <c r="DQ294" s="42"/>
      <c r="DR294" s="42"/>
      <c r="DS294" s="42"/>
      <c r="DT294" s="65"/>
      <c r="DU294" s="65"/>
      <c r="DV294" s="148"/>
      <c r="DW294" s="65"/>
      <c r="DX294" s="42"/>
      <c r="DY294" s="42"/>
      <c r="DZ294" s="42"/>
      <c r="EA294" s="42"/>
      <c r="EB294" s="42"/>
      <c r="EC294" s="42"/>
      <c r="ED294" s="42"/>
      <c r="EE294" s="42"/>
      <c r="EF294" s="42"/>
      <c r="EG294" s="42"/>
      <c r="EH294" s="42"/>
      <c r="EI294" s="42"/>
      <c r="EJ294" s="42"/>
      <c r="EK294" s="42"/>
      <c r="EL294" s="42"/>
      <c r="EM294" s="42"/>
      <c r="EN294" s="42"/>
      <c r="EO294" s="42"/>
      <c r="EP294" s="42"/>
      <c r="EQ294" s="42"/>
      <c r="ER294" s="42"/>
      <c r="ES294" s="42"/>
      <c r="ET294" s="42"/>
      <c r="EU294" s="42"/>
      <c r="EV294" s="42"/>
      <c r="EW294" s="42"/>
      <c r="EX294" s="42"/>
      <c r="EY294" s="42"/>
      <c r="EZ294" s="42"/>
      <c r="FA294" s="42"/>
      <c r="FB294" s="42"/>
      <c r="FC294" s="42"/>
      <c r="FD294" s="149">
        <f t="shared" si="33"/>
        <v>10998900</v>
      </c>
      <c r="FE294" s="150">
        <f t="shared" si="31"/>
        <v>44938</v>
      </c>
      <c r="FF294" s="63" t="str">
        <f t="shared" ca="1" si="28"/>
        <v xml:space="preserve"> TERMINADO</v>
      </c>
      <c r="FG294" s="42"/>
      <c r="FH294" s="42"/>
      <c r="FI294" s="168"/>
      <c r="FJ294" s="42" t="s">
        <v>3210</v>
      </c>
      <c r="FK294" s="151"/>
    </row>
    <row r="295" spans="1:167" s="39" customFormat="1" ht="13.5" customHeight="1" x14ac:dyDescent="0.2">
      <c r="A295" s="183">
        <v>75751</v>
      </c>
      <c r="B295" s="96" t="s">
        <v>3108</v>
      </c>
      <c r="C295" s="96" t="s">
        <v>2601</v>
      </c>
      <c r="D295" s="183" t="s">
        <v>2703</v>
      </c>
      <c r="E295" s="96">
        <v>294</v>
      </c>
      <c r="F295" s="184" t="s">
        <v>2881</v>
      </c>
      <c r="G295" s="183"/>
      <c r="H295" s="185" t="s">
        <v>528</v>
      </c>
      <c r="I295" s="96" t="s">
        <v>3200</v>
      </c>
      <c r="J295" s="96"/>
      <c r="K295" s="96" t="s">
        <v>2714</v>
      </c>
      <c r="L295" s="96" t="s">
        <v>3528</v>
      </c>
      <c r="M295" s="96" t="s">
        <v>243</v>
      </c>
      <c r="N295" s="96">
        <v>603</v>
      </c>
      <c r="O295" s="186">
        <v>44791</v>
      </c>
      <c r="P295" s="187">
        <v>1813200000</v>
      </c>
      <c r="Q295" s="96" t="s">
        <v>2917</v>
      </c>
      <c r="R295" s="96" t="s">
        <v>2881</v>
      </c>
      <c r="S295" s="96"/>
      <c r="T295" s="188"/>
      <c r="U295" s="189"/>
      <c r="V295" s="189"/>
      <c r="W295" s="190"/>
      <c r="X295" s="190"/>
      <c r="Y295" s="190"/>
      <c r="Z295" s="190"/>
      <c r="AA295" s="190"/>
      <c r="AB295" s="96"/>
      <c r="AC295" s="189"/>
      <c r="AD295" s="189"/>
      <c r="AE295" s="189"/>
      <c r="AF295" s="189"/>
      <c r="AG295" s="187">
        <f t="shared" si="29"/>
        <v>1813200000</v>
      </c>
      <c r="AH295" s="96" t="s">
        <v>503</v>
      </c>
      <c r="AI295" s="96" t="s">
        <v>3299</v>
      </c>
      <c r="AJ295" s="191" t="s">
        <v>3257</v>
      </c>
      <c r="AK295" s="96" t="s">
        <v>2228</v>
      </c>
      <c r="AL295" s="96">
        <v>901508361</v>
      </c>
      <c r="AM295" s="96"/>
      <c r="AN295" s="192" t="s">
        <v>117</v>
      </c>
      <c r="AO295" s="186" t="s">
        <v>3471</v>
      </c>
      <c r="AP295" s="217" t="s">
        <v>117</v>
      </c>
      <c r="AQ295" s="189"/>
      <c r="AR295" s="212" t="s">
        <v>1428</v>
      </c>
      <c r="AS295" s="189"/>
      <c r="AT295" s="96"/>
      <c r="AU295" s="96"/>
      <c r="AV295" s="96"/>
      <c r="AW295" s="96"/>
      <c r="AX295" s="186">
        <v>44799</v>
      </c>
      <c r="AY295" s="187">
        <v>1812300000</v>
      </c>
      <c r="AZ295" s="194" t="s">
        <v>2714</v>
      </c>
      <c r="BA295" s="96"/>
      <c r="BB295" s="96"/>
      <c r="BC295" s="96">
        <v>2677</v>
      </c>
      <c r="BD295" s="96">
        <f t="shared" si="30"/>
        <v>2677</v>
      </c>
      <c r="BE295" s="96" t="s">
        <v>2754</v>
      </c>
      <c r="BF295" s="195">
        <v>20226620008933</v>
      </c>
      <c r="BG295" s="96"/>
      <c r="BH295" s="96" t="s">
        <v>2889</v>
      </c>
      <c r="BI295" s="186">
        <v>44809</v>
      </c>
      <c r="BJ295" s="187">
        <v>1813200000</v>
      </c>
      <c r="BK295" s="196"/>
      <c r="BL295" s="96"/>
      <c r="BM295" s="96"/>
      <c r="BN295" s="96"/>
      <c r="BO295" s="96"/>
      <c r="BP295" s="96"/>
      <c r="BQ295" s="96"/>
      <c r="BR295" s="96"/>
      <c r="BS295" s="197"/>
      <c r="BT295" s="198">
        <v>44802</v>
      </c>
      <c r="BU295" s="198">
        <v>47483</v>
      </c>
      <c r="BV295" s="186"/>
      <c r="BW295" s="187"/>
      <c r="BX295" s="96"/>
      <c r="BY295" s="186"/>
      <c r="BZ295" s="199"/>
      <c r="CA295" s="186"/>
      <c r="CB295" s="187"/>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186"/>
      <c r="CZ295" s="96"/>
      <c r="DA295" s="96"/>
      <c r="DB295" s="96"/>
      <c r="DC295" s="96"/>
      <c r="DD295" s="96"/>
      <c r="DE295" s="96"/>
      <c r="DF295" s="96"/>
      <c r="DG295" s="96"/>
      <c r="DH295" s="96"/>
      <c r="DI295" s="96"/>
      <c r="DJ295" s="96"/>
      <c r="DK295" s="96"/>
      <c r="DL295" s="96"/>
      <c r="DM295" s="96"/>
      <c r="DN295" s="186"/>
      <c r="DO295" s="96"/>
      <c r="DP295" s="96"/>
      <c r="DQ295" s="96"/>
      <c r="DR295" s="96"/>
      <c r="DS295" s="96"/>
      <c r="DT295" s="186"/>
      <c r="DU295" s="186"/>
      <c r="DV295" s="191"/>
      <c r="DW295" s="186"/>
      <c r="DX295" s="96"/>
      <c r="DY295" s="96"/>
      <c r="DZ295" s="96"/>
      <c r="EA295" s="96"/>
      <c r="EB295" s="96"/>
      <c r="EC295" s="96"/>
      <c r="ED295" s="96"/>
      <c r="EE295" s="96"/>
      <c r="EF295" s="96"/>
      <c r="EG295" s="96"/>
      <c r="EH295" s="96"/>
      <c r="EI295" s="96"/>
      <c r="EJ295" s="96"/>
      <c r="EK295" s="96"/>
      <c r="EL295" s="96"/>
      <c r="EM295" s="96"/>
      <c r="EN295" s="96"/>
      <c r="EO295" s="96"/>
      <c r="EP295" s="96"/>
      <c r="EQ295" s="96"/>
      <c r="ER295" s="96"/>
      <c r="ES295" s="96"/>
      <c r="ET295" s="96"/>
      <c r="EU295" s="96"/>
      <c r="EV295" s="96"/>
      <c r="EW295" s="96"/>
      <c r="EX295" s="96"/>
      <c r="EY295" s="96"/>
      <c r="EZ295" s="96"/>
      <c r="FA295" s="96"/>
      <c r="FB295" s="96"/>
      <c r="FC295" s="96"/>
      <c r="FD295" s="200">
        <f t="shared" si="33"/>
        <v>1812300000</v>
      </c>
      <c r="FE295" s="201">
        <f t="shared" si="31"/>
        <v>47483</v>
      </c>
      <c r="FF295" s="185" t="str">
        <f t="shared" ca="1" si="28"/>
        <v>EN EJECUCION</v>
      </c>
      <c r="FG295" s="96"/>
      <c r="FH295" s="96"/>
      <c r="FI295" s="202"/>
      <c r="FJ295" s="96" t="s">
        <v>3211</v>
      </c>
      <c r="FK295" s="203"/>
    </row>
    <row r="296" spans="1:167" s="152" customFormat="1" ht="13.5" customHeight="1" x14ac:dyDescent="0.2">
      <c r="A296" s="43">
        <v>75189</v>
      </c>
      <c r="B296" s="42" t="s">
        <v>3108</v>
      </c>
      <c r="C296" s="42" t="s">
        <v>2289</v>
      </c>
      <c r="D296" s="43" t="s">
        <v>2704</v>
      </c>
      <c r="E296" s="42">
        <v>295</v>
      </c>
      <c r="F296" s="68" t="s">
        <v>510</v>
      </c>
      <c r="G296" s="43"/>
      <c r="H296" s="63" t="s">
        <v>528</v>
      </c>
      <c r="I296" s="42" t="s">
        <v>3201</v>
      </c>
      <c r="J296" s="42"/>
      <c r="K296" s="42" t="s">
        <v>437</v>
      </c>
      <c r="L296" s="42" t="s">
        <v>1439</v>
      </c>
      <c r="M296" s="42" t="s">
        <v>197</v>
      </c>
      <c r="N296" s="42">
        <v>587</v>
      </c>
      <c r="O296" s="65">
        <v>44783</v>
      </c>
      <c r="P296" s="64">
        <v>22500000</v>
      </c>
      <c r="Q296" s="42" t="s">
        <v>541</v>
      </c>
      <c r="R296" s="42" t="s">
        <v>510</v>
      </c>
      <c r="S296" s="42"/>
      <c r="T296" s="162"/>
      <c r="U296" s="69"/>
      <c r="V296" s="69"/>
      <c r="W296" s="163"/>
      <c r="X296" s="163"/>
      <c r="Y296" s="163"/>
      <c r="Z296" s="163"/>
      <c r="AA296" s="163"/>
      <c r="AB296" s="42"/>
      <c r="AC296" s="69"/>
      <c r="AD296" s="69"/>
      <c r="AE296" s="69"/>
      <c r="AF296" s="69"/>
      <c r="AG296" s="64">
        <f t="shared" si="29"/>
        <v>22500000</v>
      </c>
      <c r="AH296" s="42" t="s">
        <v>3435</v>
      </c>
      <c r="AI296" s="42" t="s">
        <v>3300</v>
      </c>
      <c r="AJ296" s="144" t="s">
        <v>616</v>
      </c>
      <c r="AK296" s="42" t="s">
        <v>1428</v>
      </c>
      <c r="AL296" s="42">
        <v>53124797</v>
      </c>
      <c r="AM296" s="42">
        <v>7</v>
      </c>
      <c r="AN296" s="145" t="s">
        <v>1632</v>
      </c>
      <c r="AO296" s="65">
        <v>31340</v>
      </c>
      <c r="AP296" s="146">
        <f t="shared" si="32"/>
        <v>36.221917808219175</v>
      </c>
      <c r="AQ296" s="69"/>
      <c r="AR296" s="69"/>
      <c r="AS296" s="189"/>
      <c r="AT296" s="42" t="str">
        <f>+VLOOKUP(AL296,[2]Hoja1!$E:$I,5,0)</f>
        <v xml:space="preserve">CONTADOR PUBLICO </v>
      </c>
      <c r="AU296" s="42" t="s">
        <v>853</v>
      </c>
      <c r="AV296" s="42">
        <v>3144049809</v>
      </c>
      <c r="AW296" s="42" t="s">
        <v>1104</v>
      </c>
      <c r="AX296" s="65">
        <v>44810</v>
      </c>
      <c r="AY296" s="64">
        <v>22500000</v>
      </c>
      <c r="AZ296" s="147"/>
      <c r="BA296" s="42" t="s">
        <v>2797</v>
      </c>
      <c r="BB296" s="42">
        <v>4</v>
      </c>
      <c r="BC296" s="42">
        <v>15</v>
      </c>
      <c r="BD296" s="42">
        <f t="shared" si="30"/>
        <v>135</v>
      </c>
      <c r="BE296" s="42" t="s">
        <v>720</v>
      </c>
      <c r="BF296" s="93">
        <v>20226620007763</v>
      </c>
      <c r="BG296" s="42"/>
      <c r="BH296" s="42">
        <v>757</v>
      </c>
      <c r="BI296" s="65">
        <v>44817</v>
      </c>
      <c r="BJ296" s="64">
        <v>22500000</v>
      </c>
      <c r="BK296" s="164"/>
      <c r="BL296" s="42"/>
      <c r="BM296" s="42"/>
      <c r="BN296" s="42"/>
      <c r="BO296" s="42"/>
      <c r="BP296" s="42"/>
      <c r="BQ296" s="42"/>
      <c r="BR296" s="42"/>
      <c r="BS296" s="165"/>
      <c r="BT296" s="166">
        <v>44817</v>
      </c>
      <c r="BU296" s="166">
        <v>44953</v>
      </c>
      <c r="BV296" s="65"/>
      <c r="BW296" s="64"/>
      <c r="BX296" s="42"/>
      <c r="BY296" s="65"/>
      <c r="BZ296" s="167"/>
      <c r="CA296" s="65"/>
      <c r="CB296" s="64"/>
      <c r="CC296" s="42"/>
      <c r="CD296" s="42"/>
      <c r="CE296" s="42"/>
      <c r="CF296" s="42"/>
      <c r="CG296" s="42"/>
      <c r="CH296" s="42"/>
      <c r="CI296" s="42"/>
      <c r="CJ296" s="42"/>
      <c r="CK296" s="42"/>
      <c r="CL296" s="42"/>
      <c r="CM296" s="42"/>
      <c r="CN296" s="42"/>
      <c r="CO296" s="42"/>
      <c r="CP296" s="42"/>
      <c r="CQ296" s="42"/>
      <c r="CR296" s="42"/>
      <c r="CS296" s="42"/>
      <c r="CT296" s="42"/>
      <c r="CU296" s="42"/>
      <c r="CV296" s="42"/>
      <c r="CW296" s="42"/>
      <c r="CX296" s="42"/>
      <c r="CY296" s="65"/>
      <c r="CZ296" s="42"/>
      <c r="DA296" s="42"/>
      <c r="DB296" s="42"/>
      <c r="DC296" s="42"/>
      <c r="DD296" s="42"/>
      <c r="DE296" s="42"/>
      <c r="DF296" s="42"/>
      <c r="DG296" s="42"/>
      <c r="DH296" s="42"/>
      <c r="DI296" s="42"/>
      <c r="DJ296" s="42"/>
      <c r="DK296" s="42"/>
      <c r="DL296" s="42"/>
      <c r="DM296" s="42"/>
      <c r="DN296" s="65"/>
      <c r="DO296" s="42"/>
      <c r="DP296" s="42"/>
      <c r="DQ296" s="42"/>
      <c r="DR296" s="42"/>
      <c r="DS296" s="42"/>
      <c r="DT296" s="65"/>
      <c r="DU296" s="65"/>
      <c r="DV296" s="148"/>
      <c r="DW296" s="65"/>
      <c r="DX296" s="42"/>
      <c r="DY296" s="42"/>
      <c r="DZ296" s="42"/>
      <c r="EA296" s="42"/>
      <c r="EB296" s="42"/>
      <c r="EC296" s="42"/>
      <c r="ED296" s="42"/>
      <c r="EE296" s="42"/>
      <c r="EF296" s="42"/>
      <c r="EG296" s="42"/>
      <c r="EH296" s="42"/>
      <c r="EI296" s="42"/>
      <c r="EJ296" s="42"/>
      <c r="EK296" s="42"/>
      <c r="EL296" s="42"/>
      <c r="EM296" s="42"/>
      <c r="EN296" s="42"/>
      <c r="EO296" s="42"/>
      <c r="EP296" s="42"/>
      <c r="EQ296" s="42"/>
      <c r="ER296" s="42"/>
      <c r="ES296" s="42"/>
      <c r="ET296" s="42"/>
      <c r="EU296" s="42"/>
      <c r="EV296" s="42"/>
      <c r="EW296" s="42"/>
      <c r="EX296" s="42"/>
      <c r="EY296" s="42"/>
      <c r="EZ296" s="42"/>
      <c r="FA296" s="42"/>
      <c r="FB296" s="42"/>
      <c r="FC296" s="42"/>
      <c r="FD296" s="149">
        <f t="shared" si="33"/>
        <v>22500000</v>
      </c>
      <c r="FE296" s="150">
        <f t="shared" si="31"/>
        <v>44953</v>
      </c>
      <c r="FF296" s="63" t="str">
        <f t="shared" ca="1" si="28"/>
        <v xml:space="preserve"> TERMINADO</v>
      </c>
      <c r="FG296" s="42"/>
      <c r="FH296" s="42"/>
      <c r="FI296" s="168"/>
      <c r="FJ296" s="42" t="s">
        <v>3212</v>
      </c>
      <c r="FK296" s="151"/>
    </row>
    <row r="297" spans="1:167" s="39" customFormat="1" ht="13.5" customHeight="1" x14ac:dyDescent="0.2">
      <c r="A297" s="183">
        <v>76368</v>
      </c>
      <c r="B297" s="96" t="s">
        <v>3108</v>
      </c>
      <c r="C297" s="96" t="s">
        <v>2601</v>
      </c>
      <c r="D297" s="183" t="s">
        <v>2705</v>
      </c>
      <c r="E297" s="96">
        <v>296</v>
      </c>
      <c r="F297" s="184" t="s">
        <v>532</v>
      </c>
      <c r="G297" s="183"/>
      <c r="H297" s="185" t="s">
        <v>528</v>
      </c>
      <c r="I297" s="96" t="s">
        <v>3202</v>
      </c>
      <c r="J297" s="96" t="s">
        <v>2714</v>
      </c>
      <c r="K297" s="96" t="s">
        <v>2714</v>
      </c>
      <c r="L297" s="96" t="s">
        <v>3528</v>
      </c>
      <c r="M297" s="96" t="s">
        <v>245</v>
      </c>
      <c r="N297" s="96">
        <v>617</v>
      </c>
      <c r="O297" s="186">
        <v>44804</v>
      </c>
      <c r="P297" s="187">
        <v>400000000</v>
      </c>
      <c r="Q297" s="96" t="s">
        <v>531</v>
      </c>
      <c r="R297" s="96" t="s">
        <v>2879</v>
      </c>
      <c r="S297" s="96"/>
      <c r="T297" s="188"/>
      <c r="U297" s="189"/>
      <c r="V297" s="189"/>
      <c r="W297" s="190"/>
      <c r="X297" s="190"/>
      <c r="Y297" s="190"/>
      <c r="Z297" s="190"/>
      <c r="AA297" s="190"/>
      <c r="AB297" s="96"/>
      <c r="AC297" s="189"/>
      <c r="AD297" s="189"/>
      <c r="AE297" s="189"/>
      <c r="AF297" s="189"/>
      <c r="AG297" s="187">
        <f t="shared" si="29"/>
        <v>400000000</v>
      </c>
      <c r="AH297" s="96" t="s">
        <v>2592</v>
      </c>
      <c r="AI297" s="96" t="s">
        <v>3301</v>
      </c>
      <c r="AJ297" s="191" t="s">
        <v>3258</v>
      </c>
      <c r="AK297" s="96" t="s">
        <v>2228</v>
      </c>
      <c r="AL297" s="96">
        <v>800148631</v>
      </c>
      <c r="AM297" s="96">
        <v>6</v>
      </c>
      <c r="AN297" s="192" t="s">
        <v>117</v>
      </c>
      <c r="AO297" s="186" t="s">
        <v>2714</v>
      </c>
      <c r="AP297" s="217" t="s">
        <v>117</v>
      </c>
      <c r="AQ297" s="189"/>
      <c r="AR297" s="212"/>
      <c r="AS297" s="189"/>
      <c r="AT297" s="96"/>
      <c r="AU297" s="96" t="s">
        <v>3727</v>
      </c>
      <c r="AV297" s="96"/>
      <c r="AW297" s="96"/>
      <c r="AX297" s="186">
        <v>44804</v>
      </c>
      <c r="AY297" s="187">
        <v>400000000</v>
      </c>
      <c r="AZ297" s="194"/>
      <c r="BA297" s="96" t="s">
        <v>3721</v>
      </c>
      <c r="BB297" s="96">
        <v>6</v>
      </c>
      <c r="BC297" s="96"/>
      <c r="BD297" s="96">
        <f t="shared" si="30"/>
        <v>180</v>
      </c>
      <c r="BE297" s="96" t="s">
        <v>3489</v>
      </c>
      <c r="BF297" s="195">
        <v>20226620008323</v>
      </c>
      <c r="BG297" s="96"/>
      <c r="BH297" s="96" t="s">
        <v>2890</v>
      </c>
      <c r="BI297" s="186">
        <v>44809</v>
      </c>
      <c r="BJ297" s="187">
        <v>400000000</v>
      </c>
      <c r="BK297" s="196"/>
      <c r="BL297" s="96"/>
      <c r="BM297" s="96"/>
      <c r="BN297" s="96"/>
      <c r="BO297" s="96"/>
      <c r="BP297" s="96"/>
      <c r="BQ297" s="96"/>
      <c r="BR297" s="96"/>
      <c r="BS297" s="197"/>
      <c r="BT297" s="198">
        <v>44826</v>
      </c>
      <c r="BU297" s="198">
        <v>45006</v>
      </c>
      <c r="BV297" s="186"/>
      <c r="BW297" s="187"/>
      <c r="BX297" s="96"/>
      <c r="BY297" s="186"/>
      <c r="BZ297" s="199"/>
      <c r="CA297" s="186"/>
      <c r="CB297" s="187"/>
      <c r="CC297" s="96"/>
      <c r="CD297" s="96"/>
      <c r="CE297" s="96"/>
      <c r="CF297" s="96"/>
      <c r="CG297" s="96"/>
      <c r="CH297" s="96"/>
      <c r="CI297" s="96"/>
      <c r="CJ297" s="96"/>
      <c r="CK297" s="96"/>
      <c r="CL297" s="96"/>
      <c r="CM297" s="96"/>
      <c r="CN297" s="96"/>
      <c r="CO297" s="96"/>
      <c r="CP297" s="96"/>
      <c r="CQ297" s="96"/>
      <c r="CR297" s="96"/>
      <c r="CS297" s="96"/>
      <c r="CT297" s="96"/>
      <c r="CU297" s="96"/>
      <c r="CV297" s="96"/>
      <c r="CW297" s="96"/>
      <c r="CX297" s="96"/>
      <c r="CY297" s="186"/>
      <c r="CZ297" s="96"/>
      <c r="DA297" s="96"/>
      <c r="DB297" s="96"/>
      <c r="DC297" s="96"/>
      <c r="DD297" s="96"/>
      <c r="DE297" s="96"/>
      <c r="DF297" s="96"/>
      <c r="DG297" s="96"/>
      <c r="DH297" s="96"/>
      <c r="DI297" s="96"/>
      <c r="DJ297" s="96"/>
      <c r="DK297" s="96"/>
      <c r="DL297" s="96"/>
      <c r="DM297" s="96"/>
      <c r="DN297" s="186"/>
      <c r="DO297" s="96"/>
      <c r="DP297" s="96"/>
      <c r="DQ297" s="96"/>
      <c r="DR297" s="96"/>
      <c r="DS297" s="96"/>
      <c r="DT297" s="186"/>
      <c r="DU297" s="186"/>
      <c r="DV297" s="191"/>
      <c r="DW297" s="186"/>
      <c r="DX297" s="96"/>
      <c r="DY297" s="96"/>
      <c r="DZ297" s="96"/>
      <c r="EA297" s="96"/>
      <c r="EB297" s="96"/>
      <c r="EC297" s="96"/>
      <c r="ED297" s="96"/>
      <c r="EE297" s="96"/>
      <c r="EF297" s="96"/>
      <c r="EG297" s="96"/>
      <c r="EH297" s="96"/>
      <c r="EI297" s="96"/>
      <c r="EJ297" s="96"/>
      <c r="EK297" s="96"/>
      <c r="EL297" s="96"/>
      <c r="EM297" s="96"/>
      <c r="EN297" s="96"/>
      <c r="EO297" s="96"/>
      <c r="EP297" s="96"/>
      <c r="EQ297" s="96"/>
      <c r="ER297" s="96"/>
      <c r="ES297" s="96"/>
      <c r="ET297" s="96"/>
      <c r="EU297" s="96"/>
      <c r="EV297" s="96"/>
      <c r="EW297" s="96"/>
      <c r="EX297" s="96"/>
      <c r="EY297" s="96"/>
      <c r="EZ297" s="96"/>
      <c r="FA297" s="96"/>
      <c r="FB297" s="96"/>
      <c r="FC297" s="96"/>
      <c r="FD297" s="200">
        <f t="shared" si="33"/>
        <v>400000000</v>
      </c>
      <c r="FE297" s="201">
        <f t="shared" si="31"/>
        <v>45006</v>
      </c>
      <c r="FF297" s="185" t="str">
        <f t="shared" ca="1" si="28"/>
        <v>EN EJECUCION</v>
      </c>
      <c r="FG297" s="96"/>
      <c r="FH297" s="96"/>
      <c r="FI297" s="202"/>
      <c r="FJ297" s="96" t="s">
        <v>3213</v>
      </c>
      <c r="FK297" s="203"/>
    </row>
    <row r="298" spans="1:167" s="152" customFormat="1" ht="13.5" customHeight="1" x14ac:dyDescent="0.2">
      <c r="A298" s="43">
        <v>75507</v>
      </c>
      <c r="B298" s="42" t="s">
        <v>3108</v>
      </c>
      <c r="C298" s="42" t="s">
        <v>2289</v>
      </c>
      <c r="D298" s="43" t="s">
        <v>2706</v>
      </c>
      <c r="E298" s="42">
        <v>297</v>
      </c>
      <c r="F298" s="68" t="s">
        <v>510</v>
      </c>
      <c r="G298" s="43"/>
      <c r="H298" s="63" t="s">
        <v>528</v>
      </c>
      <c r="I298" s="42" t="s">
        <v>3203</v>
      </c>
      <c r="J298" s="42"/>
      <c r="K298" s="42" t="s">
        <v>445</v>
      </c>
      <c r="L298" s="42" t="s">
        <v>1439</v>
      </c>
      <c r="M298" s="42" t="s">
        <v>197</v>
      </c>
      <c r="N298" s="42">
        <v>613</v>
      </c>
      <c r="O298" s="65">
        <v>44795</v>
      </c>
      <c r="P298" s="64">
        <v>20475000</v>
      </c>
      <c r="Q298" s="42" t="s">
        <v>541</v>
      </c>
      <c r="R298" s="42" t="s">
        <v>510</v>
      </c>
      <c r="S298" s="42"/>
      <c r="T298" s="162"/>
      <c r="U298" s="69"/>
      <c r="V298" s="69"/>
      <c r="W298" s="163"/>
      <c r="X298" s="163"/>
      <c r="Y298" s="163"/>
      <c r="Z298" s="163"/>
      <c r="AA298" s="163"/>
      <c r="AB298" s="42"/>
      <c r="AC298" s="69"/>
      <c r="AD298" s="69"/>
      <c r="AE298" s="69"/>
      <c r="AF298" s="69"/>
      <c r="AG298" s="64">
        <f t="shared" si="29"/>
        <v>20475000</v>
      </c>
      <c r="AH298" s="42" t="s">
        <v>502</v>
      </c>
      <c r="AI298" s="42" t="s">
        <v>2849</v>
      </c>
      <c r="AJ298" s="144" t="s">
        <v>1458</v>
      </c>
      <c r="AK298" s="42" t="s">
        <v>1428</v>
      </c>
      <c r="AL298" s="42">
        <v>1014211226</v>
      </c>
      <c r="AM298" s="42">
        <v>5</v>
      </c>
      <c r="AN298" s="145" t="s">
        <v>1631</v>
      </c>
      <c r="AO298" s="65">
        <v>33022</v>
      </c>
      <c r="AP298" s="146">
        <f t="shared" si="32"/>
        <v>31.613698630136987</v>
      </c>
      <c r="AQ298" s="69"/>
      <c r="AR298" s="69"/>
      <c r="AS298" s="189"/>
      <c r="AT298" s="42" t="str">
        <f>+VLOOKUP(AL298,[2]Hoja1!$E:$I,5,0)</f>
        <v>ADMINISTRADOR FINANCIERO</v>
      </c>
      <c r="AU298" s="42" t="s">
        <v>864</v>
      </c>
      <c r="AV298" s="42">
        <v>3003850528</v>
      </c>
      <c r="AW298" s="42" t="s">
        <v>1115</v>
      </c>
      <c r="AX298" s="65">
        <v>44805</v>
      </c>
      <c r="AY298" s="64">
        <v>20475000</v>
      </c>
      <c r="AZ298" s="147"/>
      <c r="BA298" s="42" t="s">
        <v>2797</v>
      </c>
      <c r="BB298" s="42">
        <v>4</v>
      </c>
      <c r="BC298" s="42">
        <v>15</v>
      </c>
      <c r="BD298" s="42">
        <f t="shared" si="30"/>
        <v>135</v>
      </c>
      <c r="BE298" s="42" t="s">
        <v>3409</v>
      </c>
      <c r="BF298" s="93">
        <v>20226620007443</v>
      </c>
      <c r="BG298" s="42"/>
      <c r="BH298" s="42" t="s">
        <v>2891</v>
      </c>
      <c r="BI298" s="65">
        <v>44809</v>
      </c>
      <c r="BJ298" s="64">
        <v>20475000</v>
      </c>
      <c r="BK298" s="164"/>
      <c r="BL298" s="42"/>
      <c r="BM298" s="42"/>
      <c r="BN298" s="42"/>
      <c r="BO298" s="42"/>
      <c r="BP298" s="42"/>
      <c r="BQ298" s="42"/>
      <c r="BR298" s="42"/>
      <c r="BS298" s="165"/>
      <c r="BT298" s="166">
        <v>44806</v>
      </c>
      <c r="BU298" s="166">
        <v>44942</v>
      </c>
      <c r="BV298" s="65"/>
      <c r="BW298" s="64"/>
      <c r="BX298" s="42"/>
      <c r="BY298" s="65"/>
      <c r="BZ298" s="167"/>
      <c r="CA298" s="65"/>
      <c r="CB298" s="64"/>
      <c r="CC298" s="42"/>
      <c r="CD298" s="42"/>
      <c r="CE298" s="42"/>
      <c r="CF298" s="42"/>
      <c r="CG298" s="42"/>
      <c r="CH298" s="42"/>
      <c r="CI298" s="42"/>
      <c r="CJ298" s="42"/>
      <c r="CK298" s="42"/>
      <c r="CL298" s="42"/>
      <c r="CM298" s="42"/>
      <c r="CN298" s="42"/>
      <c r="CO298" s="42"/>
      <c r="CP298" s="42"/>
      <c r="CQ298" s="42"/>
      <c r="CR298" s="42"/>
      <c r="CS298" s="42"/>
      <c r="CT298" s="42"/>
      <c r="CU298" s="42"/>
      <c r="CV298" s="42"/>
      <c r="CW298" s="42"/>
      <c r="CX298" s="42"/>
      <c r="CY298" s="65"/>
      <c r="CZ298" s="42"/>
      <c r="DA298" s="42"/>
      <c r="DB298" s="42"/>
      <c r="DC298" s="42"/>
      <c r="DD298" s="42"/>
      <c r="DE298" s="42"/>
      <c r="DF298" s="42"/>
      <c r="DG298" s="42"/>
      <c r="DH298" s="42"/>
      <c r="DI298" s="42"/>
      <c r="DJ298" s="42"/>
      <c r="DK298" s="42"/>
      <c r="DL298" s="42"/>
      <c r="DM298" s="42"/>
      <c r="DN298" s="65"/>
      <c r="DO298" s="42"/>
      <c r="DP298" s="42"/>
      <c r="DQ298" s="42"/>
      <c r="DR298" s="42"/>
      <c r="DS298" s="42"/>
      <c r="DT298" s="65"/>
      <c r="DU298" s="65"/>
      <c r="DV298" s="148"/>
      <c r="DW298" s="65"/>
      <c r="DX298" s="42"/>
      <c r="DY298" s="42"/>
      <c r="DZ298" s="42"/>
      <c r="EA298" s="42"/>
      <c r="EB298" s="42"/>
      <c r="EC298" s="42"/>
      <c r="ED298" s="42"/>
      <c r="EE298" s="42"/>
      <c r="EF298" s="42"/>
      <c r="EG298" s="42"/>
      <c r="EH298" s="42"/>
      <c r="EI298" s="42"/>
      <c r="EJ298" s="42"/>
      <c r="EK298" s="42"/>
      <c r="EL298" s="42"/>
      <c r="EM298" s="42"/>
      <c r="EN298" s="42"/>
      <c r="EO298" s="42"/>
      <c r="EP298" s="42"/>
      <c r="EQ298" s="42"/>
      <c r="ER298" s="42"/>
      <c r="ES298" s="42"/>
      <c r="ET298" s="42"/>
      <c r="EU298" s="42"/>
      <c r="EV298" s="42"/>
      <c r="EW298" s="42"/>
      <c r="EX298" s="42"/>
      <c r="EY298" s="42"/>
      <c r="EZ298" s="42"/>
      <c r="FA298" s="42"/>
      <c r="FB298" s="42"/>
      <c r="FC298" s="42"/>
      <c r="FD298" s="149">
        <f t="shared" si="33"/>
        <v>20475000</v>
      </c>
      <c r="FE298" s="150">
        <f t="shared" si="31"/>
        <v>44942</v>
      </c>
      <c r="FF298" s="63" t="str">
        <f t="shared" ca="1" si="28"/>
        <v xml:space="preserve"> TERMINADO</v>
      </c>
      <c r="FG298" s="42"/>
      <c r="FH298" s="42"/>
      <c r="FI298" s="168"/>
      <c r="FJ298" s="42" t="s">
        <v>3214</v>
      </c>
      <c r="FK298" s="151"/>
    </row>
    <row r="299" spans="1:167" s="152" customFormat="1" ht="13.5" customHeight="1" x14ac:dyDescent="0.2">
      <c r="A299" s="43">
        <v>76034</v>
      </c>
      <c r="B299" s="42" t="s">
        <v>3108</v>
      </c>
      <c r="C299" s="42" t="s">
        <v>2289</v>
      </c>
      <c r="D299" s="43" t="s">
        <v>2707</v>
      </c>
      <c r="E299" s="42">
        <v>298</v>
      </c>
      <c r="F299" s="68" t="s">
        <v>2883</v>
      </c>
      <c r="G299" s="43"/>
      <c r="H299" s="63" t="s">
        <v>528</v>
      </c>
      <c r="I299" s="42" t="s">
        <v>3204</v>
      </c>
      <c r="J299" s="42" t="s">
        <v>3716</v>
      </c>
      <c r="K299" s="42"/>
      <c r="L299" s="42" t="s">
        <v>1439</v>
      </c>
      <c r="M299" s="42" t="s">
        <v>199</v>
      </c>
      <c r="N299" s="42">
        <v>619</v>
      </c>
      <c r="O299" s="65">
        <v>44804</v>
      </c>
      <c r="P299" s="64">
        <v>9200000</v>
      </c>
      <c r="Q299" s="42" t="s">
        <v>2882</v>
      </c>
      <c r="R299" s="42" t="s">
        <v>2883</v>
      </c>
      <c r="S299" s="42"/>
      <c r="T299" s="162"/>
      <c r="U299" s="69"/>
      <c r="V299" s="69"/>
      <c r="W299" s="163"/>
      <c r="X299" s="163"/>
      <c r="Y299" s="163"/>
      <c r="Z299" s="163"/>
      <c r="AA299" s="163"/>
      <c r="AB299" s="42"/>
      <c r="AC299" s="69"/>
      <c r="AD299" s="69"/>
      <c r="AE299" s="69"/>
      <c r="AF299" s="69"/>
      <c r="AG299" s="64">
        <f t="shared" si="29"/>
        <v>9200000</v>
      </c>
      <c r="AH299" s="42" t="s">
        <v>503</v>
      </c>
      <c r="AI299" s="42" t="s">
        <v>2850</v>
      </c>
      <c r="AJ299" s="144" t="s">
        <v>2812</v>
      </c>
      <c r="AK299" s="42" t="s">
        <v>1428</v>
      </c>
      <c r="AL299" s="42">
        <v>52252049</v>
      </c>
      <c r="AM299" s="42">
        <v>0</v>
      </c>
      <c r="AN299" s="145" t="s">
        <v>1632</v>
      </c>
      <c r="AO299" s="65"/>
      <c r="AP299" s="146">
        <f t="shared" si="32"/>
        <v>122.08493150684932</v>
      </c>
      <c r="AQ299" s="69"/>
      <c r="AR299" s="69"/>
      <c r="AS299" s="189"/>
      <c r="AT299" s="42"/>
      <c r="AU299" s="42" t="s">
        <v>3728</v>
      </c>
      <c r="AV299" s="42"/>
      <c r="AW299" s="42"/>
      <c r="AX299" s="65">
        <v>44805</v>
      </c>
      <c r="AY299" s="64">
        <v>9200000</v>
      </c>
      <c r="AZ299" s="147"/>
      <c r="BA299" s="42" t="s">
        <v>3722</v>
      </c>
      <c r="BB299" s="42">
        <v>4</v>
      </c>
      <c r="BC299" s="42"/>
      <c r="BD299" s="42">
        <f t="shared" si="30"/>
        <v>120</v>
      </c>
      <c r="BE299" s="42" t="s">
        <v>3407</v>
      </c>
      <c r="BF299" s="93">
        <v>20226620009703</v>
      </c>
      <c r="BG299" s="42"/>
      <c r="BH299" s="42" t="s">
        <v>2892</v>
      </c>
      <c r="BI299" s="65">
        <v>44809</v>
      </c>
      <c r="BJ299" s="64">
        <v>9200000</v>
      </c>
      <c r="BK299" s="164"/>
      <c r="BL299" s="42"/>
      <c r="BM299" s="42"/>
      <c r="BN299" s="42"/>
      <c r="BO299" s="42"/>
      <c r="BP299" s="42"/>
      <c r="BQ299" s="42"/>
      <c r="BR299" s="42"/>
      <c r="BS299" s="165"/>
      <c r="BT299" s="166">
        <v>44806</v>
      </c>
      <c r="BU299" s="166">
        <v>44927</v>
      </c>
      <c r="BV299" s="65"/>
      <c r="BW299" s="64"/>
      <c r="BX299" s="42"/>
      <c r="BY299" s="65"/>
      <c r="BZ299" s="167"/>
      <c r="CA299" s="65"/>
      <c r="CB299" s="64"/>
      <c r="CC299" s="42"/>
      <c r="CD299" s="42"/>
      <c r="CE299" s="42"/>
      <c r="CF299" s="42"/>
      <c r="CG299" s="42"/>
      <c r="CH299" s="42"/>
      <c r="CI299" s="42"/>
      <c r="CJ299" s="42"/>
      <c r="CK299" s="42"/>
      <c r="CL299" s="42"/>
      <c r="CM299" s="42"/>
      <c r="CN299" s="42"/>
      <c r="CO299" s="42"/>
      <c r="CP299" s="42"/>
      <c r="CQ299" s="42"/>
      <c r="CR299" s="42"/>
      <c r="CS299" s="42"/>
      <c r="CT299" s="42"/>
      <c r="CU299" s="42"/>
      <c r="CV299" s="42"/>
      <c r="CW299" s="42"/>
      <c r="CX299" s="42"/>
      <c r="CY299" s="65"/>
      <c r="CZ299" s="42"/>
      <c r="DA299" s="42"/>
      <c r="DB299" s="42"/>
      <c r="DC299" s="42"/>
      <c r="DD299" s="42"/>
      <c r="DE299" s="42"/>
      <c r="DF299" s="42"/>
      <c r="DG299" s="42"/>
      <c r="DH299" s="42"/>
      <c r="DI299" s="42"/>
      <c r="DJ299" s="42"/>
      <c r="DK299" s="42"/>
      <c r="DL299" s="42"/>
      <c r="DM299" s="42"/>
      <c r="DN299" s="65"/>
      <c r="DO299" s="42"/>
      <c r="DP299" s="42"/>
      <c r="DQ299" s="42"/>
      <c r="DR299" s="42"/>
      <c r="DS299" s="42"/>
      <c r="DT299" s="65"/>
      <c r="DU299" s="65"/>
      <c r="DV299" s="148"/>
      <c r="DW299" s="65"/>
      <c r="DX299" s="42"/>
      <c r="DY299" s="42"/>
      <c r="DZ299" s="42"/>
      <c r="EA299" s="42"/>
      <c r="EB299" s="42"/>
      <c r="EC299" s="42"/>
      <c r="ED299" s="42"/>
      <c r="EE299" s="42"/>
      <c r="EF299" s="42"/>
      <c r="EG299" s="42"/>
      <c r="EH299" s="42"/>
      <c r="EI299" s="42"/>
      <c r="EJ299" s="42"/>
      <c r="EK299" s="42"/>
      <c r="EL299" s="42"/>
      <c r="EM299" s="42"/>
      <c r="EN299" s="42"/>
      <c r="EO299" s="42"/>
      <c r="EP299" s="42"/>
      <c r="EQ299" s="42"/>
      <c r="ER299" s="42"/>
      <c r="ES299" s="42"/>
      <c r="ET299" s="42"/>
      <c r="EU299" s="42"/>
      <c r="EV299" s="42"/>
      <c r="EW299" s="42"/>
      <c r="EX299" s="42"/>
      <c r="EY299" s="42"/>
      <c r="EZ299" s="42"/>
      <c r="FA299" s="42"/>
      <c r="FB299" s="42"/>
      <c r="FC299" s="42"/>
      <c r="FD299" s="149">
        <f t="shared" si="33"/>
        <v>9200000</v>
      </c>
      <c r="FE299" s="150">
        <f t="shared" si="31"/>
        <v>44927</v>
      </c>
      <c r="FF299" s="63" t="str">
        <f t="shared" ca="1" si="28"/>
        <v xml:space="preserve"> TERMINADO</v>
      </c>
      <c r="FG299" s="42"/>
      <c r="FH299" s="42"/>
      <c r="FI299" s="168"/>
      <c r="FJ299" s="42" t="s">
        <v>3215</v>
      </c>
      <c r="FK299" s="151"/>
    </row>
    <row r="300" spans="1:167" s="39" customFormat="1" ht="13.5" customHeight="1" x14ac:dyDescent="0.2">
      <c r="A300" s="183">
        <v>76381</v>
      </c>
      <c r="B300" s="96" t="s">
        <v>3108</v>
      </c>
      <c r="C300" s="96" t="s">
        <v>2601</v>
      </c>
      <c r="D300" s="183" t="s">
        <v>2708</v>
      </c>
      <c r="E300" s="96">
        <v>299</v>
      </c>
      <c r="F300" s="184" t="s">
        <v>2885</v>
      </c>
      <c r="G300" s="183"/>
      <c r="H300" s="185" t="s">
        <v>528</v>
      </c>
      <c r="I300" s="96" t="s">
        <v>3205</v>
      </c>
      <c r="J300" s="96" t="s">
        <v>2714</v>
      </c>
      <c r="K300" s="96" t="s">
        <v>2714</v>
      </c>
      <c r="L300" s="96" t="s">
        <v>3528</v>
      </c>
      <c r="M300" s="96" t="s">
        <v>245</v>
      </c>
      <c r="N300" s="96">
        <v>618</v>
      </c>
      <c r="O300" s="186">
        <v>44804</v>
      </c>
      <c r="P300" s="187">
        <v>9000000000</v>
      </c>
      <c r="Q300" s="96" t="s">
        <v>2884</v>
      </c>
      <c r="R300" s="96" t="s">
        <v>2885</v>
      </c>
      <c r="S300" s="96"/>
      <c r="T300" s="188"/>
      <c r="U300" s="189"/>
      <c r="V300" s="189"/>
      <c r="W300" s="190"/>
      <c r="X300" s="190"/>
      <c r="Y300" s="190"/>
      <c r="Z300" s="190"/>
      <c r="AA300" s="190"/>
      <c r="AB300" s="96"/>
      <c r="AC300" s="189"/>
      <c r="AD300" s="189"/>
      <c r="AE300" s="189"/>
      <c r="AF300" s="189"/>
      <c r="AG300" s="187">
        <f t="shared" si="29"/>
        <v>9000000000</v>
      </c>
      <c r="AH300" s="96" t="s">
        <v>506</v>
      </c>
      <c r="AI300" s="96" t="s">
        <v>3302</v>
      </c>
      <c r="AJ300" s="191" t="s">
        <v>3259</v>
      </c>
      <c r="AK300" s="96" t="s">
        <v>2228</v>
      </c>
      <c r="AL300" s="96">
        <v>860061099</v>
      </c>
      <c r="AM300" s="96">
        <v>1</v>
      </c>
      <c r="AN300" s="192" t="s">
        <v>117</v>
      </c>
      <c r="AO300" s="186" t="s">
        <v>2714</v>
      </c>
      <c r="AP300" s="217" t="s">
        <v>117</v>
      </c>
      <c r="AQ300" s="189"/>
      <c r="AR300" s="212"/>
      <c r="AS300" s="189"/>
      <c r="AT300" s="96"/>
      <c r="AU300" s="96" t="s">
        <v>3729</v>
      </c>
      <c r="AV300" s="96"/>
      <c r="AW300" s="96"/>
      <c r="AX300" s="186">
        <v>44804</v>
      </c>
      <c r="AY300" s="187">
        <v>9000000000</v>
      </c>
      <c r="AZ300" s="194"/>
      <c r="BA300" s="96" t="s">
        <v>3720</v>
      </c>
      <c r="BB300" s="96">
        <v>12</v>
      </c>
      <c r="BC300" s="96"/>
      <c r="BD300" s="96">
        <f t="shared" si="30"/>
        <v>360</v>
      </c>
      <c r="BE300" s="96" t="s">
        <v>3490</v>
      </c>
      <c r="BF300" s="195">
        <v>20226620007313</v>
      </c>
      <c r="BG300" s="96"/>
      <c r="BH300" s="96" t="s">
        <v>2893</v>
      </c>
      <c r="BI300" s="186">
        <v>44809</v>
      </c>
      <c r="BJ300" s="187">
        <v>9000000000</v>
      </c>
      <c r="BK300" s="196"/>
      <c r="BL300" s="96"/>
      <c r="BM300" s="96"/>
      <c r="BN300" s="96"/>
      <c r="BO300" s="96"/>
      <c r="BP300" s="96"/>
      <c r="BQ300" s="96"/>
      <c r="BR300" s="96"/>
      <c r="BS300" s="197"/>
      <c r="BT300" s="198">
        <v>44805</v>
      </c>
      <c r="BU300" s="198">
        <v>45168</v>
      </c>
      <c r="BV300" s="186"/>
      <c r="BW300" s="187"/>
      <c r="BX300" s="96"/>
      <c r="BY300" s="186"/>
      <c r="BZ300" s="199"/>
      <c r="CA300" s="186"/>
      <c r="CB300" s="187"/>
      <c r="CC300" s="96"/>
      <c r="CD300" s="96"/>
      <c r="CE300" s="96"/>
      <c r="CF300" s="96"/>
      <c r="CG300" s="96"/>
      <c r="CH300" s="96"/>
      <c r="CI300" s="96"/>
      <c r="CJ300" s="96"/>
      <c r="CK300" s="96"/>
      <c r="CL300" s="96"/>
      <c r="CM300" s="96"/>
      <c r="CN300" s="96"/>
      <c r="CO300" s="96"/>
      <c r="CP300" s="96"/>
      <c r="CQ300" s="96"/>
      <c r="CR300" s="96"/>
      <c r="CS300" s="96"/>
      <c r="CT300" s="96"/>
      <c r="CU300" s="96"/>
      <c r="CV300" s="96"/>
      <c r="CW300" s="96"/>
      <c r="CX300" s="96"/>
      <c r="CY300" s="186"/>
      <c r="CZ300" s="96"/>
      <c r="DA300" s="96"/>
      <c r="DB300" s="96"/>
      <c r="DC300" s="96"/>
      <c r="DD300" s="96"/>
      <c r="DE300" s="96"/>
      <c r="DF300" s="96"/>
      <c r="DG300" s="96"/>
      <c r="DH300" s="96"/>
      <c r="DI300" s="96"/>
      <c r="DJ300" s="96"/>
      <c r="DK300" s="96"/>
      <c r="DL300" s="96"/>
      <c r="DM300" s="96"/>
      <c r="DN300" s="186"/>
      <c r="DO300" s="96"/>
      <c r="DP300" s="96"/>
      <c r="DQ300" s="96"/>
      <c r="DR300" s="96"/>
      <c r="DS300" s="96"/>
      <c r="DT300" s="186"/>
      <c r="DU300" s="186"/>
      <c r="DV300" s="191"/>
      <c r="DW300" s="186"/>
      <c r="DX300" s="96"/>
      <c r="DY300" s="96"/>
      <c r="DZ300" s="96"/>
      <c r="EA300" s="96"/>
      <c r="EB300" s="96"/>
      <c r="EC300" s="96"/>
      <c r="ED300" s="96"/>
      <c r="EE300" s="96"/>
      <c r="EF300" s="96"/>
      <c r="EG300" s="96"/>
      <c r="EH300" s="96"/>
      <c r="EI300" s="96"/>
      <c r="EJ300" s="96"/>
      <c r="EK300" s="96"/>
      <c r="EL300" s="96"/>
      <c r="EM300" s="96"/>
      <c r="EN300" s="96"/>
      <c r="EO300" s="96"/>
      <c r="EP300" s="96"/>
      <c r="EQ300" s="96"/>
      <c r="ER300" s="96"/>
      <c r="ES300" s="96"/>
      <c r="ET300" s="96"/>
      <c r="EU300" s="96"/>
      <c r="EV300" s="96"/>
      <c r="EW300" s="96"/>
      <c r="EX300" s="96"/>
      <c r="EY300" s="96"/>
      <c r="EZ300" s="96"/>
      <c r="FA300" s="96"/>
      <c r="FB300" s="96"/>
      <c r="FC300" s="96"/>
      <c r="FD300" s="200">
        <f t="shared" si="33"/>
        <v>9000000000</v>
      </c>
      <c r="FE300" s="201">
        <f t="shared" si="31"/>
        <v>45168</v>
      </c>
      <c r="FF300" s="185" t="str">
        <f t="shared" ca="1" si="28"/>
        <v>EN EJECUCION</v>
      </c>
      <c r="FG300" s="96"/>
      <c r="FH300" s="96"/>
      <c r="FI300" s="202"/>
      <c r="FJ300" s="96" t="s">
        <v>3216</v>
      </c>
      <c r="FK300" s="203"/>
    </row>
    <row r="301" spans="1:167" s="39" customFormat="1" ht="13.5" customHeight="1" x14ac:dyDescent="0.2">
      <c r="A301" s="183">
        <v>75523</v>
      </c>
      <c r="B301" s="96" t="s">
        <v>3108</v>
      </c>
      <c r="C301" s="96" t="s">
        <v>3714</v>
      </c>
      <c r="D301" s="183" t="s">
        <v>2886</v>
      </c>
      <c r="E301" s="96">
        <v>300</v>
      </c>
      <c r="F301" s="184" t="s">
        <v>513</v>
      </c>
      <c r="G301" s="183"/>
      <c r="H301" s="185" t="s">
        <v>528</v>
      </c>
      <c r="I301" s="96" t="s">
        <v>3206</v>
      </c>
      <c r="J301" s="96" t="s">
        <v>2714</v>
      </c>
      <c r="K301" s="96" t="s">
        <v>2714</v>
      </c>
      <c r="L301" s="96" t="s">
        <v>2287</v>
      </c>
      <c r="M301" s="96" t="s">
        <v>213</v>
      </c>
      <c r="N301" s="96">
        <v>592</v>
      </c>
      <c r="O301" s="186">
        <v>44783</v>
      </c>
      <c r="P301" s="187">
        <v>185675676</v>
      </c>
      <c r="Q301" s="96" t="s">
        <v>539</v>
      </c>
      <c r="R301" s="96" t="s">
        <v>513</v>
      </c>
      <c r="S301" s="96"/>
      <c r="T301" s="188"/>
      <c r="U301" s="189"/>
      <c r="V301" s="189"/>
      <c r="W301" s="190"/>
      <c r="X301" s="190"/>
      <c r="Y301" s="190"/>
      <c r="Z301" s="190"/>
      <c r="AA301" s="190"/>
      <c r="AB301" s="96"/>
      <c r="AC301" s="189"/>
      <c r="AD301" s="189"/>
      <c r="AE301" s="189" t="e">
        <f>+VLOOKUP(E301,[1]Hoja1!$A:$D,4,0)</f>
        <v>#N/A</v>
      </c>
      <c r="AF301" s="189"/>
      <c r="AG301" s="187">
        <f t="shared" si="29"/>
        <v>185675676</v>
      </c>
      <c r="AH301" s="96" t="s">
        <v>3444</v>
      </c>
      <c r="AI301" s="96" t="s">
        <v>3303</v>
      </c>
      <c r="AJ301" s="191" t="s">
        <v>3260</v>
      </c>
      <c r="AK301" s="96" t="s">
        <v>2228</v>
      </c>
      <c r="AL301" s="96">
        <v>901370420</v>
      </c>
      <c r="AM301" s="96">
        <v>5</v>
      </c>
      <c r="AN301" s="192" t="s">
        <v>117</v>
      </c>
      <c r="AO301" s="186" t="s">
        <v>2714</v>
      </c>
      <c r="AP301" s="217" t="s">
        <v>117</v>
      </c>
      <c r="AQ301" s="189"/>
      <c r="AR301" s="212"/>
      <c r="AS301" s="189"/>
      <c r="AT301" s="96"/>
      <c r="AU301" s="96" t="s">
        <v>3730</v>
      </c>
      <c r="AV301" s="96"/>
      <c r="AW301" s="96"/>
      <c r="AX301" s="186">
        <v>44804</v>
      </c>
      <c r="AY301" s="187">
        <v>185675676</v>
      </c>
      <c r="AZ301" s="194"/>
      <c r="BA301" s="96" t="s">
        <v>3723</v>
      </c>
      <c r="BB301" s="96">
        <v>10</v>
      </c>
      <c r="BC301" s="96"/>
      <c r="BD301" s="96">
        <f t="shared" si="30"/>
        <v>300</v>
      </c>
      <c r="BE301" s="96" t="s">
        <v>3491</v>
      </c>
      <c r="BF301" s="195">
        <v>20226620007493</v>
      </c>
      <c r="BG301" s="96"/>
      <c r="BH301" s="96" t="s">
        <v>2894</v>
      </c>
      <c r="BI301" s="186">
        <v>44809</v>
      </c>
      <c r="BJ301" s="187">
        <v>185675676</v>
      </c>
      <c r="BK301" s="196"/>
      <c r="BL301" s="96"/>
      <c r="BM301" s="96"/>
      <c r="BN301" s="96"/>
      <c r="BO301" s="96"/>
      <c r="BP301" s="96"/>
      <c r="BQ301" s="96"/>
      <c r="BR301" s="96"/>
      <c r="BS301" s="197"/>
      <c r="BT301" s="198">
        <v>44812</v>
      </c>
      <c r="BU301" s="198">
        <v>45114</v>
      </c>
      <c r="BV301" s="186"/>
      <c r="BW301" s="187"/>
      <c r="BX301" s="96"/>
      <c r="BY301" s="186"/>
      <c r="BZ301" s="199"/>
      <c r="CA301" s="186"/>
      <c r="CB301" s="187"/>
      <c r="CC301" s="96"/>
      <c r="CD301" s="96"/>
      <c r="CE301" s="96"/>
      <c r="CF301" s="96"/>
      <c r="CG301" s="96"/>
      <c r="CH301" s="96"/>
      <c r="CI301" s="96"/>
      <c r="CJ301" s="96"/>
      <c r="CK301" s="96"/>
      <c r="CL301" s="96"/>
      <c r="CM301" s="96"/>
      <c r="CN301" s="96"/>
      <c r="CO301" s="96"/>
      <c r="CP301" s="96"/>
      <c r="CQ301" s="96"/>
      <c r="CR301" s="96"/>
      <c r="CS301" s="96"/>
      <c r="CT301" s="96"/>
      <c r="CU301" s="96"/>
      <c r="CV301" s="96"/>
      <c r="CW301" s="96"/>
      <c r="CX301" s="96"/>
      <c r="CY301" s="186"/>
      <c r="CZ301" s="96"/>
      <c r="DA301" s="96"/>
      <c r="DB301" s="96"/>
      <c r="DC301" s="96"/>
      <c r="DD301" s="96"/>
      <c r="DE301" s="96"/>
      <c r="DF301" s="96"/>
      <c r="DG301" s="96"/>
      <c r="DH301" s="96"/>
      <c r="DI301" s="96"/>
      <c r="DJ301" s="96"/>
      <c r="DK301" s="96"/>
      <c r="DL301" s="96"/>
      <c r="DM301" s="96"/>
      <c r="DN301" s="186"/>
      <c r="DO301" s="96"/>
      <c r="DP301" s="96"/>
      <c r="DQ301" s="96"/>
      <c r="DR301" s="96"/>
      <c r="DS301" s="96"/>
      <c r="DT301" s="186"/>
      <c r="DU301" s="186"/>
      <c r="DV301" s="191"/>
      <c r="DW301" s="186"/>
      <c r="DX301" s="96"/>
      <c r="DY301" s="96"/>
      <c r="DZ301" s="96"/>
      <c r="EA301" s="96"/>
      <c r="EB301" s="96"/>
      <c r="EC301" s="96"/>
      <c r="ED301" s="96"/>
      <c r="EE301" s="96"/>
      <c r="EF301" s="96"/>
      <c r="EG301" s="96"/>
      <c r="EH301" s="96"/>
      <c r="EI301" s="96"/>
      <c r="EJ301" s="96"/>
      <c r="EK301" s="96"/>
      <c r="EL301" s="96"/>
      <c r="EM301" s="96"/>
      <c r="EN301" s="96"/>
      <c r="EO301" s="96"/>
      <c r="EP301" s="96"/>
      <c r="EQ301" s="96"/>
      <c r="ER301" s="96"/>
      <c r="ES301" s="96"/>
      <c r="ET301" s="96"/>
      <c r="EU301" s="96"/>
      <c r="EV301" s="96"/>
      <c r="EW301" s="96"/>
      <c r="EX301" s="96"/>
      <c r="EY301" s="96"/>
      <c r="EZ301" s="96"/>
      <c r="FA301" s="96"/>
      <c r="FB301" s="96"/>
      <c r="FC301" s="96"/>
      <c r="FD301" s="200">
        <f t="shared" si="33"/>
        <v>185675676</v>
      </c>
      <c r="FE301" s="201">
        <f t="shared" si="31"/>
        <v>45114</v>
      </c>
      <c r="FF301" s="185" t="str">
        <f t="shared" ca="1" si="28"/>
        <v>EN EJECUCION</v>
      </c>
      <c r="FG301" s="96"/>
      <c r="FH301" s="96"/>
      <c r="FI301" s="202"/>
      <c r="FJ301" s="96" t="s">
        <v>3217</v>
      </c>
      <c r="FK301" s="203"/>
    </row>
    <row r="302" spans="1:167" s="152" customFormat="1" ht="13.5" customHeight="1" x14ac:dyDescent="0.2">
      <c r="A302" s="43">
        <v>75607</v>
      </c>
      <c r="B302" s="42" t="s">
        <v>3108</v>
      </c>
      <c r="C302" s="42" t="s">
        <v>2289</v>
      </c>
      <c r="D302" s="43" t="s">
        <v>2709</v>
      </c>
      <c r="E302" s="42">
        <v>301</v>
      </c>
      <c r="F302" s="68" t="s">
        <v>510</v>
      </c>
      <c r="G302" s="43"/>
      <c r="H302" s="63" t="s">
        <v>528</v>
      </c>
      <c r="I302" s="42" t="s">
        <v>3122</v>
      </c>
      <c r="J302" s="42" t="s">
        <v>3717</v>
      </c>
      <c r="K302" s="42" t="s">
        <v>417</v>
      </c>
      <c r="L302" s="42" t="s">
        <v>1439</v>
      </c>
      <c r="M302" s="42" t="s">
        <v>199</v>
      </c>
      <c r="N302" s="42">
        <v>611</v>
      </c>
      <c r="O302" s="65">
        <v>44795</v>
      </c>
      <c r="P302" s="64">
        <v>15750000</v>
      </c>
      <c r="Q302" s="42" t="s">
        <v>541</v>
      </c>
      <c r="R302" s="42" t="s">
        <v>510</v>
      </c>
      <c r="S302" s="42"/>
      <c r="T302" s="162"/>
      <c r="U302" s="69"/>
      <c r="V302" s="69"/>
      <c r="W302" s="163"/>
      <c r="X302" s="163"/>
      <c r="Y302" s="163"/>
      <c r="Z302" s="163"/>
      <c r="AA302" s="163"/>
      <c r="AB302" s="42"/>
      <c r="AC302" s="69"/>
      <c r="AD302" s="69"/>
      <c r="AE302" s="69"/>
      <c r="AF302" s="69"/>
      <c r="AG302" s="64">
        <f t="shared" si="29"/>
        <v>15750000</v>
      </c>
      <c r="AH302" s="42" t="s">
        <v>2592</v>
      </c>
      <c r="AI302" s="42" t="s">
        <v>2851</v>
      </c>
      <c r="AJ302" s="144" t="s">
        <v>2813</v>
      </c>
      <c r="AK302" s="42" t="s">
        <v>1428</v>
      </c>
      <c r="AL302" s="42">
        <v>65500490</v>
      </c>
      <c r="AM302" s="42">
        <v>8</v>
      </c>
      <c r="AN302" s="145" t="s">
        <v>1632</v>
      </c>
      <c r="AO302" s="65">
        <v>26650</v>
      </c>
      <c r="AP302" s="146">
        <f t="shared" si="32"/>
        <v>49.07123287671233</v>
      </c>
      <c r="AQ302" s="69"/>
      <c r="AR302" s="69"/>
      <c r="AS302" s="189"/>
      <c r="AT302" s="42" t="str">
        <f>+VLOOKUP(AL302,[2]Hoja1!$E:$I,5,0)</f>
        <v>TECNOLOGIA EN GESTION DEL TALENTO HUMANO</v>
      </c>
      <c r="AU302" s="42" t="s">
        <v>822</v>
      </c>
      <c r="AV302" s="42">
        <v>3104643720</v>
      </c>
      <c r="AW302" s="42" t="s">
        <v>1073</v>
      </c>
      <c r="AX302" s="65">
        <v>44806</v>
      </c>
      <c r="AY302" s="64">
        <v>15750000</v>
      </c>
      <c r="AZ302" s="147"/>
      <c r="BA302" s="42" t="s">
        <v>2797</v>
      </c>
      <c r="BB302" s="42">
        <v>4</v>
      </c>
      <c r="BC302" s="42">
        <v>15</v>
      </c>
      <c r="BD302" s="42">
        <f t="shared" si="30"/>
        <v>135</v>
      </c>
      <c r="BE302" s="42" t="s">
        <v>3410</v>
      </c>
      <c r="BF302" s="93">
        <v>20226620007893</v>
      </c>
      <c r="BG302" s="42"/>
      <c r="BH302" s="42" t="s">
        <v>2895</v>
      </c>
      <c r="BI302" s="65">
        <v>44809</v>
      </c>
      <c r="BJ302" s="64">
        <v>15750000</v>
      </c>
      <c r="BK302" s="164"/>
      <c r="BL302" s="42"/>
      <c r="BM302" s="42"/>
      <c r="BN302" s="42"/>
      <c r="BO302" s="42"/>
      <c r="BP302" s="42"/>
      <c r="BQ302" s="42"/>
      <c r="BR302" s="42"/>
      <c r="BS302" s="165"/>
      <c r="BT302" s="166">
        <v>44809</v>
      </c>
      <c r="BU302" s="166">
        <v>44945</v>
      </c>
      <c r="BV302" s="65"/>
      <c r="BW302" s="64"/>
      <c r="BX302" s="42"/>
      <c r="BY302" s="65"/>
      <c r="BZ302" s="167"/>
      <c r="CA302" s="65"/>
      <c r="CB302" s="64"/>
      <c r="CC302" s="42"/>
      <c r="CD302" s="42"/>
      <c r="CE302" s="42"/>
      <c r="CF302" s="42"/>
      <c r="CG302" s="42"/>
      <c r="CH302" s="42"/>
      <c r="CI302" s="42"/>
      <c r="CJ302" s="42"/>
      <c r="CK302" s="42"/>
      <c r="CL302" s="42"/>
      <c r="CM302" s="42"/>
      <c r="CN302" s="42"/>
      <c r="CO302" s="42"/>
      <c r="CP302" s="42"/>
      <c r="CQ302" s="42"/>
      <c r="CR302" s="42"/>
      <c r="CS302" s="42"/>
      <c r="CT302" s="42"/>
      <c r="CU302" s="42"/>
      <c r="CV302" s="42"/>
      <c r="CW302" s="42"/>
      <c r="CX302" s="42"/>
      <c r="CY302" s="65"/>
      <c r="CZ302" s="42"/>
      <c r="DA302" s="42"/>
      <c r="DB302" s="42"/>
      <c r="DC302" s="42"/>
      <c r="DD302" s="42"/>
      <c r="DE302" s="42"/>
      <c r="DF302" s="42"/>
      <c r="DG302" s="42"/>
      <c r="DH302" s="42"/>
      <c r="DI302" s="42"/>
      <c r="DJ302" s="42"/>
      <c r="DK302" s="42"/>
      <c r="DL302" s="42"/>
      <c r="DM302" s="42"/>
      <c r="DN302" s="65"/>
      <c r="DO302" s="42"/>
      <c r="DP302" s="42"/>
      <c r="DQ302" s="42"/>
      <c r="DR302" s="42"/>
      <c r="DS302" s="42"/>
      <c r="DT302" s="65"/>
      <c r="DU302" s="65"/>
      <c r="DV302" s="148"/>
      <c r="DW302" s="65"/>
      <c r="DX302" s="42"/>
      <c r="DY302" s="42"/>
      <c r="DZ302" s="42"/>
      <c r="EA302" s="42"/>
      <c r="EB302" s="42"/>
      <c r="EC302" s="42"/>
      <c r="ED302" s="42"/>
      <c r="EE302" s="42"/>
      <c r="EF302" s="42"/>
      <c r="EG302" s="42"/>
      <c r="EH302" s="42"/>
      <c r="EI302" s="42"/>
      <c r="EJ302" s="42"/>
      <c r="EK302" s="42"/>
      <c r="EL302" s="42"/>
      <c r="EM302" s="42"/>
      <c r="EN302" s="42"/>
      <c r="EO302" s="42"/>
      <c r="EP302" s="42"/>
      <c r="EQ302" s="42"/>
      <c r="ER302" s="42"/>
      <c r="ES302" s="42"/>
      <c r="ET302" s="42"/>
      <c r="EU302" s="42"/>
      <c r="EV302" s="42"/>
      <c r="EW302" s="42"/>
      <c r="EX302" s="42"/>
      <c r="EY302" s="42"/>
      <c r="EZ302" s="42"/>
      <c r="FA302" s="42"/>
      <c r="FB302" s="42"/>
      <c r="FC302" s="42"/>
      <c r="FD302" s="149">
        <f t="shared" si="33"/>
        <v>15750000</v>
      </c>
      <c r="FE302" s="150">
        <f t="shared" si="31"/>
        <v>44945</v>
      </c>
      <c r="FF302" s="63" t="str">
        <f t="shared" ca="1" si="28"/>
        <v xml:space="preserve"> TERMINADO</v>
      </c>
      <c r="FG302" s="42"/>
      <c r="FH302" s="42"/>
      <c r="FI302" s="168"/>
      <c r="FJ302" s="42" t="s">
        <v>3218</v>
      </c>
      <c r="FK302" s="151"/>
    </row>
    <row r="303" spans="1:167" s="152" customFormat="1" ht="13.5" customHeight="1" x14ac:dyDescent="0.2">
      <c r="A303" s="43">
        <v>75878</v>
      </c>
      <c r="B303" s="42" t="s">
        <v>3108</v>
      </c>
      <c r="C303" s="42" t="s">
        <v>2289</v>
      </c>
      <c r="D303" s="43" t="s">
        <v>3123</v>
      </c>
      <c r="E303" s="42">
        <v>302</v>
      </c>
      <c r="F303" s="68" t="s">
        <v>2913</v>
      </c>
      <c r="G303" s="43"/>
      <c r="H303" s="63" t="s">
        <v>528</v>
      </c>
      <c r="I303" s="42" t="s">
        <v>3124</v>
      </c>
      <c r="J303" s="42"/>
      <c r="K303" s="42"/>
      <c r="L303" s="42" t="s">
        <v>1439</v>
      </c>
      <c r="M303" s="42" t="s">
        <v>199</v>
      </c>
      <c r="N303" s="42">
        <v>621</v>
      </c>
      <c r="O303" s="65">
        <v>44809</v>
      </c>
      <c r="P303" s="64">
        <v>10908000</v>
      </c>
      <c r="Q303" s="42" t="s">
        <v>2877</v>
      </c>
      <c r="R303" s="42" t="s">
        <v>2878</v>
      </c>
      <c r="S303" s="42"/>
      <c r="T303" s="162"/>
      <c r="U303" s="69"/>
      <c r="V303" s="69"/>
      <c r="W303" s="163"/>
      <c r="X303" s="163"/>
      <c r="Y303" s="163"/>
      <c r="Z303" s="163"/>
      <c r="AA303" s="163"/>
      <c r="AB303" s="42"/>
      <c r="AC303" s="69"/>
      <c r="AD303" s="69"/>
      <c r="AE303" s="69"/>
      <c r="AF303" s="69"/>
      <c r="AG303" s="64">
        <f>+P303+U303+AD303</f>
        <v>10908000</v>
      </c>
      <c r="AH303" s="42" t="s">
        <v>2657</v>
      </c>
      <c r="AI303" s="42" t="s">
        <v>3304</v>
      </c>
      <c r="AJ303" s="144" t="s">
        <v>3261</v>
      </c>
      <c r="AK303" s="42" t="s">
        <v>1428</v>
      </c>
      <c r="AL303" s="42">
        <v>9390043</v>
      </c>
      <c r="AM303" s="42"/>
      <c r="AN303" s="145" t="s">
        <v>1631</v>
      </c>
      <c r="AO303" s="65"/>
      <c r="AP303" s="146">
        <f t="shared" si="32"/>
        <v>122.08493150684932</v>
      </c>
      <c r="AQ303" s="69"/>
      <c r="AR303" s="69"/>
      <c r="AS303" s="189"/>
      <c r="AT303" s="42"/>
      <c r="AU303" s="42"/>
      <c r="AV303" s="42"/>
      <c r="AW303" s="42"/>
      <c r="AX303" s="65">
        <v>44834</v>
      </c>
      <c r="AY303" s="64">
        <v>8181000</v>
      </c>
      <c r="AZ303" s="147">
        <f>AY303/BD303*30</f>
        <v>2727000</v>
      </c>
      <c r="BA303" s="42" t="s">
        <v>3695</v>
      </c>
      <c r="BB303" s="42">
        <v>3</v>
      </c>
      <c r="BC303" s="42"/>
      <c r="BD303" s="42">
        <f t="shared" si="30"/>
        <v>90</v>
      </c>
      <c r="BE303" s="42" t="s">
        <v>3407</v>
      </c>
      <c r="BF303" s="93">
        <v>20226620009703</v>
      </c>
      <c r="BG303" s="42"/>
      <c r="BH303" s="42">
        <v>980</v>
      </c>
      <c r="BI303" s="65">
        <v>44834</v>
      </c>
      <c r="BJ303" s="64">
        <v>8181000</v>
      </c>
      <c r="BK303" s="164"/>
      <c r="BL303" s="42"/>
      <c r="BM303" s="42"/>
      <c r="BN303" s="42"/>
      <c r="BO303" s="42"/>
      <c r="BP303" s="42"/>
      <c r="BQ303" s="42"/>
      <c r="BR303" s="42"/>
      <c r="BS303" s="165"/>
      <c r="BT303" s="166">
        <v>44838</v>
      </c>
      <c r="BU303" s="166">
        <v>44929</v>
      </c>
      <c r="BV303" s="65"/>
      <c r="BW303" s="64"/>
      <c r="BX303" s="42"/>
      <c r="BY303" s="65"/>
      <c r="BZ303" s="167"/>
      <c r="CA303" s="65"/>
      <c r="CB303" s="64"/>
      <c r="CC303" s="42"/>
      <c r="CD303" s="42"/>
      <c r="CE303" s="42"/>
      <c r="CF303" s="42"/>
      <c r="CG303" s="42"/>
      <c r="CH303" s="42"/>
      <c r="CI303" s="42"/>
      <c r="CJ303" s="42"/>
      <c r="CK303" s="42"/>
      <c r="CL303" s="42"/>
      <c r="CM303" s="42"/>
      <c r="CN303" s="42"/>
      <c r="CO303" s="42"/>
      <c r="CP303" s="42"/>
      <c r="CQ303" s="42"/>
      <c r="CR303" s="42"/>
      <c r="CS303" s="42"/>
      <c r="CT303" s="42"/>
      <c r="CU303" s="42"/>
      <c r="CV303" s="42"/>
      <c r="CW303" s="42"/>
      <c r="CX303" s="42"/>
      <c r="CY303" s="65"/>
      <c r="CZ303" s="42"/>
      <c r="DA303" s="42"/>
      <c r="DB303" s="42"/>
      <c r="DC303" s="42"/>
      <c r="DD303" s="42"/>
      <c r="DE303" s="42"/>
      <c r="DF303" s="42"/>
      <c r="DG303" s="42"/>
      <c r="DH303" s="42"/>
      <c r="DI303" s="42"/>
      <c r="DJ303" s="42"/>
      <c r="DK303" s="42"/>
      <c r="DL303" s="42"/>
      <c r="DM303" s="42"/>
      <c r="DN303" s="65"/>
      <c r="DO303" s="42"/>
      <c r="DP303" s="42"/>
      <c r="DQ303" s="42"/>
      <c r="DR303" s="42"/>
      <c r="DS303" s="42"/>
      <c r="DT303" s="65"/>
      <c r="DU303" s="65"/>
      <c r="DV303" s="148"/>
      <c r="DW303" s="65"/>
      <c r="DX303" s="42"/>
      <c r="DY303" s="42"/>
      <c r="DZ303" s="42"/>
      <c r="EA303" s="42"/>
      <c r="EB303" s="42"/>
      <c r="EC303" s="42"/>
      <c r="ED303" s="42"/>
      <c r="EE303" s="42"/>
      <c r="EF303" s="42"/>
      <c r="EG303" s="42"/>
      <c r="EH303" s="42"/>
      <c r="EI303" s="42"/>
      <c r="EJ303" s="42"/>
      <c r="EK303" s="42"/>
      <c r="EL303" s="42"/>
      <c r="EM303" s="42"/>
      <c r="EN303" s="42"/>
      <c r="EO303" s="42"/>
      <c r="EP303" s="42"/>
      <c r="EQ303" s="42"/>
      <c r="ER303" s="42"/>
      <c r="ES303" s="42"/>
      <c r="ET303" s="42"/>
      <c r="EU303" s="42"/>
      <c r="EV303" s="42"/>
      <c r="EW303" s="42"/>
      <c r="EX303" s="42"/>
      <c r="EY303" s="42"/>
      <c r="EZ303" s="42"/>
      <c r="FA303" s="42"/>
      <c r="FB303" s="42"/>
      <c r="FC303" s="42"/>
      <c r="FD303" s="149">
        <f t="shared" si="33"/>
        <v>8181000</v>
      </c>
      <c r="FE303" s="150">
        <f t="shared" si="31"/>
        <v>44929</v>
      </c>
      <c r="FF303" s="63" t="str">
        <f t="shared" ca="1" si="28"/>
        <v xml:space="preserve"> TERMINADO</v>
      </c>
      <c r="FG303" s="42"/>
      <c r="FH303" s="42"/>
      <c r="FI303" s="168"/>
      <c r="FJ303" s="42" t="s">
        <v>3219</v>
      </c>
      <c r="FK303" s="151"/>
    </row>
    <row r="304" spans="1:167" s="152" customFormat="1" ht="13.5" customHeight="1" x14ac:dyDescent="0.2">
      <c r="A304" s="43">
        <v>77127</v>
      </c>
      <c r="B304" s="42" t="s">
        <v>3108</v>
      </c>
      <c r="C304" s="42" t="s">
        <v>2597</v>
      </c>
      <c r="D304" s="43" t="s">
        <v>3125</v>
      </c>
      <c r="E304" s="42">
        <v>303</v>
      </c>
      <c r="F304" s="68" t="s">
        <v>532</v>
      </c>
      <c r="G304" s="43"/>
      <c r="H304" s="63" t="s">
        <v>528</v>
      </c>
      <c r="I304" s="42" t="s">
        <v>3126</v>
      </c>
      <c r="J304" s="42"/>
      <c r="K304" s="42" t="s">
        <v>2714</v>
      </c>
      <c r="L304" s="42" t="s">
        <v>1439</v>
      </c>
      <c r="M304" s="42" t="s">
        <v>214</v>
      </c>
      <c r="N304" s="42">
        <v>593</v>
      </c>
      <c r="O304" s="65">
        <v>44783</v>
      </c>
      <c r="P304" s="64">
        <v>27925863</v>
      </c>
      <c r="Q304" s="42" t="s">
        <v>531</v>
      </c>
      <c r="R304" s="42" t="s">
        <v>2879</v>
      </c>
      <c r="S304" s="42"/>
      <c r="T304" s="162"/>
      <c r="U304" s="69"/>
      <c r="V304" s="69"/>
      <c r="W304" s="163"/>
      <c r="X304" s="163"/>
      <c r="Y304" s="163"/>
      <c r="Z304" s="163"/>
      <c r="AA304" s="163"/>
      <c r="AB304" s="42"/>
      <c r="AC304" s="69"/>
      <c r="AD304" s="69"/>
      <c r="AE304" s="69"/>
      <c r="AF304" s="69"/>
      <c r="AG304" s="64">
        <f t="shared" si="29"/>
        <v>27925863</v>
      </c>
      <c r="AH304" s="42" t="s">
        <v>504</v>
      </c>
      <c r="AI304" s="42" t="s">
        <v>3305</v>
      </c>
      <c r="AJ304" s="144" t="s">
        <v>3262</v>
      </c>
      <c r="AK304" s="42" t="s">
        <v>2228</v>
      </c>
      <c r="AL304" s="42">
        <v>900521780</v>
      </c>
      <c r="AM304" s="42"/>
      <c r="AN304" s="145" t="s">
        <v>117</v>
      </c>
      <c r="AO304" s="65"/>
      <c r="AP304" s="146" t="s">
        <v>117</v>
      </c>
      <c r="AQ304" s="69"/>
      <c r="AR304" s="69"/>
      <c r="AS304" s="189"/>
      <c r="AT304" s="42"/>
      <c r="AU304" s="42"/>
      <c r="AV304" s="42"/>
      <c r="AW304" s="42"/>
      <c r="AX304" s="65">
        <v>44811</v>
      </c>
      <c r="AY304" s="64">
        <v>13688967</v>
      </c>
      <c r="AZ304" s="147">
        <f>AY304/BD304*30</f>
        <v>13688967</v>
      </c>
      <c r="BA304" s="42" t="s">
        <v>2768</v>
      </c>
      <c r="BB304" s="42">
        <v>1</v>
      </c>
      <c r="BC304" s="42"/>
      <c r="BD304" s="42">
        <f t="shared" si="30"/>
        <v>30</v>
      </c>
      <c r="BE304" s="42" t="s">
        <v>3408</v>
      </c>
      <c r="BF304" s="93">
        <v>20226620007513</v>
      </c>
      <c r="BG304" s="42"/>
      <c r="BH304" s="42">
        <v>734</v>
      </c>
      <c r="BI304" s="65">
        <v>44827</v>
      </c>
      <c r="BJ304" s="64">
        <v>27925863</v>
      </c>
      <c r="BK304" s="164"/>
      <c r="BL304" s="42"/>
      <c r="BM304" s="42"/>
      <c r="BN304" s="42"/>
      <c r="BO304" s="42"/>
      <c r="BP304" s="42"/>
      <c r="BQ304" s="42"/>
      <c r="BR304" s="42"/>
      <c r="BS304" s="165"/>
      <c r="BT304" s="166">
        <v>44816</v>
      </c>
      <c r="BU304" s="166">
        <v>44845</v>
      </c>
      <c r="BV304" s="65"/>
      <c r="BW304" s="64"/>
      <c r="BX304" s="42"/>
      <c r="BY304" s="65"/>
      <c r="BZ304" s="167"/>
      <c r="CA304" s="65"/>
      <c r="CB304" s="64"/>
      <c r="CC304" s="42"/>
      <c r="CD304" s="42"/>
      <c r="CE304" s="42"/>
      <c r="CF304" s="42"/>
      <c r="CG304" s="42"/>
      <c r="CH304" s="42"/>
      <c r="CI304" s="42"/>
      <c r="CJ304" s="42"/>
      <c r="CK304" s="42"/>
      <c r="CL304" s="42"/>
      <c r="CM304" s="42"/>
      <c r="CN304" s="42"/>
      <c r="CO304" s="42"/>
      <c r="CP304" s="42"/>
      <c r="CQ304" s="42"/>
      <c r="CR304" s="42"/>
      <c r="CS304" s="42"/>
      <c r="CT304" s="42"/>
      <c r="CU304" s="42"/>
      <c r="CV304" s="42"/>
      <c r="CW304" s="42"/>
      <c r="CX304" s="42"/>
      <c r="CY304" s="65"/>
      <c r="CZ304" s="42"/>
      <c r="DA304" s="42"/>
      <c r="DB304" s="42"/>
      <c r="DC304" s="42"/>
      <c r="DD304" s="42"/>
      <c r="DE304" s="42"/>
      <c r="DF304" s="42"/>
      <c r="DG304" s="42"/>
      <c r="DH304" s="42"/>
      <c r="DI304" s="42"/>
      <c r="DJ304" s="42"/>
      <c r="DK304" s="42"/>
      <c r="DL304" s="42"/>
      <c r="DM304" s="42"/>
      <c r="DN304" s="65"/>
      <c r="DO304" s="42"/>
      <c r="DP304" s="42"/>
      <c r="DQ304" s="42"/>
      <c r="DR304" s="42"/>
      <c r="DS304" s="42"/>
      <c r="DT304" s="65"/>
      <c r="DU304" s="65"/>
      <c r="DV304" s="148"/>
      <c r="DW304" s="65"/>
      <c r="DX304" s="42"/>
      <c r="DY304" s="42"/>
      <c r="DZ304" s="42"/>
      <c r="EA304" s="42"/>
      <c r="EB304" s="42"/>
      <c r="EC304" s="42"/>
      <c r="ED304" s="42"/>
      <c r="EE304" s="42"/>
      <c r="EF304" s="42"/>
      <c r="EG304" s="42"/>
      <c r="EH304" s="42"/>
      <c r="EI304" s="42"/>
      <c r="EJ304" s="42"/>
      <c r="EK304" s="42"/>
      <c r="EL304" s="42"/>
      <c r="EM304" s="42"/>
      <c r="EN304" s="42"/>
      <c r="EO304" s="42"/>
      <c r="EP304" s="42"/>
      <c r="EQ304" s="42"/>
      <c r="ER304" s="42"/>
      <c r="ES304" s="42"/>
      <c r="ET304" s="42"/>
      <c r="EU304" s="42"/>
      <c r="EV304" s="42"/>
      <c r="EW304" s="42"/>
      <c r="EX304" s="42"/>
      <c r="EY304" s="42"/>
      <c r="EZ304" s="42"/>
      <c r="FA304" s="42"/>
      <c r="FB304" s="42"/>
      <c r="FC304" s="42"/>
      <c r="FD304" s="149">
        <f t="shared" si="33"/>
        <v>13688967</v>
      </c>
      <c r="FE304" s="150">
        <f t="shared" si="31"/>
        <v>44845</v>
      </c>
      <c r="FF304" s="63" t="str">
        <f t="shared" ca="1" si="28"/>
        <v xml:space="preserve"> TERMINADO</v>
      </c>
      <c r="FG304" s="42"/>
      <c r="FH304" s="42"/>
      <c r="FI304" s="168"/>
      <c r="FJ304" s="42" t="s">
        <v>3220</v>
      </c>
      <c r="FK304" s="151"/>
    </row>
    <row r="305" spans="1:167" s="39" customFormat="1" ht="13.5" customHeight="1" x14ac:dyDescent="0.2">
      <c r="A305" s="183">
        <v>75584</v>
      </c>
      <c r="B305" s="96" t="s">
        <v>3108</v>
      </c>
      <c r="C305" s="96" t="s">
        <v>3466</v>
      </c>
      <c r="D305" s="183" t="s">
        <v>3127</v>
      </c>
      <c r="E305" s="96">
        <v>304</v>
      </c>
      <c r="F305" s="184" t="s">
        <v>521</v>
      </c>
      <c r="G305" s="183"/>
      <c r="H305" s="185" t="s">
        <v>528</v>
      </c>
      <c r="I305" s="96" t="s">
        <v>3128</v>
      </c>
      <c r="J305" s="96" t="s">
        <v>3621</v>
      </c>
      <c r="K305" s="96" t="s">
        <v>2714</v>
      </c>
      <c r="L305" s="96" t="s">
        <v>1439</v>
      </c>
      <c r="M305" s="96" t="s">
        <v>214</v>
      </c>
      <c r="N305" s="96">
        <v>597</v>
      </c>
      <c r="O305" s="186">
        <v>44790</v>
      </c>
      <c r="P305" s="187">
        <v>121360947</v>
      </c>
      <c r="Q305" s="96" t="s">
        <v>3405</v>
      </c>
      <c r="R305" s="96" t="s">
        <v>521</v>
      </c>
      <c r="S305" s="96"/>
      <c r="T305" s="188"/>
      <c r="U305" s="189"/>
      <c r="V305" s="189"/>
      <c r="W305" s="190"/>
      <c r="X305" s="190"/>
      <c r="Y305" s="190"/>
      <c r="Z305" s="190"/>
      <c r="AA305" s="190"/>
      <c r="AB305" s="96"/>
      <c r="AC305" s="189"/>
      <c r="AD305" s="189"/>
      <c r="AE305" s="189"/>
      <c r="AF305" s="189" t="s">
        <v>521</v>
      </c>
      <c r="AG305" s="187">
        <v>119330153</v>
      </c>
      <c r="AH305" s="96" t="s">
        <v>2575</v>
      </c>
      <c r="AI305" s="96" t="s">
        <v>3306</v>
      </c>
      <c r="AJ305" s="191" t="s">
        <v>3263</v>
      </c>
      <c r="AK305" s="96" t="s">
        <v>2228</v>
      </c>
      <c r="AL305" s="96">
        <v>901643067</v>
      </c>
      <c r="AM305" s="96">
        <v>0</v>
      </c>
      <c r="AN305" s="192" t="s">
        <v>117</v>
      </c>
      <c r="AO305" s="186" t="s">
        <v>2714</v>
      </c>
      <c r="AP305" s="217" t="s">
        <v>117</v>
      </c>
      <c r="AQ305" s="189" t="s">
        <v>3622</v>
      </c>
      <c r="AR305" s="212" t="s">
        <v>1428</v>
      </c>
      <c r="AS305" s="189">
        <v>80256871</v>
      </c>
      <c r="AT305" s="96" t="s">
        <v>2714</v>
      </c>
      <c r="AU305" s="96" t="s">
        <v>3623</v>
      </c>
      <c r="AV305" s="96">
        <v>6022990</v>
      </c>
      <c r="AW305" s="96" t="s">
        <v>3624</v>
      </c>
      <c r="AX305" s="186">
        <v>44853</v>
      </c>
      <c r="AY305" s="187">
        <v>119330153</v>
      </c>
      <c r="AZ305" s="194" t="s">
        <v>2714</v>
      </c>
      <c r="BA305" s="96" t="s">
        <v>2776</v>
      </c>
      <c r="BB305" s="96">
        <v>5</v>
      </c>
      <c r="BC305" s="96"/>
      <c r="BD305" s="96">
        <v>0</v>
      </c>
      <c r="BE305" s="96" t="s">
        <v>3282</v>
      </c>
      <c r="BF305" s="195">
        <v>20226620009793</v>
      </c>
      <c r="BG305" s="96"/>
      <c r="BH305" s="96">
        <v>1034</v>
      </c>
      <c r="BI305" s="186">
        <v>44865</v>
      </c>
      <c r="BJ305" s="187">
        <v>119330153</v>
      </c>
      <c r="BK305" s="196"/>
      <c r="BL305" s="96"/>
      <c r="BM305" s="96"/>
      <c r="BN305" s="96"/>
      <c r="BO305" s="96"/>
      <c r="BP305" s="96"/>
      <c r="BQ305" s="96" t="s">
        <v>3625</v>
      </c>
      <c r="BR305" s="96" t="s">
        <v>3627</v>
      </c>
      <c r="BS305" s="197" t="s">
        <v>3626</v>
      </c>
      <c r="BT305" s="198">
        <v>44866</v>
      </c>
      <c r="BU305" s="198">
        <v>45016</v>
      </c>
      <c r="BV305" s="186"/>
      <c r="BW305" s="187"/>
      <c r="BX305" s="96"/>
      <c r="BY305" s="186"/>
      <c r="BZ305" s="199"/>
      <c r="CA305" s="186"/>
      <c r="CB305" s="187"/>
      <c r="CC305" s="96"/>
      <c r="CD305" s="96"/>
      <c r="CE305" s="96"/>
      <c r="CF305" s="96"/>
      <c r="CG305" s="96"/>
      <c r="CH305" s="96"/>
      <c r="CI305" s="96"/>
      <c r="CJ305" s="96"/>
      <c r="CK305" s="96"/>
      <c r="CL305" s="96"/>
      <c r="CM305" s="96"/>
      <c r="CN305" s="96"/>
      <c r="CO305" s="96"/>
      <c r="CP305" s="96"/>
      <c r="CQ305" s="96"/>
      <c r="CR305" s="96"/>
      <c r="CS305" s="96"/>
      <c r="CT305" s="96"/>
      <c r="CU305" s="96"/>
      <c r="CV305" s="96"/>
      <c r="CW305" s="96"/>
      <c r="CX305" s="96"/>
      <c r="CY305" s="186"/>
      <c r="CZ305" s="96"/>
      <c r="DA305" s="96"/>
      <c r="DB305" s="96"/>
      <c r="DC305" s="96"/>
      <c r="DD305" s="96"/>
      <c r="DE305" s="96"/>
      <c r="DF305" s="96"/>
      <c r="DG305" s="96"/>
      <c r="DH305" s="96"/>
      <c r="DI305" s="96"/>
      <c r="DJ305" s="96"/>
      <c r="DK305" s="96"/>
      <c r="DL305" s="96"/>
      <c r="DM305" s="96"/>
      <c r="DN305" s="186"/>
      <c r="DO305" s="96"/>
      <c r="DP305" s="96"/>
      <c r="DQ305" s="96"/>
      <c r="DR305" s="96"/>
      <c r="DS305" s="96"/>
      <c r="DT305" s="186"/>
      <c r="DU305" s="186"/>
      <c r="DV305" s="191"/>
      <c r="DW305" s="186"/>
      <c r="DX305" s="96"/>
      <c r="DY305" s="96"/>
      <c r="DZ305" s="96"/>
      <c r="EA305" s="96"/>
      <c r="EB305" s="96"/>
      <c r="EC305" s="96"/>
      <c r="ED305" s="96"/>
      <c r="EE305" s="96"/>
      <c r="EF305" s="96"/>
      <c r="EG305" s="96"/>
      <c r="EH305" s="96"/>
      <c r="EI305" s="96"/>
      <c r="EJ305" s="96"/>
      <c r="EK305" s="96"/>
      <c r="EL305" s="96"/>
      <c r="EM305" s="96"/>
      <c r="EN305" s="96"/>
      <c r="EO305" s="96"/>
      <c r="EP305" s="96"/>
      <c r="EQ305" s="96"/>
      <c r="ER305" s="96"/>
      <c r="ES305" s="96"/>
      <c r="ET305" s="96"/>
      <c r="EU305" s="96"/>
      <c r="EV305" s="96"/>
      <c r="EW305" s="96"/>
      <c r="EX305" s="96"/>
      <c r="EY305" s="96"/>
      <c r="EZ305" s="96"/>
      <c r="FA305" s="96"/>
      <c r="FB305" s="96"/>
      <c r="FC305" s="96"/>
      <c r="FD305" s="200">
        <f t="shared" si="33"/>
        <v>119330153</v>
      </c>
      <c r="FE305" s="201">
        <f t="shared" si="31"/>
        <v>45016</v>
      </c>
      <c r="FF305" s="185" t="str">
        <f t="shared" ca="1" si="28"/>
        <v>EN EJECUCION</v>
      </c>
      <c r="FG305" s="96"/>
      <c r="FH305" s="96"/>
      <c r="FI305" s="202"/>
      <c r="FJ305" s="96" t="s">
        <v>3221</v>
      </c>
      <c r="FK305" s="203"/>
    </row>
    <row r="306" spans="1:167" s="152" customFormat="1" ht="13.5" customHeight="1" x14ac:dyDescent="0.2">
      <c r="A306" s="43">
        <v>72719</v>
      </c>
      <c r="B306" s="42" t="s">
        <v>3108</v>
      </c>
      <c r="C306" s="42" t="s">
        <v>2598</v>
      </c>
      <c r="D306" s="43" t="s">
        <v>3129</v>
      </c>
      <c r="E306" s="42">
        <v>305</v>
      </c>
      <c r="F306" s="68" t="s">
        <v>510</v>
      </c>
      <c r="G306" s="43"/>
      <c r="H306" s="63" t="s">
        <v>528</v>
      </c>
      <c r="I306" s="42" t="s">
        <v>3130</v>
      </c>
      <c r="J306" s="42"/>
      <c r="K306" s="42" t="s">
        <v>2714</v>
      </c>
      <c r="L306" s="42" t="s">
        <v>3478</v>
      </c>
      <c r="M306" s="42" t="s">
        <v>188</v>
      </c>
      <c r="N306" s="42">
        <v>573</v>
      </c>
      <c r="O306" s="65">
        <v>44770</v>
      </c>
      <c r="P306" s="64">
        <v>369582436</v>
      </c>
      <c r="Q306" s="42" t="s">
        <v>541</v>
      </c>
      <c r="R306" s="42" t="s">
        <v>510</v>
      </c>
      <c r="S306" s="42"/>
      <c r="T306" s="162"/>
      <c r="U306" s="69"/>
      <c r="V306" s="69"/>
      <c r="W306" s="163"/>
      <c r="X306" s="163"/>
      <c r="Y306" s="163"/>
      <c r="Z306" s="163"/>
      <c r="AA306" s="163"/>
      <c r="AB306" s="42"/>
      <c r="AC306" s="69"/>
      <c r="AD306" s="69"/>
      <c r="AE306" s="69"/>
      <c r="AF306" s="69"/>
      <c r="AG306" s="64"/>
      <c r="AH306" s="42" t="s">
        <v>3437</v>
      </c>
      <c r="AI306" s="42" t="s">
        <v>3307</v>
      </c>
      <c r="AJ306" s="144" t="s">
        <v>3264</v>
      </c>
      <c r="AK306" s="42" t="s">
        <v>2228</v>
      </c>
      <c r="AL306" s="42">
        <v>901633648</v>
      </c>
      <c r="AM306" s="42">
        <v>7</v>
      </c>
      <c r="AN306" s="145" t="s">
        <v>117</v>
      </c>
      <c r="AO306" s="65"/>
      <c r="AP306" s="146" t="s">
        <v>117</v>
      </c>
      <c r="AQ306" s="69"/>
      <c r="AR306" s="69"/>
      <c r="AS306" s="189"/>
      <c r="AT306" s="42"/>
      <c r="AU306" s="42"/>
      <c r="AV306" s="42"/>
      <c r="AW306" s="42"/>
      <c r="AX306" s="65">
        <v>44824</v>
      </c>
      <c r="AY306" s="64">
        <v>369582436</v>
      </c>
      <c r="AZ306" s="147">
        <f t="shared" ref="AZ306" si="34">AY306/BD306*30</f>
        <v>92395609</v>
      </c>
      <c r="BA306" s="42" t="s">
        <v>3696</v>
      </c>
      <c r="BB306" s="42">
        <v>4</v>
      </c>
      <c r="BC306" s="42"/>
      <c r="BD306" s="42">
        <f t="shared" si="30"/>
        <v>120</v>
      </c>
      <c r="BE306" s="42" t="s">
        <v>3482</v>
      </c>
      <c r="BF306" s="93"/>
      <c r="BG306" s="42"/>
      <c r="BH306" s="42">
        <v>856</v>
      </c>
      <c r="BI306" s="65">
        <v>44825</v>
      </c>
      <c r="BJ306" s="64">
        <v>369582436</v>
      </c>
      <c r="BK306" s="164"/>
      <c r="BL306" s="42"/>
      <c r="BM306" s="42"/>
      <c r="BN306" s="42"/>
      <c r="BO306" s="42"/>
      <c r="BP306" s="42"/>
      <c r="BQ306" s="42"/>
      <c r="BR306" s="42"/>
      <c r="BS306" s="165"/>
      <c r="BT306" s="166">
        <v>44852</v>
      </c>
      <c r="BU306" s="166">
        <v>44974</v>
      </c>
      <c r="BV306" s="65"/>
      <c r="BW306" s="64"/>
      <c r="BX306" s="42"/>
      <c r="BY306" s="65"/>
      <c r="BZ306" s="167"/>
      <c r="CA306" s="65"/>
      <c r="CB306" s="64"/>
      <c r="CC306" s="42"/>
      <c r="CD306" s="42"/>
      <c r="CE306" s="42"/>
      <c r="CF306" s="42"/>
      <c r="CG306" s="42"/>
      <c r="CH306" s="42"/>
      <c r="CI306" s="42"/>
      <c r="CJ306" s="42"/>
      <c r="CK306" s="42"/>
      <c r="CL306" s="42"/>
      <c r="CM306" s="42"/>
      <c r="CN306" s="42"/>
      <c r="CO306" s="42"/>
      <c r="CP306" s="42"/>
      <c r="CQ306" s="42"/>
      <c r="CR306" s="42"/>
      <c r="CS306" s="42"/>
      <c r="CT306" s="42"/>
      <c r="CU306" s="42"/>
      <c r="CV306" s="42"/>
      <c r="CW306" s="42"/>
      <c r="CX306" s="42"/>
      <c r="CY306" s="65"/>
      <c r="CZ306" s="42"/>
      <c r="DA306" s="42"/>
      <c r="DB306" s="42"/>
      <c r="DC306" s="42"/>
      <c r="DD306" s="42"/>
      <c r="DE306" s="42"/>
      <c r="DF306" s="42"/>
      <c r="DG306" s="42"/>
      <c r="DH306" s="42"/>
      <c r="DI306" s="42"/>
      <c r="DJ306" s="42"/>
      <c r="DK306" s="42"/>
      <c r="DL306" s="42"/>
      <c r="DM306" s="42"/>
      <c r="DN306" s="65"/>
      <c r="DO306" s="42"/>
      <c r="DP306" s="42"/>
      <c r="DQ306" s="42"/>
      <c r="DR306" s="42"/>
      <c r="DS306" s="42"/>
      <c r="DT306" s="65"/>
      <c r="DU306" s="65"/>
      <c r="DV306" s="148"/>
      <c r="DW306" s="65"/>
      <c r="DX306" s="42"/>
      <c r="DY306" s="42"/>
      <c r="DZ306" s="42"/>
      <c r="EA306" s="42"/>
      <c r="EB306" s="42"/>
      <c r="EC306" s="42"/>
      <c r="ED306" s="42"/>
      <c r="EE306" s="42"/>
      <c r="EF306" s="42"/>
      <c r="EG306" s="42"/>
      <c r="EH306" s="42"/>
      <c r="EI306" s="42"/>
      <c r="EJ306" s="42"/>
      <c r="EK306" s="42"/>
      <c r="EL306" s="42"/>
      <c r="EM306" s="42"/>
      <c r="EN306" s="42"/>
      <c r="EO306" s="42"/>
      <c r="EP306" s="42"/>
      <c r="EQ306" s="42"/>
      <c r="ER306" s="42"/>
      <c r="ES306" s="42"/>
      <c r="ET306" s="42"/>
      <c r="EU306" s="42"/>
      <c r="EV306" s="42"/>
      <c r="EW306" s="42"/>
      <c r="EX306" s="42"/>
      <c r="EY306" s="42"/>
      <c r="EZ306" s="42"/>
      <c r="FA306" s="42"/>
      <c r="FB306" s="42"/>
      <c r="FC306" s="42"/>
      <c r="FD306" s="149"/>
      <c r="FE306" s="150">
        <f t="shared" si="31"/>
        <v>44974</v>
      </c>
      <c r="FF306" s="63" t="str">
        <f t="shared" ca="1" si="28"/>
        <v xml:space="preserve"> TERMINADO</v>
      </c>
      <c r="FG306" s="42"/>
      <c r="FH306" s="42"/>
      <c r="FI306" s="168"/>
      <c r="FJ306" s="42" t="s">
        <v>3222</v>
      </c>
      <c r="FK306" s="151"/>
    </row>
    <row r="307" spans="1:167" s="39" customFormat="1" ht="13.5" customHeight="1" x14ac:dyDescent="0.25">
      <c r="A307" s="183">
        <v>75502</v>
      </c>
      <c r="B307" s="96" t="s">
        <v>3108</v>
      </c>
      <c r="C307" s="96" t="s">
        <v>2598</v>
      </c>
      <c r="D307" s="183" t="s">
        <v>3131</v>
      </c>
      <c r="E307" s="96">
        <v>306</v>
      </c>
      <c r="F307" s="184" t="s">
        <v>516</v>
      </c>
      <c r="G307" s="183"/>
      <c r="H307" s="185" t="s">
        <v>528</v>
      </c>
      <c r="I307" s="96" t="s">
        <v>3132</v>
      </c>
      <c r="J307" s="96"/>
      <c r="K307" s="96" t="s">
        <v>2714</v>
      </c>
      <c r="L307" s="96" t="s">
        <v>1439</v>
      </c>
      <c r="M307" s="96" t="s">
        <v>214</v>
      </c>
      <c r="N307" s="96">
        <v>594</v>
      </c>
      <c r="O307" s="186">
        <v>44784</v>
      </c>
      <c r="P307" s="187">
        <v>1413791721</v>
      </c>
      <c r="Q307" s="96" t="s">
        <v>533</v>
      </c>
      <c r="R307" s="96" t="s">
        <v>516</v>
      </c>
      <c r="S307" s="96"/>
      <c r="T307" s="188"/>
      <c r="U307" s="189"/>
      <c r="V307" s="189"/>
      <c r="W307" s="190"/>
      <c r="X307" s="190"/>
      <c r="Y307" s="190"/>
      <c r="Z307" s="190"/>
      <c r="AA307" s="190"/>
      <c r="AB307" s="96"/>
      <c r="AC307" s="189"/>
      <c r="AD307" s="189"/>
      <c r="AE307" s="189"/>
      <c r="AF307" s="189"/>
      <c r="AG307" s="187">
        <v>1406629848</v>
      </c>
      <c r="AH307" s="96" t="s">
        <v>2575</v>
      </c>
      <c r="AI307" s="96" t="s">
        <v>3308</v>
      </c>
      <c r="AJ307" s="191" t="s">
        <v>3265</v>
      </c>
      <c r="AK307" s="96" t="s">
        <v>2228</v>
      </c>
      <c r="AL307" s="96">
        <v>901636136</v>
      </c>
      <c r="AM307" s="96">
        <v>1</v>
      </c>
      <c r="AN307" s="192" t="s">
        <v>117</v>
      </c>
      <c r="AO307" s="186" t="s">
        <v>2714</v>
      </c>
      <c r="AP307" s="217" t="s">
        <v>117</v>
      </c>
      <c r="AQ307" t="s">
        <v>3952</v>
      </c>
      <c r="AR307" s="212" t="s">
        <v>1428</v>
      </c>
      <c r="AS307" s="189">
        <v>52216750</v>
      </c>
      <c r="AT307" s="96" t="s">
        <v>2714</v>
      </c>
      <c r="AU307" t="s">
        <v>3951</v>
      </c>
      <c r="AV307">
        <v>3142504288</v>
      </c>
      <c r="AW307" s="97" t="s">
        <v>3950</v>
      </c>
      <c r="AX307" s="186">
        <v>44831</v>
      </c>
      <c r="AY307" s="187">
        <v>1406629848</v>
      </c>
      <c r="AZ307" s="194" t="s">
        <v>2714</v>
      </c>
      <c r="BA307" s="96" t="s">
        <v>3671</v>
      </c>
      <c r="BB307" s="96">
        <v>6</v>
      </c>
      <c r="BC307" s="96"/>
      <c r="BD307" s="96">
        <f t="shared" si="30"/>
        <v>180</v>
      </c>
      <c r="BE307" s="96" t="s">
        <v>624</v>
      </c>
      <c r="BF307" s="195">
        <v>20226620008713</v>
      </c>
      <c r="BG307" s="96"/>
      <c r="BH307" s="96">
        <v>977</v>
      </c>
      <c r="BI307" s="186">
        <v>44834</v>
      </c>
      <c r="BJ307" s="187">
        <v>1406629848</v>
      </c>
      <c r="BK307" s="196"/>
      <c r="BL307" s="96"/>
      <c r="BM307" s="96"/>
      <c r="BN307" s="96"/>
      <c r="BO307" s="96"/>
      <c r="BP307" s="96"/>
      <c r="BQ307" s="96"/>
      <c r="BR307" s="96"/>
      <c r="BS307" s="197"/>
      <c r="BT307" s="198">
        <v>44838</v>
      </c>
      <c r="BU307" s="198">
        <v>45018</v>
      </c>
      <c r="BV307" s="186"/>
      <c r="BW307" s="187"/>
      <c r="BX307" s="96"/>
      <c r="BY307" s="186"/>
      <c r="BZ307" s="199"/>
      <c r="CA307" s="186"/>
      <c r="CB307" s="187"/>
      <c r="CC307" s="96"/>
      <c r="CD307" s="96"/>
      <c r="CE307" s="96"/>
      <c r="CF307" s="96"/>
      <c r="CG307" s="96"/>
      <c r="CH307" s="96"/>
      <c r="CI307" s="96"/>
      <c r="CJ307" s="96"/>
      <c r="CK307" s="96"/>
      <c r="CL307" s="96"/>
      <c r="CM307" s="96"/>
      <c r="CN307" s="96"/>
      <c r="CO307" s="96"/>
      <c r="CP307" s="96"/>
      <c r="CQ307" s="96"/>
      <c r="CR307" s="96"/>
      <c r="CS307" s="96"/>
      <c r="CT307" s="96"/>
      <c r="CU307" s="96"/>
      <c r="CV307" s="96"/>
      <c r="CW307" s="96"/>
      <c r="CX307" s="96"/>
      <c r="CY307" s="186"/>
      <c r="CZ307" s="96"/>
      <c r="DA307" s="96"/>
      <c r="DB307" s="96"/>
      <c r="DC307" s="96"/>
      <c r="DD307" s="96"/>
      <c r="DE307" s="96"/>
      <c r="DF307" s="96"/>
      <c r="DG307" s="96"/>
      <c r="DH307" s="96"/>
      <c r="DI307" s="96"/>
      <c r="DJ307" s="96"/>
      <c r="DK307" s="96"/>
      <c r="DL307" s="96"/>
      <c r="DM307" s="96"/>
      <c r="DN307" s="186"/>
      <c r="DO307" s="96"/>
      <c r="DP307" s="96"/>
      <c r="DQ307" s="96"/>
      <c r="DR307" s="96"/>
      <c r="DS307" s="96"/>
      <c r="DT307" s="186"/>
      <c r="DU307" s="186"/>
      <c r="DV307" s="191"/>
      <c r="DW307" s="186"/>
      <c r="DX307" s="96"/>
      <c r="DY307" s="96"/>
      <c r="DZ307" s="96"/>
      <c r="EA307" s="96"/>
      <c r="EB307" s="96"/>
      <c r="EC307" s="96"/>
      <c r="ED307" s="96"/>
      <c r="EE307" s="96"/>
      <c r="EF307" s="96"/>
      <c r="EG307" s="96"/>
      <c r="EH307" s="96"/>
      <c r="EI307" s="96"/>
      <c r="EJ307" s="96"/>
      <c r="EK307" s="96"/>
      <c r="EL307" s="96"/>
      <c r="EM307" s="96"/>
      <c r="EN307" s="96"/>
      <c r="EO307" s="96"/>
      <c r="EP307" s="96"/>
      <c r="EQ307" s="96"/>
      <c r="ER307" s="96"/>
      <c r="ES307" s="96"/>
      <c r="ET307" s="96"/>
      <c r="EU307" s="96"/>
      <c r="EV307" s="96"/>
      <c r="EW307" s="96"/>
      <c r="EX307" s="96"/>
      <c r="EY307" s="96"/>
      <c r="EZ307" s="96"/>
      <c r="FA307" s="96"/>
      <c r="FB307" s="96"/>
      <c r="FC307" s="96"/>
      <c r="FD307" s="200">
        <f t="shared" si="33"/>
        <v>1406629848</v>
      </c>
      <c r="FE307" s="201">
        <f t="shared" si="31"/>
        <v>45018</v>
      </c>
      <c r="FF307" s="185" t="str">
        <f t="shared" ca="1" si="28"/>
        <v>EN EJECUCION</v>
      </c>
      <c r="FG307" s="96"/>
      <c r="FH307" s="96"/>
      <c r="FI307" s="202"/>
      <c r="FJ307" s="96" t="s">
        <v>3223</v>
      </c>
      <c r="FK307" s="203"/>
    </row>
    <row r="308" spans="1:167" s="152" customFormat="1" ht="13.5" customHeight="1" x14ac:dyDescent="0.2">
      <c r="A308" s="43">
        <v>75578</v>
      </c>
      <c r="B308" s="42" t="s">
        <v>3108</v>
      </c>
      <c r="C308" s="42" t="s">
        <v>2289</v>
      </c>
      <c r="D308" s="43" t="s">
        <v>3133</v>
      </c>
      <c r="E308" s="42">
        <v>307</v>
      </c>
      <c r="F308" s="68" t="s">
        <v>517</v>
      </c>
      <c r="G308" s="43"/>
      <c r="H308" s="63" t="s">
        <v>528</v>
      </c>
      <c r="I308" s="42" t="s">
        <v>3134</v>
      </c>
      <c r="J308" s="42" t="s">
        <v>3718</v>
      </c>
      <c r="K308" s="42" t="s">
        <v>422</v>
      </c>
      <c r="L308" s="42" t="s">
        <v>1439</v>
      </c>
      <c r="M308" s="42" t="s">
        <v>197</v>
      </c>
      <c r="N308" s="42">
        <v>303</v>
      </c>
      <c r="O308" s="65">
        <v>44574</v>
      </c>
      <c r="P308" s="64">
        <v>40000000</v>
      </c>
      <c r="Q308" s="42" t="s">
        <v>542</v>
      </c>
      <c r="R308" s="42" t="s">
        <v>3400</v>
      </c>
      <c r="S308" s="42"/>
      <c r="T308" s="162"/>
      <c r="U308" s="69"/>
      <c r="V308" s="69"/>
      <c r="W308" s="163"/>
      <c r="X308" s="163"/>
      <c r="Y308" s="163"/>
      <c r="Z308" s="163"/>
      <c r="AA308" s="163"/>
      <c r="AB308" s="42"/>
      <c r="AC308" s="69"/>
      <c r="AD308" s="69"/>
      <c r="AE308" s="69"/>
      <c r="AF308" s="69"/>
      <c r="AG308" s="64"/>
      <c r="AH308" s="42" t="s">
        <v>3436</v>
      </c>
      <c r="AI308" s="42" t="s">
        <v>3309</v>
      </c>
      <c r="AJ308" s="144" t="s">
        <v>600</v>
      </c>
      <c r="AK308" s="42" t="s">
        <v>1428</v>
      </c>
      <c r="AL308" s="42">
        <v>1013583600</v>
      </c>
      <c r="AM308" s="42">
        <v>9</v>
      </c>
      <c r="AN308" s="145" t="s">
        <v>1631</v>
      </c>
      <c r="AO308" s="65">
        <v>31732</v>
      </c>
      <c r="AP308" s="146">
        <f t="shared" si="32"/>
        <v>35.147945205479452</v>
      </c>
      <c r="AQ308" s="69"/>
      <c r="AR308" s="69"/>
      <c r="AS308" s="189"/>
      <c r="AT308" s="42" t="str">
        <f>+VLOOKUP(AL308,[2]Hoja1!$E:$I,5,0)</f>
        <v>ABOGADO</v>
      </c>
      <c r="AU308" s="42" t="s">
        <v>831</v>
      </c>
      <c r="AV308" s="42">
        <v>3144226848</v>
      </c>
      <c r="AW308" s="42" t="s">
        <v>1082</v>
      </c>
      <c r="AX308" s="65">
        <v>44820</v>
      </c>
      <c r="AY308" s="64">
        <v>18000000</v>
      </c>
      <c r="AZ308" s="147"/>
      <c r="BA308" s="42" t="s">
        <v>3460</v>
      </c>
      <c r="BB308" s="42">
        <v>3</v>
      </c>
      <c r="BC308" s="42"/>
      <c r="BD308" s="42">
        <f t="shared" ref="BD308:BD310" si="35">+(BB308*30)+BC308</f>
        <v>90</v>
      </c>
      <c r="BE308" s="42" t="s">
        <v>2742</v>
      </c>
      <c r="BF308" s="93">
        <v>20226620007933</v>
      </c>
      <c r="BG308" s="42"/>
      <c r="BH308" s="42">
        <v>322</v>
      </c>
      <c r="BI308" s="65">
        <v>44579</v>
      </c>
      <c r="BJ308" s="64">
        <v>40000000</v>
      </c>
      <c r="BK308" s="164"/>
      <c r="BL308" s="42"/>
      <c r="BM308" s="42"/>
      <c r="BN308" s="42"/>
      <c r="BO308" s="42"/>
      <c r="BP308" s="42"/>
      <c r="BQ308" s="42"/>
      <c r="BR308" s="42"/>
      <c r="BS308" s="165"/>
      <c r="BT308" s="166">
        <v>44823</v>
      </c>
      <c r="BU308" s="166">
        <v>44913</v>
      </c>
      <c r="BV308" s="65"/>
      <c r="BW308" s="64"/>
      <c r="BX308" s="42"/>
      <c r="BY308" s="65"/>
      <c r="BZ308" s="167"/>
      <c r="CA308" s="65"/>
      <c r="CB308" s="64"/>
      <c r="CC308" s="42"/>
      <c r="CD308" s="42"/>
      <c r="CE308" s="42"/>
      <c r="CF308" s="42"/>
      <c r="CG308" s="42"/>
      <c r="CH308" s="42"/>
      <c r="CI308" s="42"/>
      <c r="CJ308" s="42"/>
      <c r="CK308" s="42"/>
      <c r="CL308" s="42"/>
      <c r="CM308" s="42"/>
      <c r="CN308" s="42"/>
      <c r="CO308" s="42"/>
      <c r="CP308" s="42"/>
      <c r="CQ308" s="42"/>
      <c r="CR308" s="42"/>
      <c r="CS308" s="42"/>
      <c r="CT308" s="42"/>
      <c r="CU308" s="42"/>
      <c r="CV308" s="42"/>
      <c r="CW308" s="42"/>
      <c r="CX308" s="42"/>
      <c r="CY308" s="65"/>
      <c r="CZ308" s="42"/>
      <c r="DA308" s="42"/>
      <c r="DB308" s="42"/>
      <c r="DC308" s="42"/>
      <c r="DD308" s="42"/>
      <c r="DE308" s="42"/>
      <c r="DF308" s="42"/>
      <c r="DG308" s="42"/>
      <c r="DH308" s="42"/>
      <c r="DI308" s="42"/>
      <c r="DJ308" s="42"/>
      <c r="DK308" s="42"/>
      <c r="DL308" s="42"/>
      <c r="DM308" s="42"/>
      <c r="DN308" s="65"/>
      <c r="DO308" s="42"/>
      <c r="DP308" s="42"/>
      <c r="DQ308" s="42"/>
      <c r="DR308" s="42"/>
      <c r="DS308" s="42"/>
      <c r="DT308" s="65"/>
      <c r="DU308" s="65"/>
      <c r="DV308" s="148"/>
      <c r="DW308" s="65"/>
      <c r="DX308" s="42"/>
      <c r="DY308" s="42"/>
      <c r="DZ308" s="42"/>
      <c r="EA308" s="42"/>
      <c r="EB308" s="42"/>
      <c r="EC308" s="42"/>
      <c r="ED308" s="42"/>
      <c r="EE308" s="42"/>
      <c r="EF308" s="42"/>
      <c r="EG308" s="42"/>
      <c r="EH308" s="42"/>
      <c r="EI308" s="42"/>
      <c r="EJ308" s="42"/>
      <c r="EK308" s="42"/>
      <c r="EL308" s="42"/>
      <c r="EM308" s="42"/>
      <c r="EN308" s="42"/>
      <c r="EO308" s="42"/>
      <c r="EP308" s="42"/>
      <c r="EQ308" s="42"/>
      <c r="ER308" s="42"/>
      <c r="ES308" s="42"/>
      <c r="ET308" s="42"/>
      <c r="EU308" s="42"/>
      <c r="EV308" s="42"/>
      <c r="EW308" s="42"/>
      <c r="EX308" s="42"/>
      <c r="EY308" s="42"/>
      <c r="EZ308" s="42"/>
      <c r="FA308" s="42"/>
      <c r="FB308" s="42"/>
      <c r="FC308" s="42"/>
      <c r="FD308" s="149">
        <f t="shared" ref="FD308:FD311" si="36">+AY308+BW308+CG308+CP308</f>
        <v>18000000</v>
      </c>
      <c r="FE308" s="150">
        <f t="shared" si="31"/>
        <v>44913</v>
      </c>
      <c r="FF308" s="63" t="str">
        <f t="shared" ca="1" si="28"/>
        <v xml:space="preserve"> TERMINADO</v>
      </c>
      <c r="FG308" s="42"/>
      <c r="FH308" s="42"/>
      <c r="FI308" s="168"/>
      <c r="FJ308" s="42" t="s">
        <v>3224</v>
      </c>
      <c r="FK308" s="151"/>
    </row>
    <row r="309" spans="1:167" s="152" customFormat="1" ht="13.5" customHeight="1" x14ac:dyDescent="0.2">
      <c r="A309" s="43">
        <v>76781</v>
      </c>
      <c r="B309" s="42" t="s">
        <v>3108</v>
      </c>
      <c r="C309" s="42" t="s">
        <v>2289</v>
      </c>
      <c r="D309" s="43" t="s">
        <v>3135</v>
      </c>
      <c r="E309" s="42">
        <v>308</v>
      </c>
      <c r="F309" s="68" t="s">
        <v>510</v>
      </c>
      <c r="G309" s="43"/>
      <c r="H309" s="63" t="s">
        <v>528</v>
      </c>
      <c r="I309" s="42" t="s">
        <v>3136</v>
      </c>
      <c r="J309" s="42" t="s">
        <v>3718</v>
      </c>
      <c r="K309" s="42" t="s">
        <v>458</v>
      </c>
      <c r="L309" s="42" t="s">
        <v>1439</v>
      </c>
      <c r="M309" s="42" t="s">
        <v>197</v>
      </c>
      <c r="N309" s="42">
        <v>430</v>
      </c>
      <c r="O309" s="65">
        <v>44580</v>
      </c>
      <c r="P309" s="64">
        <v>54400000</v>
      </c>
      <c r="Q309" s="42" t="s">
        <v>541</v>
      </c>
      <c r="R309" s="42" t="s">
        <v>510</v>
      </c>
      <c r="S309" s="42"/>
      <c r="T309" s="162"/>
      <c r="U309" s="69"/>
      <c r="V309" s="69"/>
      <c r="W309" s="163"/>
      <c r="X309" s="163"/>
      <c r="Y309" s="163"/>
      <c r="Z309" s="163"/>
      <c r="AA309" s="163"/>
      <c r="AB309" s="42"/>
      <c r="AC309" s="69"/>
      <c r="AD309" s="69"/>
      <c r="AE309" s="69"/>
      <c r="AF309" s="69"/>
      <c r="AG309" s="64"/>
      <c r="AH309" s="42" t="s">
        <v>3436</v>
      </c>
      <c r="AI309" s="42" t="s">
        <v>3310</v>
      </c>
      <c r="AJ309" s="144" t="s">
        <v>3266</v>
      </c>
      <c r="AK309" s="42" t="s">
        <v>1428</v>
      </c>
      <c r="AL309" s="42">
        <v>1013612223</v>
      </c>
      <c r="AM309" s="42">
        <v>0</v>
      </c>
      <c r="AN309" s="145" t="s">
        <v>1631</v>
      </c>
      <c r="AO309" s="65">
        <v>33018</v>
      </c>
      <c r="AP309" s="146">
        <f t="shared" si="32"/>
        <v>31.624657534246573</v>
      </c>
      <c r="AQ309" s="69"/>
      <c r="AR309" s="69"/>
      <c r="AS309" s="189"/>
      <c r="AT309" s="42" t="str">
        <f>+VLOOKUP(AL309,[2]Hoja1!$E:$I,5,0)</f>
        <v>ABOGADO</v>
      </c>
      <c r="AU309" s="42" t="s">
        <v>892</v>
      </c>
      <c r="AV309" s="42">
        <v>3102292110</v>
      </c>
      <c r="AW309" s="42" t="s">
        <v>1145</v>
      </c>
      <c r="AX309" s="65">
        <v>44824</v>
      </c>
      <c r="AY309" s="64">
        <v>26250000</v>
      </c>
      <c r="AZ309" s="147">
        <f>AY309/BD309*30</f>
        <v>7500000</v>
      </c>
      <c r="BA309" s="42" t="s">
        <v>3725</v>
      </c>
      <c r="BB309" s="42">
        <v>3</v>
      </c>
      <c r="BC309" s="42">
        <v>15</v>
      </c>
      <c r="BD309" s="42">
        <f t="shared" si="35"/>
        <v>105</v>
      </c>
      <c r="BE309" s="42" t="s">
        <v>1403</v>
      </c>
      <c r="BF309" s="93">
        <v>20226620007933</v>
      </c>
      <c r="BG309" s="42"/>
      <c r="BH309" s="42">
        <v>395</v>
      </c>
      <c r="BI309" s="65">
        <v>44582</v>
      </c>
      <c r="BJ309" s="64">
        <v>54400000</v>
      </c>
      <c r="BK309" s="164"/>
      <c r="BL309" s="42"/>
      <c r="BM309" s="42"/>
      <c r="BN309" s="42"/>
      <c r="BO309" s="42"/>
      <c r="BP309" s="42"/>
      <c r="BQ309" s="42"/>
      <c r="BR309" s="42"/>
      <c r="BS309" s="165"/>
      <c r="BT309" s="166">
        <v>44825</v>
      </c>
      <c r="BU309" s="166">
        <v>44931</v>
      </c>
      <c r="BV309" s="65"/>
      <c r="BW309" s="64"/>
      <c r="BX309" s="42"/>
      <c r="BY309" s="65"/>
      <c r="BZ309" s="167"/>
      <c r="CA309" s="65"/>
      <c r="CB309" s="64"/>
      <c r="CC309" s="42"/>
      <c r="CD309" s="42"/>
      <c r="CE309" s="42"/>
      <c r="CF309" s="42"/>
      <c r="CG309" s="42"/>
      <c r="CH309" s="42"/>
      <c r="CI309" s="42"/>
      <c r="CJ309" s="42"/>
      <c r="CK309" s="42"/>
      <c r="CL309" s="42"/>
      <c r="CM309" s="42"/>
      <c r="CN309" s="42"/>
      <c r="CO309" s="42"/>
      <c r="CP309" s="42"/>
      <c r="CQ309" s="42"/>
      <c r="CR309" s="42"/>
      <c r="CS309" s="42"/>
      <c r="CT309" s="42"/>
      <c r="CU309" s="42"/>
      <c r="CV309" s="42"/>
      <c r="CW309" s="42"/>
      <c r="CX309" s="42"/>
      <c r="CY309" s="65"/>
      <c r="CZ309" s="42"/>
      <c r="DA309" s="42"/>
      <c r="DB309" s="42"/>
      <c r="DC309" s="42"/>
      <c r="DD309" s="42"/>
      <c r="DE309" s="42"/>
      <c r="DF309" s="42"/>
      <c r="DG309" s="42"/>
      <c r="DH309" s="42"/>
      <c r="DI309" s="42"/>
      <c r="DJ309" s="42"/>
      <c r="DK309" s="42"/>
      <c r="DL309" s="42"/>
      <c r="DM309" s="42"/>
      <c r="DN309" s="65"/>
      <c r="DO309" s="42"/>
      <c r="DP309" s="42"/>
      <c r="DQ309" s="42"/>
      <c r="DR309" s="42"/>
      <c r="DS309" s="42"/>
      <c r="DT309" s="65"/>
      <c r="DU309" s="65"/>
      <c r="DV309" s="148"/>
      <c r="DW309" s="65"/>
      <c r="DX309" s="42"/>
      <c r="DY309" s="42"/>
      <c r="DZ309" s="42"/>
      <c r="EA309" s="42"/>
      <c r="EB309" s="42"/>
      <c r="EC309" s="42"/>
      <c r="ED309" s="42"/>
      <c r="EE309" s="42"/>
      <c r="EF309" s="42"/>
      <c r="EG309" s="42"/>
      <c r="EH309" s="42"/>
      <c r="EI309" s="42"/>
      <c r="EJ309" s="42"/>
      <c r="EK309" s="42"/>
      <c r="EL309" s="42"/>
      <c r="EM309" s="42"/>
      <c r="EN309" s="42"/>
      <c r="EO309" s="42"/>
      <c r="EP309" s="42"/>
      <c r="EQ309" s="42"/>
      <c r="ER309" s="42"/>
      <c r="ES309" s="42"/>
      <c r="ET309" s="42"/>
      <c r="EU309" s="42"/>
      <c r="EV309" s="42"/>
      <c r="EW309" s="42"/>
      <c r="EX309" s="42"/>
      <c r="EY309" s="42"/>
      <c r="EZ309" s="42"/>
      <c r="FA309" s="42"/>
      <c r="FB309" s="42"/>
      <c r="FC309" s="42"/>
      <c r="FD309" s="149">
        <f t="shared" si="36"/>
        <v>26250000</v>
      </c>
      <c r="FE309" s="150">
        <f t="shared" si="31"/>
        <v>44931</v>
      </c>
      <c r="FF309" s="63" t="str">
        <f t="shared" ca="1" si="28"/>
        <v xml:space="preserve"> TERMINADO</v>
      </c>
      <c r="FG309" s="42"/>
      <c r="FH309" s="42"/>
      <c r="FI309" s="168"/>
      <c r="FJ309" s="42" t="s">
        <v>3225</v>
      </c>
      <c r="FK309" s="151"/>
    </row>
    <row r="310" spans="1:167" s="152" customFormat="1" ht="13.5" customHeight="1" x14ac:dyDescent="0.2">
      <c r="A310" s="43">
        <v>77119</v>
      </c>
      <c r="B310" s="42" t="s">
        <v>3108</v>
      </c>
      <c r="C310" s="42" t="s">
        <v>2289</v>
      </c>
      <c r="D310" s="43" t="s">
        <v>3137</v>
      </c>
      <c r="E310" s="42">
        <v>309</v>
      </c>
      <c r="F310" s="68" t="s">
        <v>510</v>
      </c>
      <c r="G310" s="43"/>
      <c r="H310" s="63" t="s">
        <v>528</v>
      </c>
      <c r="I310" s="42" t="s">
        <v>3138</v>
      </c>
      <c r="J310" s="42"/>
      <c r="K310" s="42"/>
      <c r="L310" s="42" t="s">
        <v>1439</v>
      </c>
      <c r="M310" s="42" t="s">
        <v>197</v>
      </c>
      <c r="N310" s="42">
        <v>848</v>
      </c>
      <c r="O310" s="65">
        <v>44826</v>
      </c>
      <c r="P310" s="64">
        <v>15489000</v>
      </c>
      <c r="Q310" s="42" t="s">
        <v>541</v>
      </c>
      <c r="R310" s="42" t="s">
        <v>510</v>
      </c>
      <c r="S310" s="42"/>
      <c r="T310" s="162"/>
      <c r="U310" s="69"/>
      <c r="V310" s="69"/>
      <c r="W310" s="163"/>
      <c r="X310" s="163"/>
      <c r="Y310" s="163"/>
      <c r="Z310" s="163"/>
      <c r="AA310" s="163"/>
      <c r="AB310" s="42"/>
      <c r="AC310" s="69"/>
      <c r="AD310" s="69"/>
      <c r="AE310" s="69"/>
      <c r="AF310" s="69"/>
      <c r="AG310" s="64"/>
      <c r="AH310" s="42" t="s">
        <v>502</v>
      </c>
      <c r="AI310" s="42" t="s">
        <v>3311</v>
      </c>
      <c r="AJ310" s="144" t="s">
        <v>3267</v>
      </c>
      <c r="AK310" s="42" t="s">
        <v>1428</v>
      </c>
      <c r="AL310" s="42">
        <v>1012446356</v>
      </c>
      <c r="AM310" s="42"/>
      <c r="AN310" s="145" t="s">
        <v>1631</v>
      </c>
      <c r="AO310" s="65"/>
      <c r="AP310" s="146">
        <f t="shared" si="32"/>
        <v>122.08493150684932</v>
      </c>
      <c r="AQ310" s="69"/>
      <c r="AR310" s="69"/>
      <c r="AS310" s="189"/>
      <c r="AT310" s="42"/>
      <c r="AU310" s="42"/>
      <c r="AV310" s="42"/>
      <c r="AW310" s="42"/>
      <c r="AX310" s="65">
        <v>44832</v>
      </c>
      <c r="AY310" s="64">
        <v>15489000</v>
      </c>
      <c r="AZ310" s="147">
        <f>AY310/BD310*30</f>
        <v>5163000</v>
      </c>
      <c r="BA310" s="42" t="s">
        <v>3733</v>
      </c>
      <c r="BB310" s="42">
        <v>3</v>
      </c>
      <c r="BC310" s="42"/>
      <c r="BD310" s="42">
        <f t="shared" si="35"/>
        <v>90</v>
      </c>
      <c r="BE310" s="42" t="s">
        <v>3411</v>
      </c>
      <c r="BF310" s="93">
        <v>20226620008333</v>
      </c>
      <c r="BG310" s="42"/>
      <c r="BH310" s="42">
        <v>970</v>
      </c>
      <c r="BI310" s="65">
        <v>44833</v>
      </c>
      <c r="BJ310" s="64">
        <v>15489000</v>
      </c>
      <c r="BK310" s="164"/>
      <c r="BL310" s="42"/>
      <c r="BM310" s="42"/>
      <c r="BN310" s="42"/>
      <c r="BO310" s="42"/>
      <c r="BP310" s="42"/>
      <c r="BQ310" s="42"/>
      <c r="BR310" s="42"/>
      <c r="BS310" s="165"/>
      <c r="BT310" s="166">
        <v>44837</v>
      </c>
      <c r="BU310" s="166">
        <v>44928</v>
      </c>
      <c r="BV310" s="65"/>
      <c r="BW310" s="64"/>
      <c r="BX310" s="42"/>
      <c r="BY310" s="65"/>
      <c r="BZ310" s="167"/>
      <c r="CA310" s="65"/>
      <c r="CB310" s="64"/>
      <c r="CC310" s="42"/>
      <c r="CD310" s="42"/>
      <c r="CE310" s="42"/>
      <c r="CF310" s="42"/>
      <c r="CG310" s="42"/>
      <c r="CH310" s="42"/>
      <c r="CI310" s="42"/>
      <c r="CJ310" s="42"/>
      <c r="CK310" s="42"/>
      <c r="CL310" s="42"/>
      <c r="CM310" s="42"/>
      <c r="CN310" s="42"/>
      <c r="CO310" s="42"/>
      <c r="CP310" s="42"/>
      <c r="CQ310" s="42"/>
      <c r="CR310" s="42"/>
      <c r="CS310" s="42"/>
      <c r="CT310" s="42"/>
      <c r="CU310" s="42"/>
      <c r="CV310" s="42"/>
      <c r="CW310" s="42"/>
      <c r="CX310" s="42"/>
      <c r="CY310" s="65"/>
      <c r="CZ310" s="42"/>
      <c r="DA310" s="42"/>
      <c r="DB310" s="42"/>
      <c r="DC310" s="42"/>
      <c r="DD310" s="42"/>
      <c r="DE310" s="42"/>
      <c r="DF310" s="42"/>
      <c r="DG310" s="42"/>
      <c r="DH310" s="42"/>
      <c r="DI310" s="42"/>
      <c r="DJ310" s="42"/>
      <c r="DK310" s="42"/>
      <c r="DL310" s="42"/>
      <c r="DM310" s="42"/>
      <c r="DN310" s="65"/>
      <c r="DO310" s="42"/>
      <c r="DP310" s="42"/>
      <c r="DQ310" s="42"/>
      <c r="DR310" s="42"/>
      <c r="DS310" s="42"/>
      <c r="DT310" s="65"/>
      <c r="DU310" s="65"/>
      <c r="DV310" s="148"/>
      <c r="DW310" s="65"/>
      <c r="DX310" s="42"/>
      <c r="DY310" s="42"/>
      <c r="DZ310" s="42"/>
      <c r="EA310" s="42"/>
      <c r="EB310" s="42"/>
      <c r="EC310" s="42"/>
      <c r="ED310" s="42"/>
      <c r="EE310" s="42"/>
      <c r="EF310" s="42"/>
      <c r="EG310" s="42"/>
      <c r="EH310" s="42"/>
      <c r="EI310" s="42"/>
      <c r="EJ310" s="42"/>
      <c r="EK310" s="42"/>
      <c r="EL310" s="42"/>
      <c r="EM310" s="42"/>
      <c r="EN310" s="42"/>
      <c r="EO310" s="42"/>
      <c r="EP310" s="42"/>
      <c r="EQ310" s="42"/>
      <c r="ER310" s="42"/>
      <c r="ES310" s="42"/>
      <c r="ET310" s="42"/>
      <c r="EU310" s="42"/>
      <c r="EV310" s="42"/>
      <c r="EW310" s="42"/>
      <c r="EX310" s="42"/>
      <c r="EY310" s="42"/>
      <c r="EZ310" s="42"/>
      <c r="FA310" s="42"/>
      <c r="FB310" s="42"/>
      <c r="FC310" s="42"/>
      <c r="FD310" s="149">
        <f t="shared" si="36"/>
        <v>15489000</v>
      </c>
      <c r="FE310" s="150">
        <f t="shared" si="31"/>
        <v>44928</v>
      </c>
      <c r="FF310" s="63" t="str">
        <f t="shared" ca="1" si="28"/>
        <v xml:space="preserve"> TERMINADO</v>
      </c>
      <c r="FG310" s="42"/>
      <c r="FH310" s="42"/>
      <c r="FI310" s="168"/>
      <c r="FJ310" s="42" t="s">
        <v>3226</v>
      </c>
      <c r="FK310" s="151"/>
    </row>
    <row r="311" spans="1:167" s="152" customFormat="1" ht="13.5" customHeight="1" x14ac:dyDescent="0.2">
      <c r="A311" s="43">
        <v>77220</v>
      </c>
      <c r="B311" s="42" t="s">
        <v>3108</v>
      </c>
      <c r="C311" s="42" t="s">
        <v>2289</v>
      </c>
      <c r="D311" s="43" t="s">
        <v>3139</v>
      </c>
      <c r="E311" s="42">
        <v>310</v>
      </c>
      <c r="F311" s="68" t="s">
        <v>516</v>
      </c>
      <c r="G311" s="43"/>
      <c r="H311" s="63" t="s">
        <v>528</v>
      </c>
      <c r="I311" s="42" t="s">
        <v>3140</v>
      </c>
      <c r="J311" s="42" t="s">
        <v>1928</v>
      </c>
      <c r="K311" s="42" t="s">
        <v>3381</v>
      </c>
      <c r="L311" s="42" t="s">
        <v>1439</v>
      </c>
      <c r="M311" s="42" t="s">
        <v>197</v>
      </c>
      <c r="N311" s="42">
        <v>846</v>
      </c>
      <c r="O311" s="65">
        <v>44826</v>
      </c>
      <c r="P311" s="64">
        <v>15000000</v>
      </c>
      <c r="Q311" s="42" t="s">
        <v>533</v>
      </c>
      <c r="R311" s="42" t="s">
        <v>516</v>
      </c>
      <c r="S311" s="42"/>
      <c r="T311" s="162"/>
      <c r="U311" s="69"/>
      <c r="V311" s="69"/>
      <c r="W311" s="163"/>
      <c r="X311" s="163"/>
      <c r="Y311" s="163"/>
      <c r="Z311" s="163"/>
      <c r="AA311" s="163"/>
      <c r="AB311" s="42"/>
      <c r="AC311" s="69"/>
      <c r="AD311" s="69"/>
      <c r="AE311" s="69"/>
      <c r="AF311" s="69"/>
      <c r="AG311" s="64"/>
      <c r="AH311" s="42" t="s">
        <v>504</v>
      </c>
      <c r="AI311" s="42" t="s">
        <v>3312</v>
      </c>
      <c r="AJ311" s="144" t="s">
        <v>3268</v>
      </c>
      <c r="AK311" s="42" t="s">
        <v>1428</v>
      </c>
      <c r="AL311" s="42">
        <v>80120667</v>
      </c>
      <c r="AM311" s="42">
        <v>8</v>
      </c>
      <c r="AN311" s="145" t="s">
        <v>1631</v>
      </c>
      <c r="AO311" s="65">
        <v>30619</v>
      </c>
      <c r="AP311" s="146">
        <f t="shared" si="32"/>
        <v>38.197260273972603</v>
      </c>
      <c r="AQ311" s="69"/>
      <c r="AR311" s="69"/>
      <c r="AS311" s="189"/>
      <c r="AT311" s="42" t="str">
        <f>+VLOOKUP(AL311,[2]Hoja1!$E:$I,5,0)</f>
        <v>CONTADOR PUBLICO</v>
      </c>
      <c r="AU311" s="42" t="s">
        <v>3339</v>
      </c>
      <c r="AV311" s="42">
        <v>3133946667</v>
      </c>
      <c r="AW311" s="42" t="s">
        <v>3357</v>
      </c>
      <c r="AX311" s="65">
        <v>44832</v>
      </c>
      <c r="AY311" s="64">
        <v>15000000</v>
      </c>
      <c r="AZ311" s="147">
        <f>AY311/BB311</f>
        <v>5000000</v>
      </c>
      <c r="BA311" s="42" t="s">
        <v>3724</v>
      </c>
      <c r="BB311" s="42">
        <v>3</v>
      </c>
      <c r="BC311" s="42"/>
      <c r="BD311" s="42">
        <f t="shared" ref="BD311" si="37">+(BB311*30)+BC311</f>
        <v>90</v>
      </c>
      <c r="BE311" s="42" t="s">
        <v>3412</v>
      </c>
      <c r="BF311" s="93">
        <v>20226620008243</v>
      </c>
      <c r="BG311" s="42"/>
      <c r="BH311" s="42">
        <v>969</v>
      </c>
      <c r="BI311" s="65">
        <v>44833</v>
      </c>
      <c r="BJ311" s="64">
        <v>15000000</v>
      </c>
      <c r="BK311" s="164"/>
      <c r="BL311" s="42"/>
      <c r="BM311" s="42"/>
      <c r="BN311" s="42"/>
      <c r="BO311" s="42"/>
      <c r="BP311" s="42"/>
      <c r="BQ311" s="42"/>
      <c r="BR311" s="42"/>
      <c r="BS311" s="165"/>
      <c r="BT311" s="166">
        <v>44834</v>
      </c>
      <c r="BU311" s="166">
        <v>44924</v>
      </c>
      <c r="BV311" s="65"/>
      <c r="BW311" s="64"/>
      <c r="BX311" s="42"/>
      <c r="BY311" s="65"/>
      <c r="BZ311" s="167"/>
      <c r="CA311" s="65"/>
      <c r="CB311" s="64"/>
      <c r="CC311" s="42"/>
      <c r="CD311" s="42"/>
      <c r="CE311" s="42"/>
      <c r="CF311" s="42"/>
      <c r="CG311" s="42"/>
      <c r="CH311" s="42"/>
      <c r="CI311" s="42"/>
      <c r="CJ311" s="42"/>
      <c r="CK311" s="42"/>
      <c r="CL311" s="42"/>
      <c r="CM311" s="42"/>
      <c r="CN311" s="42"/>
      <c r="CO311" s="42"/>
      <c r="CP311" s="42"/>
      <c r="CQ311" s="42"/>
      <c r="CR311" s="42"/>
      <c r="CS311" s="42"/>
      <c r="CT311" s="42"/>
      <c r="CU311" s="42"/>
      <c r="CV311" s="42"/>
      <c r="CW311" s="42"/>
      <c r="CX311" s="42"/>
      <c r="CY311" s="65"/>
      <c r="CZ311" s="42"/>
      <c r="DA311" s="42"/>
      <c r="DB311" s="42"/>
      <c r="DC311" s="42"/>
      <c r="DD311" s="42"/>
      <c r="DE311" s="42"/>
      <c r="DF311" s="42"/>
      <c r="DG311" s="42"/>
      <c r="DH311" s="42"/>
      <c r="DI311" s="42"/>
      <c r="DJ311" s="42"/>
      <c r="DK311" s="42"/>
      <c r="DL311" s="42"/>
      <c r="DM311" s="42"/>
      <c r="DN311" s="65"/>
      <c r="DO311" s="42"/>
      <c r="DP311" s="42"/>
      <c r="DQ311" s="42"/>
      <c r="DR311" s="42"/>
      <c r="DS311" s="42"/>
      <c r="DT311" s="65"/>
      <c r="DU311" s="65"/>
      <c r="DV311" s="148"/>
      <c r="DW311" s="65"/>
      <c r="DX311" s="42"/>
      <c r="DY311" s="42"/>
      <c r="DZ311" s="42"/>
      <c r="EA311" s="42"/>
      <c r="EB311" s="42"/>
      <c r="EC311" s="42"/>
      <c r="ED311" s="42"/>
      <c r="EE311" s="42"/>
      <c r="EF311" s="42"/>
      <c r="EG311" s="42"/>
      <c r="EH311" s="42"/>
      <c r="EI311" s="42"/>
      <c r="EJ311" s="42"/>
      <c r="EK311" s="42"/>
      <c r="EL311" s="42"/>
      <c r="EM311" s="42"/>
      <c r="EN311" s="42"/>
      <c r="EO311" s="42"/>
      <c r="EP311" s="42"/>
      <c r="EQ311" s="42"/>
      <c r="ER311" s="42"/>
      <c r="ES311" s="42"/>
      <c r="ET311" s="42"/>
      <c r="EU311" s="42"/>
      <c r="EV311" s="42"/>
      <c r="EW311" s="42"/>
      <c r="EX311" s="42"/>
      <c r="EY311" s="42"/>
      <c r="EZ311" s="42"/>
      <c r="FA311" s="42"/>
      <c r="FB311" s="42"/>
      <c r="FC311" s="42"/>
      <c r="FD311" s="149">
        <f t="shared" si="36"/>
        <v>15000000</v>
      </c>
      <c r="FE311" s="150">
        <f t="shared" si="31"/>
        <v>44924</v>
      </c>
      <c r="FF311" s="63" t="str">
        <f t="shared" ca="1" si="28"/>
        <v xml:space="preserve"> TERMINADO</v>
      </c>
      <c r="FG311" s="42"/>
      <c r="FH311" s="42"/>
      <c r="FI311" s="168"/>
      <c r="FJ311" s="42" t="s">
        <v>3227</v>
      </c>
      <c r="FK311" s="151"/>
    </row>
    <row r="312" spans="1:167" s="170" customFormat="1" ht="13.5" customHeight="1" x14ac:dyDescent="0.25">
      <c r="A312" s="169" t="s">
        <v>3642</v>
      </c>
      <c r="B312" s="169" t="s">
        <v>3642</v>
      </c>
      <c r="C312" s="169" t="s">
        <v>3642</v>
      </c>
      <c r="D312" s="169" t="s">
        <v>3642</v>
      </c>
      <c r="E312" s="169" t="s">
        <v>3642</v>
      </c>
      <c r="F312" s="169" t="s">
        <v>3642</v>
      </c>
      <c r="G312" s="169" t="s">
        <v>3642</v>
      </c>
      <c r="H312" s="169" t="s">
        <v>3642</v>
      </c>
      <c r="I312" s="169" t="s">
        <v>3642</v>
      </c>
      <c r="J312" s="169" t="s">
        <v>3642</v>
      </c>
      <c r="K312" s="169" t="s">
        <v>3642</v>
      </c>
      <c r="L312" s="169" t="s">
        <v>3642</v>
      </c>
      <c r="M312" s="169" t="s">
        <v>3642</v>
      </c>
      <c r="N312" s="169" t="s">
        <v>3642</v>
      </c>
      <c r="O312" s="169" t="s">
        <v>3642</v>
      </c>
      <c r="P312" s="169" t="s">
        <v>3642</v>
      </c>
      <c r="Q312" s="169" t="s">
        <v>3642</v>
      </c>
      <c r="R312" s="169" t="s">
        <v>3642</v>
      </c>
      <c r="S312" s="169" t="s">
        <v>3642</v>
      </c>
      <c r="T312" s="169" t="s">
        <v>3642</v>
      </c>
      <c r="U312" s="169" t="s">
        <v>3642</v>
      </c>
      <c r="V312" s="169" t="s">
        <v>3642</v>
      </c>
      <c r="W312" s="169" t="s">
        <v>3642</v>
      </c>
      <c r="X312" s="169" t="s">
        <v>3642</v>
      </c>
      <c r="Y312" s="169" t="s">
        <v>3642</v>
      </c>
      <c r="Z312" s="169" t="s">
        <v>3642</v>
      </c>
      <c r="AA312" s="169" t="s">
        <v>3642</v>
      </c>
      <c r="AB312" s="169" t="s">
        <v>3642</v>
      </c>
      <c r="AC312" s="169" t="s">
        <v>3642</v>
      </c>
      <c r="AD312" s="169" t="s">
        <v>3642</v>
      </c>
      <c r="AE312" s="169" t="s">
        <v>3642</v>
      </c>
      <c r="AF312" s="169" t="s">
        <v>3642</v>
      </c>
      <c r="AG312" s="169" t="s">
        <v>3642</v>
      </c>
      <c r="AH312" s="169" t="s">
        <v>3642</v>
      </c>
      <c r="AI312" s="169" t="s">
        <v>3642</v>
      </c>
      <c r="AJ312" s="169" t="s">
        <v>3642</v>
      </c>
      <c r="AK312" s="169" t="s">
        <v>3642</v>
      </c>
      <c r="AL312" s="169" t="s">
        <v>3642</v>
      </c>
      <c r="AM312" s="169" t="s">
        <v>3642</v>
      </c>
      <c r="AN312" s="169" t="s">
        <v>3642</v>
      </c>
      <c r="AO312" s="169" t="s">
        <v>3642</v>
      </c>
      <c r="AP312" s="169" t="s">
        <v>3642</v>
      </c>
      <c r="AQ312" s="169" t="s">
        <v>3642</v>
      </c>
      <c r="AR312" s="169" t="s">
        <v>3642</v>
      </c>
      <c r="AS312" s="169" t="s">
        <v>3642</v>
      </c>
      <c r="AT312" s="169" t="s">
        <v>3642</v>
      </c>
      <c r="AU312" s="169" t="s">
        <v>3642</v>
      </c>
      <c r="AV312" s="169" t="s">
        <v>3642</v>
      </c>
      <c r="AW312" s="169" t="s">
        <v>3642</v>
      </c>
      <c r="AX312" s="169" t="s">
        <v>3642</v>
      </c>
      <c r="AY312" s="169" t="s">
        <v>3642</v>
      </c>
      <c r="AZ312" s="169" t="s">
        <v>3642</v>
      </c>
      <c r="BA312" s="169" t="s">
        <v>3642</v>
      </c>
      <c r="BB312" s="169" t="s">
        <v>3642</v>
      </c>
      <c r="BC312" s="169" t="s">
        <v>3642</v>
      </c>
      <c r="BD312" s="169" t="s">
        <v>3642</v>
      </c>
      <c r="BE312" s="169" t="s">
        <v>3642</v>
      </c>
      <c r="BF312" s="169" t="s">
        <v>3642</v>
      </c>
      <c r="BG312" s="169" t="s">
        <v>3642</v>
      </c>
      <c r="BH312" s="169" t="s">
        <v>3642</v>
      </c>
      <c r="BI312" s="169" t="s">
        <v>3642</v>
      </c>
      <c r="BJ312" s="169" t="s">
        <v>3642</v>
      </c>
      <c r="BK312" s="169" t="s">
        <v>3642</v>
      </c>
      <c r="BL312" s="169" t="s">
        <v>3642</v>
      </c>
      <c r="BM312" s="169" t="s">
        <v>3642</v>
      </c>
      <c r="BN312" s="169" t="s">
        <v>3642</v>
      </c>
      <c r="BO312" s="169" t="s">
        <v>3642</v>
      </c>
      <c r="BP312" s="169" t="s">
        <v>3642</v>
      </c>
      <c r="BQ312" s="169" t="s">
        <v>3642</v>
      </c>
      <c r="BR312" s="169" t="s">
        <v>3642</v>
      </c>
      <c r="BS312" s="169" t="s">
        <v>3642</v>
      </c>
      <c r="BT312" s="169" t="s">
        <v>3642</v>
      </c>
      <c r="BU312" s="169" t="s">
        <v>3642</v>
      </c>
      <c r="BV312" s="169" t="s">
        <v>3642</v>
      </c>
      <c r="BW312" s="169" t="s">
        <v>3642</v>
      </c>
      <c r="BX312" s="169" t="s">
        <v>3642</v>
      </c>
      <c r="BY312" s="169" t="s">
        <v>3642</v>
      </c>
      <c r="BZ312" s="169" t="s">
        <v>3642</v>
      </c>
      <c r="CA312" s="169" t="s">
        <v>3642</v>
      </c>
      <c r="CB312" s="169" t="s">
        <v>3642</v>
      </c>
      <c r="CC312" s="169" t="s">
        <v>3642</v>
      </c>
      <c r="CD312" s="169" t="s">
        <v>3642</v>
      </c>
      <c r="CE312" s="169" t="s">
        <v>3642</v>
      </c>
      <c r="CF312" s="169" t="s">
        <v>3642</v>
      </c>
      <c r="CG312" s="169" t="s">
        <v>3642</v>
      </c>
      <c r="CH312" s="169" t="s">
        <v>3642</v>
      </c>
      <c r="CI312" s="169" t="s">
        <v>3642</v>
      </c>
      <c r="CJ312" s="169" t="s">
        <v>3642</v>
      </c>
      <c r="CK312" s="169" t="s">
        <v>3642</v>
      </c>
      <c r="CL312" s="169" t="s">
        <v>3642</v>
      </c>
      <c r="CM312" s="169" t="s">
        <v>3642</v>
      </c>
      <c r="CN312" s="169" t="s">
        <v>3642</v>
      </c>
      <c r="CO312" s="169" t="s">
        <v>3642</v>
      </c>
      <c r="CP312" s="169" t="s">
        <v>3642</v>
      </c>
      <c r="CQ312" s="169" t="s">
        <v>3642</v>
      </c>
      <c r="CR312" s="169" t="s">
        <v>3642</v>
      </c>
      <c r="CS312" s="169" t="s">
        <v>3642</v>
      </c>
      <c r="CT312" s="169" t="s">
        <v>3642</v>
      </c>
      <c r="CU312" s="169" t="s">
        <v>3642</v>
      </c>
      <c r="CV312" s="169" t="s">
        <v>3642</v>
      </c>
      <c r="CW312" s="169" t="s">
        <v>3642</v>
      </c>
      <c r="CX312" s="169" t="s">
        <v>3642</v>
      </c>
      <c r="CY312" s="169" t="s">
        <v>3642</v>
      </c>
      <c r="CZ312" s="169" t="s">
        <v>3642</v>
      </c>
      <c r="DA312" s="169" t="s">
        <v>3642</v>
      </c>
      <c r="DB312" s="169" t="s">
        <v>3642</v>
      </c>
      <c r="DC312" s="169" t="s">
        <v>3642</v>
      </c>
      <c r="DD312" s="169" t="s">
        <v>3642</v>
      </c>
      <c r="DE312" s="169" t="s">
        <v>3642</v>
      </c>
      <c r="DF312" s="169" t="s">
        <v>3642</v>
      </c>
      <c r="DG312" s="169" t="s">
        <v>3642</v>
      </c>
      <c r="DH312" s="169" t="s">
        <v>3642</v>
      </c>
      <c r="DI312" s="169" t="s">
        <v>3642</v>
      </c>
      <c r="DJ312" s="169" t="s">
        <v>3642</v>
      </c>
      <c r="DK312" s="169" t="s">
        <v>3642</v>
      </c>
      <c r="DL312" s="169" t="s">
        <v>3642</v>
      </c>
      <c r="DM312" s="169" t="s">
        <v>3642</v>
      </c>
      <c r="DN312" s="169" t="s">
        <v>3642</v>
      </c>
      <c r="DO312" s="169" t="s">
        <v>3642</v>
      </c>
      <c r="DP312" s="169" t="s">
        <v>3642</v>
      </c>
      <c r="DQ312" s="169" t="s">
        <v>3642</v>
      </c>
      <c r="DR312" s="169" t="s">
        <v>3642</v>
      </c>
      <c r="DS312" s="169" t="s">
        <v>3642</v>
      </c>
      <c r="DT312" s="169" t="s">
        <v>3642</v>
      </c>
      <c r="DU312" s="169" t="s">
        <v>3642</v>
      </c>
      <c r="DV312" s="169" t="s">
        <v>3642</v>
      </c>
      <c r="DW312" s="169" t="s">
        <v>3642</v>
      </c>
      <c r="DX312" s="169" t="s">
        <v>3642</v>
      </c>
      <c r="DY312" s="169" t="s">
        <v>3642</v>
      </c>
      <c r="DZ312" s="169" t="s">
        <v>3642</v>
      </c>
      <c r="EA312" s="169" t="s">
        <v>3642</v>
      </c>
      <c r="EB312" s="169" t="s">
        <v>3642</v>
      </c>
      <c r="EC312" s="169" t="s">
        <v>3642</v>
      </c>
      <c r="ED312" s="169" t="s">
        <v>3642</v>
      </c>
      <c r="EE312" s="169" t="s">
        <v>3642</v>
      </c>
      <c r="EF312" s="169" t="s">
        <v>3642</v>
      </c>
      <c r="EG312" s="169" t="s">
        <v>3642</v>
      </c>
      <c r="EH312" s="169" t="s">
        <v>3642</v>
      </c>
      <c r="EI312" s="169" t="s">
        <v>3642</v>
      </c>
      <c r="EJ312" s="169" t="s">
        <v>3642</v>
      </c>
      <c r="EK312" s="169" t="s">
        <v>3642</v>
      </c>
      <c r="EL312" s="169" t="s">
        <v>3642</v>
      </c>
      <c r="EM312" s="169" t="s">
        <v>3642</v>
      </c>
      <c r="EN312" s="169" t="s">
        <v>3642</v>
      </c>
      <c r="EO312" s="169" t="s">
        <v>3642</v>
      </c>
      <c r="EP312" s="169" t="s">
        <v>3642</v>
      </c>
      <c r="EQ312" s="169" t="s">
        <v>3642</v>
      </c>
      <c r="ER312" s="169" t="s">
        <v>3642</v>
      </c>
      <c r="ES312" s="169" t="s">
        <v>3642</v>
      </c>
      <c r="ET312" s="169" t="s">
        <v>3642</v>
      </c>
      <c r="EU312" s="169" t="s">
        <v>3642</v>
      </c>
      <c r="EV312" s="169" t="s">
        <v>3642</v>
      </c>
      <c r="EW312" s="169" t="s">
        <v>3642</v>
      </c>
      <c r="EX312" s="169" t="s">
        <v>3642</v>
      </c>
      <c r="EY312" s="169" t="s">
        <v>3642</v>
      </c>
      <c r="EZ312" s="169" t="s">
        <v>3642</v>
      </c>
      <c r="FA312" s="169" t="s">
        <v>3642</v>
      </c>
      <c r="FB312" s="169" t="s">
        <v>3642</v>
      </c>
      <c r="FC312" s="169" t="s">
        <v>3642</v>
      </c>
      <c r="FD312" s="169" t="s">
        <v>3642</v>
      </c>
      <c r="FE312" s="169" t="s">
        <v>3642</v>
      </c>
      <c r="FF312" s="169" t="s">
        <v>3642</v>
      </c>
      <c r="FG312" s="169" t="s">
        <v>3642</v>
      </c>
      <c r="FH312" s="169" t="s">
        <v>3642</v>
      </c>
      <c r="FI312" s="169" t="s">
        <v>3642</v>
      </c>
      <c r="FJ312" s="169" t="s">
        <v>3642</v>
      </c>
    </row>
    <row r="313" spans="1:167" s="152" customFormat="1" ht="13.5" customHeight="1" x14ac:dyDescent="0.2">
      <c r="A313" s="43">
        <v>77363</v>
      </c>
      <c r="B313" s="42" t="s">
        <v>3108</v>
      </c>
      <c r="C313" s="42" t="s">
        <v>2289</v>
      </c>
      <c r="D313" s="43" t="s">
        <v>3141</v>
      </c>
      <c r="E313" s="42">
        <v>312</v>
      </c>
      <c r="F313" s="68" t="s">
        <v>512</v>
      </c>
      <c r="G313" s="43"/>
      <c r="H313" s="63" t="s">
        <v>528</v>
      </c>
      <c r="I313" s="42" t="s">
        <v>3142</v>
      </c>
      <c r="J313" s="42"/>
      <c r="K313" s="42" t="s">
        <v>3382</v>
      </c>
      <c r="L313" s="42" t="s">
        <v>1439</v>
      </c>
      <c r="M313" s="42" t="s">
        <v>197</v>
      </c>
      <c r="N313" s="42">
        <v>847</v>
      </c>
      <c r="O313" s="65">
        <v>44826</v>
      </c>
      <c r="P313" s="64">
        <v>13650000</v>
      </c>
      <c r="Q313" s="42" t="s">
        <v>536</v>
      </c>
      <c r="R313" s="42" t="s">
        <v>3401</v>
      </c>
      <c r="S313" s="42"/>
      <c r="T313" s="162"/>
      <c r="U313" s="69"/>
      <c r="V313" s="69"/>
      <c r="W313" s="163"/>
      <c r="X313" s="163"/>
      <c r="Y313" s="163"/>
      <c r="Z313" s="163"/>
      <c r="AA313" s="163"/>
      <c r="AB313" s="42"/>
      <c r="AC313" s="69"/>
      <c r="AD313" s="69"/>
      <c r="AE313" s="69"/>
      <c r="AF313" s="69"/>
      <c r="AG313" s="64"/>
      <c r="AH313" s="42" t="s">
        <v>502</v>
      </c>
      <c r="AI313" s="42" t="s">
        <v>3313</v>
      </c>
      <c r="AJ313" s="144" t="s">
        <v>3269</v>
      </c>
      <c r="AK313" s="42" t="s">
        <v>1428</v>
      </c>
      <c r="AL313" s="42">
        <v>43601497</v>
      </c>
      <c r="AM313" s="42"/>
      <c r="AN313" s="145" t="s">
        <v>1632</v>
      </c>
      <c r="AO313" s="65">
        <v>27790</v>
      </c>
      <c r="AP313" s="146">
        <f t="shared" si="32"/>
        <v>45.947945205479449</v>
      </c>
      <c r="AQ313" s="69"/>
      <c r="AR313" s="69"/>
      <c r="AS313" s="189"/>
      <c r="AT313" s="42" t="str">
        <f>+VLOOKUP(AL313,[2]Hoja1!$E:$I,5,0)</f>
        <v>ODONTOLOGA</v>
      </c>
      <c r="AU313" s="42" t="s">
        <v>3340</v>
      </c>
      <c r="AV313" s="42">
        <v>3118912977</v>
      </c>
      <c r="AW313" s="42" t="s">
        <v>3358</v>
      </c>
      <c r="AX313" s="65">
        <v>44837</v>
      </c>
      <c r="AY313" s="64">
        <v>13650000</v>
      </c>
      <c r="AZ313" s="147">
        <f>AY313/BD313*30</f>
        <v>4550000</v>
      </c>
      <c r="BA313" s="42" t="s">
        <v>3733</v>
      </c>
      <c r="BB313" s="42">
        <v>3</v>
      </c>
      <c r="BC313" s="42"/>
      <c r="BD313" s="42">
        <f t="shared" ref="BD313" si="38">+(BB313*30)+BC313</f>
        <v>90</v>
      </c>
      <c r="BE313" s="42" t="s">
        <v>3413</v>
      </c>
      <c r="BF313" s="93">
        <v>20226620008493</v>
      </c>
      <c r="BG313" s="42"/>
      <c r="BH313" s="42">
        <v>984</v>
      </c>
      <c r="BI313" s="65">
        <v>44837</v>
      </c>
      <c r="BJ313" s="64">
        <v>13650000</v>
      </c>
      <c r="BK313" s="164"/>
      <c r="BL313" s="42"/>
      <c r="BM313" s="42"/>
      <c r="BN313" s="42"/>
      <c r="BO313" s="42"/>
      <c r="BP313" s="42"/>
      <c r="BQ313" s="42"/>
      <c r="BR313" s="42"/>
      <c r="BS313" s="165"/>
      <c r="BT313" s="166">
        <v>44839</v>
      </c>
      <c r="BU313" s="166">
        <v>44930</v>
      </c>
      <c r="BV313" s="65"/>
      <c r="BW313" s="64"/>
      <c r="BX313" s="42"/>
      <c r="BY313" s="65"/>
      <c r="BZ313" s="167"/>
      <c r="CA313" s="65"/>
      <c r="CB313" s="64"/>
      <c r="CC313" s="42"/>
      <c r="CD313" s="42"/>
      <c r="CE313" s="42"/>
      <c r="CF313" s="42"/>
      <c r="CG313" s="42"/>
      <c r="CH313" s="42"/>
      <c r="CI313" s="42"/>
      <c r="CJ313" s="42"/>
      <c r="CK313" s="42"/>
      <c r="CL313" s="42"/>
      <c r="CM313" s="42"/>
      <c r="CN313" s="42"/>
      <c r="CO313" s="42"/>
      <c r="CP313" s="42"/>
      <c r="CQ313" s="42"/>
      <c r="CR313" s="42"/>
      <c r="CS313" s="42"/>
      <c r="CT313" s="42"/>
      <c r="CU313" s="42"/>
      <c r="CV313" s="42"/>
      <c r="CW313" s="42"/>
      <c r="CX313" s="42"/>
      <c r="CY313" s="65"/>
      <c r="CZ313" s="42"/>
      <c r="DA313" s="42"/>
      <c r="DB313" s="42"/>
      <c r="DC313" s="42"/>
      <c r="DD313" s="42"/>
      <c r="DE313" s="42"/>
      <c r="DF313" s="42"/>
      <c r="DG313" s="42"/>
      <c r="DH313" s="42"/>
      <c r="DI313" s="42"/>
      <c r="DJ313" s="42"/>
      <c r="DK313" s="42"/>
      <c r="DL313" s="42"/>
      <c r="DM313" s="42"/>
      <c r="DN313" s="65"/>
      <c r="DO313" s="42"/>
      <c r="DP313" s="42"/>
      <c r="DQ313" s="42"/>
      <c r="DR313" s="42"/>
      <c r="DS313" s="42"/>
      <c r="DT313" s="65"/>
      <c r="DU313" s="65"/>
      <c r="DV313" s="148"/>
      <c r="DW313" s="65"/>
      <c r="DX313" s="42"/>
      <c r="DY313" s="42"/>
      <c r="DZ313" s="42"/>
      <c r="EA313" s="42"/>
      <c r="EB313" s="42"/>
      <c r="EC313" s="42"/>
      <c r="ED313" s="42"/>
      <c r="EE313" s="42"/>
      <c r="EF313" s="42"/>
      <c r="EG313" s="42"/>
      <c r="EH313" s="42"/>
      <c r="EI313" s="42"/>
      <c r="EJ313" s="42"/>
      <c r="EK313" s="42"/>
      <c r="EL313" s="42"/>
      <c r="EM313" s="42"/>
      <c r="EN313" s="42"/>
      <c r="EO313" s="42"/>
      <c r="EP313" s="42"/>
      <c r="EQ313" s="42"/>
      <c r="ER313" s="42"/>
      <c r="ES313" s="42"/>
      <c r="ET313" s="42"/>
      <c r="EU313" s="42"/>
      <c r="EV313" s="42"/>
      <c r="EW313" s="42"/>
      <c r="EX313" s="42"/>
      <c r="EY313" s="42"/>
      <c r="EZ313" s="42"/>
      <c r="FA313" s="42"/>
      <c r="FB313" s="42"/>
      <c r="FC313" s="42"/>
      <c r="FD313" s="149">
        <f t="shared" ref="FD313:FD376" si="39">+AY313+BW313+CG313+CP313</f>
        <v>13650000</v>
      </c>
      <c r="FE313" s="150">
        <f t="shared" si="31"/>
        <v>44930</v>
      </c>
      <c r="FF313" s="63" t="str">
        <f t="shared" ca="1" si="28"/>
        <v xml:space="preserve"> TERMINADO</v>
      </c>
      <c r="FG313" s="42"/>
      <c r="FH313" s="42"/>
      <c r="FI313" s="168"/>
      <c r="FJ313" s="42" t="s">
        <v>3228</v>
      </c>
      <c r="FK313" s="151"/>
    </row>
    <row r="314" spans="1:167" s="152" customFormat="1" ht="13.5" customHeight="1" x14ac:dyDescent="0.2">
      <c r="A314" s="43">
        <v>77198</v>
      </c>
      <c r="B314" s="42" t="s">
        <v>3108</v>
      </c>
      <c r="C314" s="42" t="s">
        <v>2289</v>
      </c>
      <c r="D314" s="43" t="s">
        <v>3143</v>
      </c>
      <c r="E314" s="42">
        <v>313</v>
      </c>
      <c r="F314" s="68" t="s">
        <v>510</v>
      </c>
      <c r="G314" s="43"/>
      <c r="H314" s="63" t="s">
        <v>528</v>
      </c>
      <c r="I314" s="42" t="s">
        <v>3144</v>
      </c>
      <c r="J314" s="42" t="s">
        <v>3524</v>
      </c>
      <c r="K314" s="42" t="s">
        <v>385</v>
      </c>
      <c r="L314" s="42" t="s">
        <v>1439</v>
      </c>
      <c r="M314" s="42" t="s">
        <v>197</v>
      </c>
      <c r="N314" s="42">
        <v>367</v>
      </c>
      <c r="O314" s="65">
        <v>44578</v>
      </c>
      <c r="P314" s="64">
        <v>40000000</v>
      </c>
      <c r="Q314" s="42" t="s">
        <v>541</v>
      </c>
      <c r="R314" s="42" t="s">
        <v>510</v>
      </c>
      <c r="S314" s="42"/>
      <c r="T314" s="162"/>
      <c r="U314" s="69"/>
      <c r="V314" s="69"/>
      <c r="W314" s="163"/>
      <c r="X314" s="163"/>
      <c r="Y314" s="163"/>
      <c r="Z314" s="163"/>
      <c r="AA314" s="163"/>
      <c r="AB314" s="42"/>
      <c r="AC314" s="69"/>
      <c r="AD314" s="69"/>
      <c r="AE314" s="69"/>
      <c r="AF314" s="69"/>
      <c r="AG314" s="64">
        <v>17100000</v>
      </c>
      <c r="AH314" s="42" t="s">
        <v>2575</v>
      </c>
      <c r="AI314" s="42" t="s">
        <v>3314</v>
      </c>
      <c r="AJ314" s="144" t="s">
        <v>3270</v>
      </c>
      <c r="AK314" s="42" t="s">
        <v>1428</v>
      </c>
      <c r="AL314" s="42">
        <v>1024563513</v>
      </c>
      <c r="AM314" s="42">
        <v>0</v>
      </c>
      <c r="AN314" s="145" t="s">
        <v>1632</v>
      </c>
      <c r="AO314" s="65">
        <v>34846</v>
      </c>
      <c r="AP314" s="146">
        <f t="shared" si="32"/>
        <v>26.616438356164384</v>
      </c>
      <c r="AQ314" s="69"/>
      <c r="AR314" s="69"/>
      <c r="AS314" s="189"/>
      <c r="AT314" s="42" t="str">
        <f>+VLOOKUP(AL314,[2]Hoja1!$E:$I,5,0)</f>
        <v>INGENIERA AMBIENTAL</v>
      </c>
      <c r="AU314" s="42" t="s">
        <v>871</v>
      </c>
      <c r="AV314" s="42">
        <v>3024312720</v>
      </c>
      <c r="AW314" s="42" t="s">
        <v>1123</v>
      </c>
      <c r="AX314" s="65">
        <v>44833</v>
      </c>
      <c r="AY314" s="64">
        <v>17100000</v>
      </c>
      <c r="AZ314" s="147">
        <f>AY314/BB314</f>
        <v>5700000</v>
      </c>
      <c r="BA314" s="42" t="s">
        <v>3460</v>
      </c>
      <c r="BB314" s="42">
        <v>3</v>
      </c>
      <c r="BC314" s="42"/>
      <c r="BD314" s="42">
        <f t="shared" ref="BD314:BD321" si="40">+(BB314*30)+BC314</f>
        <v>90</v>
      </c>
      <c r="BE314" s="42" t="s">
        <v>3412</v>
      </c>
      <c r="BF314" s="93">
        <v>20226620008603</v>
      </c>
      <c r="BG314" s="42"/>
      <c r="BH314" s="42">
        <v>379</v>
      </c>
      <c r="BI314" s="65">
        <v>44581</v>
      </c>
      <c r="BJ314" s="64">
        <v>40000000</v>
      </c>
      <c r="BK314" s="164"/>
      <c r="BL314" s="42"/>
      <c r="BM314" s="42"/>
      <c r="BN314" s="42"/>
      <c r="BO314" s="42"/>
      <c r="BP314" s="42"/>
      <c r="BQ314" s="42"/>
      <c r="BR314" s="42"/>
      <c r="BS314" s="165"/>
      <c r="BT314" s="166">
        <v>44834</v>
      </c>
      <c r="BU314" s="166">
        <v>44924</v>
      </c>
      <c r="BV314" s="65">
        <v>44916</v>
      </c>
      <c r="BW314" s="64">
        <v>950000</v>
      </c>
      <c r="BX314" s="42">
        <v>976</v>
      </c>
      <c r="BY314" s="65"/>
      <c r="BZ314" s="167">
        <v>1141</v>
      </c>
      <c r="CA314" s="65">
        <v>44917</v>
      </c>
      <c r="CB314" s="64">
        <v>950000</v>
      </c>
      <c r="CC314" s="42"/>
      <c r="CD314" s="42"/>
      <c r="CE314" s="42"/>
      <c r="CF314" s="42"/>
      <c r="CG314" s="42"/>
      <c r="CH314" s="42"/>
      <c r="CI314" s="42"/>
      <c r="CJ314" s="42"/>
      <c r="CK314" s="42"/>
      <c r="CL314" s="42"/>
      <c r="CM314" s="42"/>
      <c r="CN314" s="42"/>
      <c r="CO314" s="42"/>
      <c r="CP314" s="42"/>
      <c r="CQ314" s="42"/>
      <c r="CR314" s="42"/>
      <c r="CS314" s="42"/>
      <c r="CT314" s="42"/>
      <c r="CU314" s="42"/>
      <c r="CV314" s="42"/>
      <c r="CW314" s="42"/>
      <c r="CX314" s="42">
        <v>6</v>
      </c>
      <c r="CY314" s="65">
        <v>44930</v>
      </c>
      <c r="CZ314" s="42">
        <v>44916</v>
      </c>
      <c r="DA314" s="42" t="s">
        <v>3906</v>
      </c>
      <c r="DB314" s="42"/>
      <c r="DC314" s="42"/>
      <c r="DD314" s="42"/>
      <c r="DE314" s="42"/>
      <c r="DF314" s="42"/>
      <c r="DG314" s="42"/>
      <c r="DH314" s="42"/>
      <c r="DI314" s="42"/>
      <c r="DJ314" s="42"/>
      <c r="DK314" s="42"/>
      <c r="DL314" s="42"/>
      <c r="DM314" s="42"/>
      <c r="DN314" s="65"/>
      <c r="DO314" s="42"/>
      <c r="DP314" s="42"/>
      <c r="DQ314" s="42"/>
      <c r="DR314" s="42"/>
      <c r="DS314" s="42"/>
      <c r="DT314" s="65"/>
      <c r="DU314" s="65"/>
      <c r="DV314" s="148"/>
      <c r="DW314" s="65"/>
      <c r="DX314" s="42"/>
      <c r="DY314" s="42"/>
      <c r="DZ314" s="42"/>
      <c r="EA314" s="42"/>
      <c r="EB314" s="42"/>
      <c r="EC314" s="42"/>
      <c r="ED314" s="42"/>
      <c r="EE314" s="42"/>
      <c r="EF314" s="42"/>
      <c r="EG314" s="42"/>
      <c r="EH314" s="42"/>
      <c r="EI314" s="42"/>
      <c r="EJ314" s="42"/>
      <c r="EK314" s="42"/>
      <c r="EL314" s="42"/>
      <c r="EM314" s="42"/>
      <c r="EN314" s="42"/>
      <c r="EO314" s="42"/>
      <c r="EP314" s="42"/>
      <c r="EQ314" s="42"/>
      <c r="ER314" s="42"/>
      <c r="ES314" s="42"/>
      <c r="ET314" s="42"/>
      <c r="EU314" s="42"/>
      <c r="EV314" s="42"/>
      <c r="EW314" s="42"/>
      <c r="EX314" s="42"/>
      <c r="EY314" s="42"/>
      <c r="EZ314" s="42"/>
      <c r="FA314" s="42"/>
      <c r="FB314" s="42"/>
      <c r="FC314" s="42"/>
      <c r="FD314" s="149">
        <f t="shared" si="39"/>
        <v>18050000</v>
      </c>
      <c r="FE314" s="150">
        <f t="shared" si="31"/>
        <v>44930</v>
      </c>
      <c r="FF314" s="63" t="str">
        <f t="shared" ca="1" si="28"/>
        <v xml:space="preserve"> TERMINADO</v>
      </c>
      <c r="FG314" s="42"/>
      <c r="FH314" s="42"/>
      <c r="FI314" s="168"/>
      <c r="FJ314" s="42" t="s">
        <v>3229</v>
      </c>
      <c r="FK314" s="151"/>
    </row>
    <row r="315" spans="1:167" s="152" customFormat="1" ht="13.5" customHeight="1" x14ac:dyDescent="0.2">
      <c r="A315" s="43">
        <v>75726</v>
      </c>
      <c r="B315" s="42" t="s">
        <v>3108</v>
      </c>
      <c r="C315" s="42" t="s">
        <v>2289</v>
      </c>
      <c r="D315" s="43" t="s">
        <v>3145</v>
      </c>
      <c r="E315" s="42">
        <v>314</v>
      </c>
      <c r="F315" s="68" t="s">
        <v>516</v>
      </c>
      <c r="G315" s="43"/>
      <c r="H315" s="63" t="s">
        <v>528</v>
      </c>
      <c r="I315" s="42" t="s">
        <v>3146</v>
      </c>
      <c r="J315" s="42"/>
      <c r="K315" s="42" t="s">
        <v>477</v>
      </c>
      <c r="L315" s="42" t="s">
        <v>1439</v>
      </c>
      <c r="M315" s="42" t="s">
        <v>197</v>
      </c>
      <c r="N315" s="42">
        <v>204</v>
      </c>
      <c r="O315" s="65">
        <v>44568</v>
      </c>
      <c r="P315" s="64">
        <v>30000000</v>
      </c>
      <c r="Q315" s="42" t="s">
        <v>533</v>
      </c>
      <c r="R315" s="42" t="s">
        <v>516</v>
      </c>
      <c r="S315" s="42"/>
      <c r="T315" s="162"/>
      <c r="U315" s="69"/>
      <c r="V315" s="69"/>
      <c r="W315" s="163"/>
      <c r="X315" s="163"/>
      <c r="Y315" s="163"/>
      <c r="Z315" s="163"/>
      <c r="AA315" s="163"/>
      <c r="AB315" s="42"/>
      <c r="AC315" s="69"/>
      <c r="AD315" s="69"/>
      <c r="AE315" s="69"/>
      <c r="AF315" s="69"/>
      <c r="AG315" s="64"/>
      <c r="AH315" s="42" t="s">
        <v>2592</v>
      </c>
      <c r="AI315" s="42" t="s">
        <v>3315</v>
      </c>
      <c r="AJ315" s="144" t="s">
        <v>714</v>
      </c>
      <c r="AK315" s="42" t="s">
        <v>1428</v>
      </c>
      <c r="AL315" s="42">
        <v>1026262856</v>
      </c>
      <c r="AM315" s="42"/>
      <c r="AN315" s="145" t="s">
        <v>1631</v>
      </c>
      <c r="AO315" s="65">
        <v>32438</v>
      </c>
      <c r="AP315" s="146">
        <f t="shared" si="32"/>
        <v>33.213698630136989</v>
      </c>
      <c r="AQ315" s="69"/>
      <c r="AR315" s="69"/>
      <c r="AS315" s="189"/>
      <c r="AT315" s="42" t="str">
        <f>+VLOOKUP(AL315,[2]Hoja1!$E:$I,5,0)</f>
        <v>MERCADEO Y PUBLICIDAD</v>
      </c>
      <c r="AU315" s="42" t="s">
        <v>963</v>
      </c>
      <c r="AV315" s="42">
        <v>3013486181</v>
      </c>
      <c r="AW315" s="42" t="s">
        <v>1216</v>
      </c>
      <c r="AX315" s="65">
        <v>44834</v>
      </c>
      <c r="AY315" s="64">
        <v>15000000</v>
      </c>
      <c r="AZ315" s="147">
        <f t="shared" ref="AZ315:AZ321" si="41">AY315/BD315*30</f>
        <v>5000000</v>
      </c>
      <c r="BA315" s="42" t="s">
        <v>3733</v>
      </c>
      <c r="BB315" s="42">
        <v>3</v>
      </c>
      <c r="BC315" s="42"/>
      <c r="BD315" s="42">
        <f t="shared" si="40"/>
        <v>90</v>
      </c>
      <c r="BE315" s="42" t="s">
        <v>3482</v>
      </c>
      <c r="BF315" s="93"/>
      <c r="BG315" s="42"/>
      <c r="BH315" s="42">
        <v>478</v>
      </c>
      <c r="BI315" s="65">
        <v>44587</v>
      </c>
      <c r="BJ315" s="64">
        <v>30000000</v>
      </c>
      <c r="BK315" s="164"/>
      <c r="BL315" s="42"/>
      <c r="BM315" s="42"/>
      <c r="BN315" s="42"/>
      <c r="BO315" s="42"/>
      <c r="BP315" s="42"/>
      <c r="BQ315" s="42"/>
      <c r="BR315" s="42"/>
      <c r="BS315" s="165"/>
      <c r="BT315" s="166">
        <v>44838</v>
      </c>
      <c r="BU315" s="166">
        <v>44929</v>
      </c>
      <c r="BV315" s="65"/>
      <c r="BW315" s="64"/>
      <c r="BX315" s="42"/>
      <c r="BY315" s="65"/>
      <c r="BZ315" s="167"/>
      <c r="CA315" s="65"/>
      <c r="CB315" s="64"/>
      <c r="CC315" s="42"/>
      <c r="CD315" s="42"/>
      <c r="CE315" s="42"/>
      <c r="CF315" s="42"/>
      <c r="CG315" s="42"/>
      <c r="CH315" s="42"/>
      <c r="CI315" s="42"/>
      <c r="CJ315" s="42"/>
      <c r="CK315" s="42"/>
      <c r="CL315" s="42"/>
      <c r="CM315" s="42"/>
      <c r="CN315" s="42"/>
      <c r="CO315" s="42"/>
      <c r="CP315" s="42"/>
      <c r="CQ315" s="42"/>
      <c r="CR315" s="42"/>
      <c r="CS315" s="42"/>
      <c r="CT315" s="42"/>
      <c r="CU315" s="42"/>
      <c r="CV315" s="42"/>
      <c r="CW315" s="42"/>
      <c r="CX315" s="42"/>
      <c r="CY315" s="65"/>
      <c r="CZ315" s="42"/>
      <c r="DA315" s="42"/>
      <c r="DB315" s="42"/>
      <c r="DC315" s="42"/>
      <c r="DD315" s="42"/>
      <c r="DE315" s="42"/>
      <c r="DF315" s="42"/>
      <c r="DG315" s="42"/>
      <c r="DH315" s="42"/>
      <c r="DI315" s="42"/>
      <c r="DJ315" s="42"/>
      <c r="DK315" s="42"/>
      <c r="DL315" s="42"/>
      <c r="DM315" s="42"/>
      <c r="DN315" s="65"/>
      <c r="DO315" s="42"/>
      <c r="DP315" s="42"/>
      <c r="DQ315" s="42"/>
      <c r="DR315" s="42"/>
      <c r="DS315" s="42"/>
      <c r="DT315" s="65"/>
      <c r="DU315" s="65"/>
      <c r="DV315" s="148"/>
      <c r="DW315" s="65"/>
      <c r="DX315" s="42"/>
      <c r="DY315" s="42"/>
      <c r="DZ315" s="42"/>
      <c r="EA315" s="42"/>
      <c r="EB315" s="42"/>
      <c r="EC315" s="42"/>
      <c r="ED315" s="42"/>
      <c r="EE315" s="42"/>
      <c r="EF315" s="42"/>
      <c r="EG315" s="42"/>
      <c r="EH315" s="42"/>
      <c r="EI315" s="42"/>
      <c r="EJ315" s="42"/>
      <c r="EK315" s="42"/>
      <c r="EL315" s="42"/>
      <c r="EM315" s="42"/>
      <c r="EN315" s="42"/>
      <c r="EO315" s="42"/>
      <c r="EP315" s="42"/>
      <c r="EQ315" s="42"/>
      <c r="ER315" s="42"/>
      <c r="ES315" s="42"/>
      <c r="ET315" s="42"/>
      <c r="EU315" s="42"/>
      <c r="EV315" s="42"/>
      <c r="EW315" s="42"/>
      <c r="EX315" s="42"/>
      <c r="EY315" s="42"/>
      <c r="EZ315" s="42"/>
      <c r="FA315" s="42"/>
      <c r="FB315" s="42"/>
      <c r="FC315" s="42"/>
      <c r="FD315" s="149">
        <f t="shared" si="39"/>
        <v>15000000</v>
      </c>
      <c r="FE315" s="150">
        <f t="shared" si="31"/>
        <v>44929</v>
      </c>
      <c r="FF315" s="63" t="str">
        <f t="shared" ca="1" si="28"/>
        <v xml:space="preserve"> TERMINADO</v>
      </c>
      <c r="FG315" s="42"/>
      <c r="FH315" s="42"/>
      <c r="FI315" s="168"/>
      <c r="FJ315" s="42" t="s">
        <v>3230</v>
      </c>
      <c r="FK315" s="151"/>
    </row>
    <row r="316" spans="1:167" s="152" customFormat="1" ht="13.5" customHeight="1" x14ac:dyDescent="0.2">
      <c r="A316" s="43">
        <v>77254</v>
      </c>
      <c r="B316" s="42" t="s">
        <v>3108</v>
      </c>
      <c r="C316" s="42" t="s">
        <v>2289</v>
      </c>
      <c r="D316" s="43" t="s">
        <v>3147</v>
      </c>
      <c r="E316" s="42">
        <v>315</v>
      </c>
      <c r="F316" s="68" t="s">
        <v>511</v>
      </c>
      <c r="G316" s="43"/>
      <c r="H316" s="63" t="s">
        <v>528</v>
      </c>
      <c r="I316" s="42" t="s">
        <v>3148</v>
      </c>
      <c r="J316" s="42"/>
      <c r="K316" s="42" t="s">
        <v>389</v>
      </c>
      <c r="L316" s="42" t="s">
        <v>1439</v>
      </c>
      <c r="M316" s="42" t="s">
        <v>199</v>
      </c>
      <c r="N316" s="42">
        <v>459</v>
      </c>
      <c r="O316" s="65">
        <v>44587</v>
      </c>
      <c r="P316" s="64">
        <v>21600000</v>
      </c>
      <c r="Q316" s="42" t="s">
        <v>537</v>
      </c>
      <c r="R316" s="42" t="s">
        <v>3402</v>
      </c>
      <c r="S316" s="42"/>
      <c r="T316" s="162"/>
      <c r="U316" s="69"/>
      <c r="V316" s="69"/>
      <c r="W316" s="163"/>
      <c r="X316" s="163"/>
      <c r="Y316" s="163"/>
      <c r="Z316" s="163"/>
      <c r="AA316" s="163"/>
      <c r="AB316" s="42"/>
      <c r="AC316" s="69"/>
      <c r="AD316" s="69"/>
      <c r="AE316" s="69"/>
      <c r="AF316" s="69"/>
      <c r="AG316" s="64"/>
      <c r="AH316" s="42" t="s">
        <v>503</v>
      </c>
      <c r="AI316" s="42" t="s">
        <v>3316</v>
      </c>
      <c r="AJ316" s="144" t="s">
        <v>759</v>
      </c>
      <c r="AK316" s="42" t="s">
        <v>1428</v>
      </c>
      <c r="AL316" s="42">
        <v>80818352</v>
      </c>
      <c r="AM316" s="42"/>
      <c r="AN316" s="145" t="s">
        <v>1631</v>
      </c>
      <c r="AO316" s="65">
        <v>31016</v>
      </c>
      <c r="AP316" s="146">
        <f t="shared" si="32"/>
        <v>37.109589041095887</v>
      </c>
      <c r="AQ316" s="69"/>
      <c r="AR316" s="69"/>
      <c r="AS316" s="189"/>
      <c r="AT316" s="42" t="str">
        <f>+VLOOKUP(AL316,[2]Hoja1!$E:$I,5,0)</f>
        <v>BACHILLER</v>
      </c>
      <c r="AU316" s="42" t="s">
        <v>1010</v>
      </c>
      <c r="AV316" s="42">
        <v>3212427728</v>
      </c>
      <c r="AW316" s="42" t="s">
        <v>1263</v>
      </c>
      <c r="AX316" s="65">
        <v>44837</v>
      </c>
      <c r="AY316" s="64">
        <v>9000000</v>
      </c>
      <c r="AZ316" s="147">
        <f t="shared" si="41"/>
        <v>3000000</v>
      </c>
      <c r="BA316" s="42" t="s">
        <v>3733</v>
      </c>
      <c r="BB316" s="42">
        <v>3</v>
      </c>
      <c r="BC316" s="42"/>
      <c r="BD316" s="42">
        <f t="shared" si="40"/>
        <v>90</v>
      </c>
      <c r="BE316" s="42" t="s">
        <v>3412</v>
      </c>
      <c r="BF316" s="93">
        <v>20226620008633</v>
      </c>
      <c r="BG316" s="42"/>
      <c r="BH316" s="42">
        <v>542</v>
      </c>
      <c r="BI316" s="65">
        <v>44589</v>
      </c>
      <c r="BJ316" s="64">
        <v>21600000</v>
      </c>
      <c r="BK316" s="164"/>
      <c r="BL316" s="42"/>
      <c r="BM316" s="42"/>
      <c r="BN316" s="42"/>
      <c r="BO316" s="42"/>
      <c r="BP316" s="42"/>
      <c r="BQ316" s="42"/>
      <c r="BR316" s="42"/>
      <c r="BS316" s="165"/>
      <c r="BT316" s="166">
        <v>44839</v>
      </c>
      <c r="BU316" s="166">
        <v>44930</v>
      </c>
      <c r="BV316" s="65"/>
      <c r="BW316" s="64"/>
      <c r="BX316" s="42"/>
      <c r="BY316" s="65"/>
      <c r="BZ316" s="167"/>
      <c r="CA316" s="65"/>
      <c r="CB316" s="64"/>
      <c r="CC316" s="42"/>
      <c r="CD316" s="42"/>
      <c r="CE316" s="42"/>
      <c r="CF316" s="42"/>
      <c r="CG316" s="42"/>
      <c r="CH316" s="42"/>
      <c r="CI316" s="42"/>
      <c r="CJ316" s="42"/>
      <c r="CK316" s="42"/>
      <c r="CL316" s="42"/>
      <c r="CM316" s="42"/>
      <c r="CN316" s="42"/>
      <c r="CO316" s="42"/>
      <c r="CP316" s="42"/>
      <c r="CQ316" s="42"/>
      <c r="CR316" s="42"/>
      <c r="CS316" s="42"/>
      <c r="CT316" s="42"/>
      <c r="CU316" s="42"/>
      <c r="CV316" s="42"/>
      <c r="CW316" s="42"/>
      <c r="CX316" s="42"/>
      <c r="CY316" s="65"/>
      <c r="CZ316" s="42"/>
      <c r="DA316" s="42"/>
      <c r="DB316" s="42"/>
      <c r="DC316" s="42"/>
      <c r="DD316" s="42"/>
      <c r="DE316" s="42"/>
      <c r="DF316" s="42"/>
      <c r="DG316" s="42"/>
      <c r="DH316" s="42"/>
      <c r="DI316" s="42"/>
      <c r="DJ316" s="42"/>
      <c r="DK316" s="42"/>
      <c r="DL316" s="42"/>
      <c r="DM316" s="42"/>
      <c r="DN316" s="65"/>
      <c r="DO316" s="42"/>
      <c r="DP316" s="42"/>
      <c r="DQ316" s="42"/>
      <c r="DR316" s="42"/>
      <c r="DS316" s="42"/>
      <c r="DT316" s="65"/>
      <c r="DU316" s="65"/>
      <c r="DV316" s="148"/>
      <c r="DW316" s="65"/>
      <c r="DX316" s="42"/>
      <c r="DY316" s="42"/>
      <c r="DZ316" s="42"/>
      <c r="EA316" s="42"/>
      <c r="EB316" s="42"/>
      <c r="EC316" s="42"/>
      <c r="ED316" s="42"/>
      <c r="EE316" s="42"/>
      <c r="EF316" s="42"/>
      <c r="EG316" s="42"/>
      <c r="EH316" s="42"/>
      <c r="EI316" s="42"/>
      <c r="EJ316" s="42"/>
      <c r="EK316" s="42"/>
      <c r="EL316" s="42"/>
      <c r="EM316" s="42"/>
      <c r="EN316" s="42"/>
      <c r="EO316" s="42"/>
      <c r="EP316" s="42"/>
      <c r="EQ316" s="42"/>
      <c r="ER316" s="42"/>
      <c r="ES316" s="42"/>
      <c r="ET316" s="42"/>
      <c r="EU316" s="42"/>
      <c r="EV316" s="42"/>
      <c r="EW316" s="42"/>
      <c r="EX316" s="42"/>
      <c r="EY316" s="42"/>
      <c r="EZ316" s="42"/>
      <c r="FA316" s="42"/>
      <c r="FB316" s="42"/>
      <c r="FC316" s="42"/>
      <c r="FD316" s="149">
        <f t="shared" si="39"/>
        <v>9000000</v>
      </c>
      <c r="FE316" s="150">
        <f t="shared" si="31"/>
        <v>44930</v>
      </c>
      <c r="FF316" s="63" t="str">
        <f t="shared" ca="1" si="28"/>
        <v xml:space="preserve"> TERMINADO</v>
      </c>
      <c r="FG316" s="42"/>
      <c r="FH316" s="42"/>
      <c r="FI316" s="168"/>
      <c r="FJ316" s="42" t="s">
        <v>3231</v>
      </c>
      <c r="FK316" s="151"/>
    </row>
    <row r="317" spans="1:167" s="152" customFormat="1" ht="13.5" customHeight="1" x14ac:dyDescent="0.2">
      <c r="A317" s="43">
        <v>78439</v>
      </c>
      <c r="B317" s="42" t="s">
        <v>3108</v>
      </c>
      <c r="C317" s="42" t="s">
        <v>2289</v>
      </c>
      <c r="D317" s="43" t="s">
        <v>3149</v>
      </c>
      <c r="E317" s="42">
        <v>316</v>
      </c>
      <c r="F317" s="68" t="s">
        <v>510</v>
      </c>
      <c r="G317" s="43"/>
      <c r="H317" s="63" t="s">
        <v>528</v>
      </c>
      <c r="I317" s="42" t="s">
        <v>3150</v>
      </c>
      <c r="J317" s="42"/>
      <c r="K317" s="42" t="s">
        <v>3383</v>
      </c>
      <c r="L317" s="42" t="s">
        <v>1439</v>
      </c>
      <c r="M317" s="42" t="s">
        <v>199</v>
      </c>
      <c r="N317" s="42">
        <v>850</v>
      </c>
      <c r="O317" s="65">
        <v>44826</v>
      </c>
      <c r="P317" s="64">
        <v>10200000</v>
      </c>
      <c r="Q317" s="42" t="s">
        <v>541</v>
      </c>
      <c r="R317" s="42" t="s">
        <v>510</v>
      </c>
      <c r="S317" s="42"/>
      <c r="T317" s="162"/>
      <c r="U317" s="69"/>
      <c r="V317" s="69"/>
      <c r="W317" s="163"/>
      <c r="X317" s="163"/>
      <c r="Y317" s="163"/>
      <c r="Z317" s="163"/>
      <c r="AA317" s="163"/>
      <c r="AB317" s="42"/>
      <c r="AC317" s="69"/>
      <c r="AD317" s="69"/>
      <c r="AE317" s="69"/>
      <c r="AF317" s="69"/>
      <c r="AG317" s="64"/>
      <c r="AH317" s="42" t="s">
        <v>503</v>
      </c>
      <c r="AI317" s="42" t="s">
        <v>3317</v>
      </c>
      <c r="AJ317" s="144" t="s">
        <v>3271</v>
      </c>
      <c r="AK317" s="42" t="s">
        <v>1428</v>
      </c>
      <c r="AL317" s="42">
        <v>1013687528</v>
      </c>
      <c r="AM317" s="42"/>
      <c r="AN317" s="145" t="s">
        <v>1632</v>
      </c>
      <c r="AO317" s="65">
        <v>36255</v>
      </c>
      <c r="AP317" s="146">
        <f t="shared" si="32"/>
        <v>22.756164383561643</v>
      </c>
      <c r="AQ317" s="69"/>
      <c r="AR317" s="69"/>
      <c r="AS317" s="189"/>
      <c r="AT317" s="42" t="str">
        <f>+VLOOKUP(AL317,[2]Hoja1!$E:$I,5,0)</f>
        <v>TENICO PROFESIONAL EN PROCESOS ADMON</v>
      </c>
      <c r="AU317" s="42" t="s">
        <v>3341</v>
      </c>
      <c r="AV317" s="42">
        <v>3165892514</v>
      </c>
      <c r="AW317" s="42" t="s">
        <v>3359</v>
      </c>
      <c r="AX317" s="65">
        <v>44837</v>
      </c>
      <c r="AY317" s="64">
        <v>10200000</v>
      </c>
      <c r="AZ317" s="147">
        <f t="shared" si="41"/>
        <v>3400000</v>
      </c>
      <c r="BA317" s="42" t="s">
        <v>3733</v>
      </c>
      <c r="BB317" s="42">
        <v>3</v>
      </c>
      <c r="BC317" s="42"/>
      <c r="BD317" s="42">
        <f t="shared" si="40"/>
        <v>90</v>
      </c>
      <c r="BE317" s="42" t="s">
        <v>574</v>
      </c>
      <c r="BF317" s="93">
        <v>20226620008883</v>
      </c>
      <c r="BG317" s="42"/>
      <c r="BH317" s="42">
        <v>1001</v>
      </c>
      <c r="BI317" s="65">
        <v>44846</v>
      </c>
      <c r="BJ317" s="64">
        <v>10200000</v>
      </c>
      <c r="BK317" s="164"/>
      <c r="BL317" s="42"/>
      <c r="BM317" s="42"/>
      <c r="BN317" s="42"/>
      <c r="BO317" s="42"/>
      <c r="BP317" s="42"/>
      <c r="BQ317" s="42"/>
      <c r="BR317" s="42"/>
      <c r="BS317" s="165"/>
      <c r="BT317" s="166">
        <v>44847</v>
      </c>
      <c r="BU317" s="166">
        <v>44938</v>
      </c>
      <c r="BV317" s="65"/>
      <c r="BW317" s="64"/>
      <c r="BX317" s="42"/>
      <c r="BY317" s="65"/>
      <c r="BZ317" s="167"/>
      <c r="CA317" s="65"/>
      <c r="CB317" s="64"/>
      <c r="CC317" s="42"/>
      <c r="CD317" s="42"/>
      <c r="CE317" s="42"/>
      <c r="CF317" s="42"/>
      <c r="CG317" s="42"/>
      <c r="CH317" s="42"/>
      <c r="CI317" s="42"/>
      <c r="CJ317" s="42"/>
      <c r="CK317" s="42"/>
      <c r="CL317" s="42"/>
      <c r="CM317" s="42"/>
      <c r="CN317" s="42"/>
      <c r="CO317" s="42"/>
      <c r="CP317" s="42"/>
      <c r="CQ317" s="42"/>
      <c r="CR317" s="42"/>
      <c r="CS317" s="42"/>
      <c r="CT317" s="42"/>
      <c r="CU317" s="42"/>
      <c r="CV317" s="42"/>
      <c r="CW317" s="42"/>
      <c r="CX317" s="42"/>
      <c r="CY317" s="65"/>
      <c r="CZ317" s="42"/>
      <c r="DA317" s="42"/>
      <c r="DB317" s="42"/>
      <c r="DC317" s="42"/>
      <c r="DD317" s="42"/>
      <c r="DE317" s="42"/>
      <c r="DF317" s="42"/>
      <c r="DG317" s="42"/>
      <c r="DH317" s="42"/>
      <c r="DI317" s="42"/>
      <c r="DJ317" s="42"/>
      <c r="DK317" s="42"/>
      <c r="DL317" s="42"/>
      <c r="DM317" s="42"/>
      <c r="DN317" s="65"/>
      <c r="DO317" s="42"/>
      <c r="DP317" s="42"/>
      <c r="DQ317" s="42"/>
      <c r="DR317" s="42"/>
      <c r="DS317" s="42"/>
      <c r="DT317" s="65"/>
      <c r="DU317" s="65"/>
      <c r="DV317" s="148"/>
      <c r="DW317" s="65"/>
      <c r="DX317" s="42"/>
      <c r="DY317" s="42"/>
      <c r="DZ317" s="42"/>
      <c r="EA317" s="42"/>
      <c r="EB317" s="42"/>
      <c r="EC317" s="42"/>
      <c r="ED317" s="42"/>
      <c r="EE317" s="42"/>
      <c r="EF317" s="42"/>
      <c r="EG317" s="42"/>
      <c r="EH317" s="42"/>
      <c r="EI317" s="42"/>
      <c r="EJ317" s="42"/>
      <c r="EK317" s="42"/>
      <c r="EL317" s="42"/>
      <c r="EM317" s="42"/>
      <c r="EN317" s="42"/>
      <c r="EO317" s="42"/>
      <c r="EP317" s="42"/>
      <c r="EQ317" s="42"/>
      <c r="ER317" s="42"/>
      <c r="ES317" s="42"/>
      <c r="ET317" s="42"/>
      <c r="EU317" s="42"/>
      <c r="EV317" s="42"/>
      <c r="EW317" s="42"/>
      <c r="EX317" s="42"/>
      <c r="EY317" s="42"/>
      <c r="EZ317" s="42"/>
      <c r="FA317" s="42"/>
      <c r="FB317" s="42"/>
      <c r="FC317" s="42"/>
      <c r="FD317" s="149">
        <f t="shared" si="39"/>
        <v>10200000</v>
      </c>
      <c r="FE317" s="150">
        <f t="shared" si="31"/>
        <v>44938</v>
      </c>
      <c r="FF317" s="63" t="str">
        <f t="shared" ca="1" si="28"/>
        <v xml:space="preserve"> TERMINADO</v>
      </c>
      <c r="FG317" s="42"/>
      <c r="FH317" s="42"/>
      <c r="FI317" s="168"/>
      <c r="FJ317" s="42" t="s">
        <v>3232</v>
      </c>
      <c r="FK317" s="151"/>
    </row>
    <row r="318" spans="1:167" s="152" customFormat="1" ht="13.5" customHeight="1" x14ac:dyDescent="0.2">
      <c r="A318" s="43">
        <v>77720</v>
      </c>
      <c r="B318" s="42" t="s">
        <v>3108</v>
      </c>
      <c r="C318" s="42" t="s">
        <v>2289</v>
      </c>
      <c r="D318" s="43" t="s">
        <v>3151</v>
      </c>
      <c r="E318" s="42">
        <v>317</v>
      </c>
      <c r="F318" s="68" t="s">
        <v>510</v>
      </c>
      <c r="G318" s="43"/>
      <c r="H318" s="63" t="s">
        <v>528</v>
      </c>
      <c r="I318" s="42" t="s">
        <v>3152</v>
      </c>
      <c r="J318" s="42"/>
      <c r="K318" s="42" t="s">
        <v>3384</v>
      </c>
      <c r="L318" s="42" t="s">
        <v>1439</v>
      </c>
      <c r="M318" s="42" t="s">
        <v>197</v>
      </c>
      <c r="N318" s="42">
        <v>863</v>
      </c>
      <c r="O318" s="65">
        <v>44837</v>
      </c>
      <c r="P318" s="64">
        <v>31200000</v>
      </c>
      <c r="Q318" s="42" t="s">
        <v>541</v>
      </c>
      <c r="R318" s="42" t="s">
        <v>510</v>
      </c>
      <c r="S318" s="42"/>
      <c r="T318" s="162"/>
      <c r="U318" s="69"/>
      <c r="V318" s="69"/>
      <c r="W318" s="163"/>
      <c r="X318" s="163"/>
      <c r="Y318" s="163"/>
      <c r="Z318" s="163"/>
      <c r="AA318" s="163"/>
      <c r="AB318" s="42"/>
      <c r="AC318" s="69"/>
      <c r="AD318" s="69"/>
      <c r="AE318" s="69"/>
      <c r="AF318" s="69"/>
      <c r="AG318" s="64"/>
      <c r="AH318" s="42" t="s">
        <v>504</v>
      </c>
      <c r="AI318" s="42" t="s">
        <v>3318</v>
      </c>
      <c r="AJ318" s="144" t="s">
        <v>3272</v>
      </c>
      <c r="AK318" s="42" t="s">
        <v>1428</v>
      </c>
      <c r="AL318" s="42">
        <v>52982078</v>
      </c>
      <c r="AM318" s="42"/>
      <c r="AN318" s="145" t="s">
        <v>1632</v>
      </c>
      <c r="AO318" s="65">
        <v>30491</v>
      </c>
      <c r="AP318" s="146">
        <f t="shared" si="32"/>
        <v>38.547945205479451</v>
      </c>
      <c r="AQ318" s="69"/>
      <c r="AR318" s="69"/>
      <c r="AS318" s="189"/>
      <c r="AT318" s="42" t="str">
        <f>+VLOOKUP(AL318,[2]Hoja1!$E:$I,5,0)</f>
        <v xml:space="preserve">ABOGADA </v>
      </c>
      <c r="AU318" s="42" t="s">
        <v>3342</v>
      </c>
      <c r="AV318" s="42">
        <v>3229105243</v>
      </c>
      <c r="AW318" s="42" t="s">
        <v>3360</v>
      </c>
      <c r="AX318" s="65">
        <v>44837</v>
      </c>
      <c r="AY318" s="64">
        <v>15600000</v>
      </c>
      <c r="AZ318" s="147">
        <f t="shared" si="41"/>
        <v>5200000</v>
      </c>
      <c r="BA318" s="42" t="s">
        <v>3733</v>
      </c>
      <c r="BB318" s="42">
        <v>3</v>
      </c>
      <c r="BC318" s="42"/>
      <c r="BD318" s="42">
        <f t="shared" si="40"/>
        <v>90</v>
      </c>
      <c r="BE318" s="42" t="s">
        <v>587</v>
      </c>
      <c r="BF318" s="93">
        <v>20226620008993</v>
      </c>
      <c r="BG318" s="42"/>
      <c r="BH318" s="42">
        <v>1000</v>
      </c>
      <c r="BI318" s="65">
        <v>44846</v>
      </c>
      <c r="BJ318" s="64">
        <v>15600000</v>
      </c>
      <c r="BK318" s="164"/>
      <c r="BL318" s="42"/>
      <c r="BM318" s="42"/>
      <c r="BN318" s="42"/>
      <c r="BO318" s="42"/>
      <c r="BP318" s="42"/>
      <c r="BQ318" s="42"/>
      <c r="BR318" s="42"/>
      <c r="BS318" s="165"/>
      <c r="BT318" s="166">
        <v>44852</v>
      </c>
      <c r="BU318" s="166">
        <v>44943</v>
      </c>
      <c r="BV318" s="65"/>
      <c r="BW318" s="64"/>
      <c r="BX318" s="42"/>
      <c r="BY318" s="65"/>
      <c r="BZ318" s="167"/>
      <c r="CA318" s="65"/>
      <c r="CB318" s="64"/>
      <c r="CC318" s="42"/>
      <c r="CD318" s="42"/>
      <c r="CE318" s="42"/>
      <c r="CF318" s="42"/>
      <c r="CG318" s="42"/>
      <c r="CH318" s="42"/>
      <c r="CI318" s="42"/>
      <c r="CJ318" s="42"/>
      <c r="CK318" s="42"/>
      <c r="CL318" s="42"/>
      <c r="CM318" s="42"/>
      <c r="CN318" s="42"/>
      <c r="CO318" s="42"/>
      <c r="CP318" s="42"/>
      <c r="CQ318" s="42"/>
      <c r="CR318" s="42"/>
      <c r="CS318" s="42"/>
      <c r="CT318" s="42"/>
      <c r="CU318" s="42"/>
      <c r="CV318" s="42"/>
      <c r="CW318" s="42"/>
      <c r="CX318" s="42"/>
      <c r="CY318" s="65"/>
      <c r="CZ318" s="42"/>
      <c r="DA318" s="42"/>
      <c r="DB318" s="42"/>
      <c r="DC318" s="42"/>
      <c r="DD318" s="42"/>
      <c r="DE318" s="42"/>
      <c r="DF318" s="42"/>
      <c r="DG318" s="42"/>
      <c r="DH318" s="42"/>
      <c r="DI318" s="42"/>
      <c r="DJ318" s="42"/>
      <c r="DK318" s="42"/>
      <c r="DL318" s="42"/>
      <c r="DM318" s="42"/>
      <c r="DN318" s="65"/>
      <c r="DO318" s="42"/>
      <c r="DP318" s="42"/>
      <c r="DQ318" s="42"/>
      <c r="DR318" s="42"/>
      <c r="DS318" s="42"/>
      <c r="DT318" s="65"/>
      <c r="DU318" s="65"/>
      <c r="DV318" s="148"/>
      <c r="DW318" s="65"/>
      <c r="DX318" s="42"/>
      <c r="DY318" s="42"/>
      <c r="DZ318" s="42"/>
      <c r="EA318" s="42"/>
      <c r="EB318" s="42"/>
      <c r="EC318" s="42"/>
      <c r="ED318" s="42"/>
      <c r="EE318" s="42"/>
      <c r="EF318" s="42"/>
      <c r="EG318" s="42"/>
      <c r="EH318" s="42"/>
      <c r="EI318" s="42"/>
      <c r="EJ318" s="42"/>
      <c r="EK318" s="42"/>
      <c r="EL318" s="42"/>
      <c r="EM318" s="42"/>
      <c r="EN318" s="42"/>
      <c r="EO318" s="42"/>
      <c r="EP318" s="42"/>
      <c r="EQ318" s="42"/>
      <c r="ER318" s="42"/>
      <c r="ES318" s="42"/>
      <c r="ET318" s="42"/>
      <c r="EU318" s="42"/>
      <c r="EV318" s="42"/>
      <c r="EW318" s="42"/>
      <c r="EX318" s="42"/>
      <c r="EY318" s="42"/>
      <c r="EZ318" s="42"/>
      <c r="FA318" s="42"/>
      <c r="FB318" s="42"/>
      <c r="FC318" s="42"/>
      <c r="FD318" s="149">
        <f>+AY318+BW318+CG318+CP318</f>
        <v>15600000</v>
      </c>
      <c r="FE318" s="150">
        <f t="shared" si="31"/>
        <v>44943</v>
      </c>
      <c r="FF318" s="63" t="str">
        <f t="shared" ca="1" si="28"/>
        <v xml:space="preserve"> TERMINADO</v>
      </c>
      <c r="FG318" s="42"/>
      <c r="FH318" s="42"/>
      <c r="FI318" s="168"/>
      <c r="FJ318" s="42" t="s">
        <v>3233</v>
      </c>
      <c r="FK318" s="151"/>
    </row>
    <row r="319" spans="1:167" s="152" customFormat="1" ht="13.5" customHeight="1" x14ac:dyDescent="0.2">
      <c r="A319" s="43">
        <v>77728</v>
      </c>
      <c r="B319" s="42" t="s">
        <v>3108</v>
      </c>
      <c r="C319" s="42" t="s">
        <v>2289</v>
      </c>
      <c r="D319" s="43" t="s">
        <v>3153</v>
      </c>
      <c r="E319" s="42">
        <v>318</v>
      </c>
      <c r="F319" s="68" t="s">
        <v>517</v>
      </c>
      <c r="G319" s="43"/>
      <c r="H319" s="63" t="s">
        <v>528</v>
      </c>
      <c r="I319" s="42" t="s">
        <v>3154</v>
      </c>
      <c r="J319" s="42"/>
      <c r="K319" s="42" t="s">
        <v>426</v>
      </c>
      <c r="L319" s="42" t="s">
        <v>1439</v>
      </c>
      <c r="M319" s="42" t="s">
        <v>199</v>
      </c>
      <c r="N319" s="42">
        <v>394</v>
      </c>
      <c r="O319" s="65">
        <v>44578</v>
      </c>
      <c r="P319" s="64">
        <v>18400000</v>
      </c>
      <c r="Q319" s="42" t="s">
        <v>542</v>
      </c>
      <c r="R319" s="42" t="s">
        <v>3400</v>
      </c>
      <c r="S319" s="42"/>
      <c r="T319" s="162"/>
      <c r="U319" s="69"/>
      <c r="V319" s="69"/>
      <c r="W319" s="163"/>
      <c r="X319" s="163"/>
      <c r="Y319" s="163"/>
      <c r="Z319" s="163"/>
      <c r="AA319" s="163"/>
      <c r="AB319" s="42"/>
      <c r="AC319" s="69"/>
      <c r="AD319" s="69"/>
      <c r="AE319" s="69"/>
      <c r="AF319" s="69"/>
      <c r="AG319" s="64">
        <v>6900000</v>
      </c>
      <c r="AH319" s="42" t="s">
        <v>503</v>
      </c>
      <c r="AI319" s="42" t="s">
        <v>3319</v>
      </c>
      <c r="AJ319" s="144" t="s">
        <v>1462</v>
      </c>
      <c r="AK319" s="42" t="s">
        <v>1428</v>
      </c>
      <c r="AL319" s="42">
        <v>52425499</v>
      </c>
      <c r="AM319" s="42"/>
      <c r="AN319" s="145" t="s">
        <v>1632</v>
      </c>
      <c r="AO319" s="65">
        <v>28556</v>
      </c>
      <c r="AP319" s="146">
        <f t="shared" si="32"/>
        <v>43.849315068493148</v>
      </c>
      <c r="AQ319" s="69"/>
      <c r="AR319" s="69"/>
      <c r="AS319" s="189"/>
      <c r="AT319" s="42" t="str">
        <f>+VLOOKUP(AL319,[2]Hoja1!$E:$I,5,0)</f>
        <v>ADMINSTRADORA DE EMPRESAS COMERCIALES</v>
      </c>
      <c r="AU319" s="42" t="s">
        <v>878</v>
      </c>
      <c r="AV319" s="42">
        <v>3193489927</v>
      </c>
      <c r="AW319" s="42" t="s">
        <v>1130</v>
      </c>
      <c r="AX319" s="65">
        <v>44837</v>
      </c>
      <c r="AY319" s="64">
        <v>6900000</v>
      </c>
      <c r="AZ319" s="147">
        <f t="shared" si="41"/>
        <v>2300000</v>
      </c>
      <c r="BA319" s="42" t="s">
        <v>3733</v>
      </c>
      <c r="BB319" s="42">
        <v>3</v>
      </c>
      <c r="BC319" s="42"/>
      <c r="BD319" s="42">
        <f t="shared" si="40"/>
        <v>90</v>
      </c>
      <c r="BE319" s="42" t="s">
        <v>1408</v>
      </c>
      <c r="BF319" s="93">
        <v>20226620008873</v>
      </c>
      <c r="BG319" s="42"/>
      <c r="BH319" s="42">
        <v>387</v>
      </c>
      <c r="BI319" s="65">
        <v>44582</v>
      </c>
      <c r="BJ319" s="64">
        <v>18400000</v>
      </c>
      <c r="BK319" s="164"/>
      <c r="BL319" s="42"/>
      <c r="BM319" s="42"/>
      <c r="BN319" s="42"/>
      <c r="BO319" s="42"/>
      <c r="BP319" s="42"/>
      <c r="BQ319" s="42"/>
      <c r="BR319" s="42"/>
      <c r="BS319" s="165"/>
      <c r="BT319" s="166">
        <v>44846</v>
      </c>
      <c r="BU319" s="166">
        <v>44937</v>
      </c>
      <c r="BV319" s="65">
        <v>44923</v>
      </c>
      <c r="BW319" s="64">
        <v>153333</v>
      </c>
      <c r="BX319" s="42">
        <v>997</v>
      </c>
      <c r="BY319" s="65"/>
      <c r="BZ319" s="167">
        <v>1154</v>
      </c>
      <c r="CA319" s="65">
        <v>44923</v>
      </c>
      <c r="CB319" s="64">
        <v>153333</v>
      </c>
      <c r="CC319" s="42"/>
      <c r="CD319" s="42"/>
      <c r="CE319" s="42"/>
      <c r="CF319" s="42"/>
      <c r="CG319" s="42"/>
      <c r="CH319" s="42"/>
      <c r="CI319" s="42"/>
      <c r="CJ319" s="42"/>
      <c r="CK319" s="42"/>
      <c r="CL319" s="42"/>
      <c r="CM319" s="42"/>
      <c r="CN319" s="42"/>
      <c r="CO319" s="42"/>
      <c r="CP319" s="42"/>
      <c r="CQ319" s="42"/>
      <c r="CR319" s="42"/>
      <c r="CS319" s="42"/>
      <c r="CT319" s="42"/>
      <c r="CU319" s="42"/>
      <c r="CV319" s="42"/>
      <c r="CW319" s="42"/>
      <c r="CX319" s="42">
        <v>2</v>
      </c>
      <c r="CY319" s="65">
        <v>44939</v>
      </c>
      <c r="CZ319" s="42">
        <v>44923</v>
      </c>
      <c r="DA319" s="42" t="s">
        <v>3909</v>
      </c>
      <c r="DB319" s="42"/>
      <c r="DC319" s="42"/>
      <c r="DD319" s="42"/>
      <c r="DE319" s="42"/>
      <c r="DF319" s="42"/>
      <c r="DG319" s="42"/>
      <c r="DH319" s="42"/>
      <c r="DI319" s="42"/>
      <c r="DJ319" s="42"/>
      <c r="DK319" s="42"/>
      <c r="DL319" s="42"/>
      <c r="DM319" s="42"/>
      <c r="DN319" s="65"/>
      <c r="DO319" s="42"/>
      <c r="DP319" s="42"/>
      <c r="DQ319" s="42"/>
      <c r="DR319" s="42"/>
      <c r="DS319" s="42"/>
      <c r="DT319" s="65"/>
      <c r="DU319" s="65"/>
      <c r="DV319" s="148"/>
      <c r="DW319" s="65"/>
      <c r="DX319" s="42"/>
      <c r="DY319" s="42"/>
      <c r="DZ319" s="42"/>
      <c r="EA319" s="42"/>
      <c r="EB319" s="42"/>
      <c r="EC319" s="42"/>
      <c r="ED319" s="42"/>
      <c r="EE319" s="42"/>
      <c r="EF319" s="42"/>
      <c r="EG319" s="42"/>
      <c r="EH319" s="42"/>
      <c r="EI319" s="42"/>
      <c r="EJ319" s="42"/>
      <c r="EK319" s="42"/>
      <c r="EL319" s="42"/>
      <c r="EM319" s="42"/>
      <c r="EN319" s="42"/>
      <c r="EO319" s="42"/>
      <c r="EP319" s="42"/>
      <c r="EQ319" s="42"/>
      <c r="ER319" s="42"/>
      <c r="ES319" s="42"/>
      <c r="ET319" s="42"/>
      <c r="EU319" s="42"/>
      <c r="EV319" s="42"/>
      <c r="EW319" s="42"/>
      <c r="EX319" s="42"/>
      <c r="EY319" s="42"/>
      <c r="EZ319" s="42"/>
      <c r="FA319" s="42"/>
      <c r="FB319" s="42"/>
      <c r="FC319" s="42"/>
      <c r="FD319" s="149">
        <f t="shared" si="39"/>
        <v>7053333</v>
      </c>
      <c r="FE319" s="150">
        <f t="shared" si="31"/>
        <v>44939</v>
      </c>
      <c r="FF319" s="63" t="str">
        <f t="shared" ca="1" si="28"/>
        <v xml:space="preserve"> TERMINADO</v>
      </c>
      <c r="FG319" s="42"/>
      <c r="FH319" s="42"/>
      <c r="FI319" s="168"/>
      <c r="FJ319" s="42" t="s">
        <v>3234</v>
      </c>
      <c r="FK319" s="151"/>
    </row>
    <row r="320" spans="1:167" s="152" customFormat="1" ht="13.5" customHeight="1" x14ac:dyDescent="0.2">
      <c r="A320" s="43">
        <v>77728</v>
      </c>
      <c r="B320" s="42" t="s">
        <v>3108</v>
      </c>
      <c r="C320" s="42" t="s">
        <v>2289</v>
      </c>
      <c r="D320" s="43" t="s">
        <v>3153</v>
      </c>
      <c r="E320" s="42">
        <v>319</v>
      </c>
      <c r="F320" s="68" t="s">
        <v>510</v>
      </c>
      <c r="G320" s="43"/>
      <c r="H320" s="63" t="s">
        <v>528</v>
      </c>
      <c r="I320" s="42" t="s">
        <v>3154</v>
      </c>
      <c r="J320" s="42"/>
      <c r="K320" s="42"/>
      <c r="L320" s="42" t="s">
        <v>1439</v>
      </c>
      <c r="M320" s="42" t="s">
        <v>199</v>
      </c>
      <c r="N320" s="42">
        <v>864</v>
      </c>
      <c r="O320" s="65">
        <v>44837</v>
      </c>
      <c r="P320" s="64">
        <v>13800000</v>
      </c>
      <c r="Q320" s="42" t="s">
        <v>541</v>
      </c>
      <c r="R320" s="42" t="s">
        <v>510</v>
      </c>
      <c r="S320" s="42"/>
      <c r="T320" s="162"/>
      <c r="U320" s="69"/>
      <c r="V320" s="69"/>
      <c r="W320" s="163"/>
      <c r="X320" s="163"/>
      <c r="Y320" s="163"/>
      <c r="Z320" s="163"/>
      <c r="AA320" s="163"/>
      <c r="AB320" s="42"/>
      <c r="AC320" s="69"/>
      <c r="AD320" s="69"/>
      <c r="AE320" s="69"/>
      <c r="AF320" s="69"/>
      <c r="AG320" s="64"/>
      <c r="AH320" s="42" t="s">
        <v>503</v>
      </c>
      <c r="AI320" s="42" t="s">
        <v>3320</v>
      </c>
      <c r="AJ320" s="144" t="s">
        <v>3273</v>
      </c>
      <c r="AK320" s="42" t="s">
        <v>1428</v>
      </c>
      <c r="AL320" s="42">
        <v>52194536</v>
      </c>
      <c r="AM320" s="42"/>
      <c r="AN320" s="145" t="s">
        <v>1632</v>
      </c>
      <c r="AO320" s="65"/>
      <c r="AP320" s="146">
        <f t="shared" si="32"/>
        <v>122.08493150684932</v>
      </c>
      <c r="AQ320" s="69"/>
      <c r="AR320" s="69"/>
      <c r="AS320" s="189"/>
      <c r="AT320" s="42"/>
      <c r="AU320" s="42"/>
      <c r="AV320" s="42"/>
      <c r="AW320" s="42"/>
      <c r="AX320" s="65">
        <v>44855</v>
      </c>
      <c r="AY320" s="64">
        <v>6900000</v>
      </c>
      <c r="AZ320" s="147">
        <f t="shared" si="41"/>
        <v>2300000</v>
      </c>
      <c r="BA320" s="42" t="s">
        <v>3733</v>
      </c>
      <c r="BB320" s="42">
        <v>3</v>
      </c>
      <c r="BC320" s="42"/>
      <c r="BD320" s="42">
        <f t="shared" si="40"/>
        <v>90</v>
      </c>
      <c r="BE320" s="42" t="s">
        <v>1408</v>
      </c>
      <c r="BF320" s="93">
        <v>20226620009403</v>
      </c>
      <c r="BG320" s="42"/>
      <c r="BH320" s="42">
        <v>1022</v>
      </c>
      <c r="BI320" s="65">
        <v>44855</v>
      </c>
      <c r="BJ320" s="64">
        <v>6900000</v>
      </c>
      <c r="BK320" s="164"/>
      <c r="BL320" s="42"/>
      <c r="BM320" s="42"/>
      <c r="BN320" s="42"/>
      <c r="BO320" s="42"/>
      <c r="BP320" s="42"/>
      <c r="BQ320" s="42"/>
      <c r="BR320" s="42"/>
      <c r="BS320" s="165"/>
      <c r="BT320" s="166">
        <v>44858</v>
      </c>
      <c r="BU320" s="166">
        <v>44949</v>
      </c>
      <c r="BV320" s="65"/>
      <c r="BW320" s="64"/>
      <c r="BX320" s="42"/>
      <c r="BY320" s="65"/>
      <c r="BZ320" s="167"/>
      <c r="CA320" s="65"/>
      <c r="CB320" s="64"/>
      <c r="CC320" s="42"/>
      <c r="CD320" s="42"/>
      <c r="CE320" s="42"/>
      <c r="CF320" s="42"/>
      <c r="CG320" s="42"/>
      <c r="CH320" s="42"/>
      <c r="CI320" s="42"/>
      <c r="CJ320" s="42"/>
      <c r="CK320" s="42"/>
      <c r="CL320" s="42"/>
      <c r="CM320" s="42"/>
      <c r="CN320" s="42"/>
      <c r="CO320" s="42"/>
      <c r="CP320" s="42"/>
      <c r="CQ320" s="42"/>
      <c r="CR320" s="42"/>
      <c r="CS320" s="42"/>
      <c r="CT320" s="42"/>
      <c r="CU320" s="42"/>
      <c r="CV320" s="42"/>
      <c r="CW320" s="42"/>
      <c r="CX320" s="42"/>
      <c r="CY320" s="65"/>
      <c r="CZ320" s="42"/>
      <c r="DA320" s="42"/>
      <c r="DB320" s="42"/>
      <c r="DC320" s="42"/>
      <c r="DD320" s="42"/>
      <c r="DE320" s="42"/>
      <c r="DF320" s="42"/>
      <c r="DG320" s="42"/>
      <c r="DH320" s="42"/>
      <c r="DI320" s="42"/>
      <c r="DJ320" s="42"/>
      <c r="DK320" s="42"/>
      <c r="DL320" s="42"/>
      <c r="DM320" s="42"/>
      <c r="DN320" s="65"/>
      <c r="DO320" s="42"/>
      <c r="DP320" s="42"/>
      <c r="DQ320" s="42"/>
      <c r="DR320" s="42"/>
      <c r="DS320" s="42"/>
      <c r="DT320" s="65"/>
      <c r="DU320" s="65"/>
      <c r="DV320" s="148"/>
      <c r="DW320" s="65"/>
      <c r="DX320" s="42"/>
      <c r="DY320" s="42"/>
      <c r="DZ320" s="42"/>
      <c r="EA320" s="42"/>
      <c r="EB320" s="42"/>
      <c r="EC320" s="42"/>
      <c r="ED320" s="42"/>
      <c r="EE320" s="42"/>
      <c r="EF320" s="42"/>
      <c r="EG320" s="42"/>
      <c r="EH320" s="42"/>
      <c r="EI320" s="42"/>
      <c r="EJ320" s="42"/>
      <c r="EK320" s="42"/>
      <c r="EL320" s="42"/>
      <c r="EM320" s="42"/>
      <c r="EN320" s="42"/>
      <c r="EO320" s="42"/>
      <c r="EP320" s="42"/>
      <c r="EQ320" s="42"/>
      <c r="ER320" s="42"/>
      <c r="ES320" s="42"/>
      <c r="ET320" s="42"/>
      <c r="EU320" s="42"/>
      <c r="EV320" s="42"/>
      <c r="EW320" s="42"/>
      <c r="EX320" s="42"/>
      <c r="EY320" s="42"/>
      <c r="EZ320" s="42"/>
      <c r="FA320" s="42"/>
      <c r="FB320" s="42"/>
      <c r="FC320" s="42"/>
      <c r="FD320" s="149">
        <f t="shared" si="39"/>
        <v>6900000</v>
      </c>
      <c r="FE320" s="150">
        <f t="shared" si="31"/>
        <v>44949</v>
      </c>
      <c r="FF320" s="63" t="str">
        <f t="shared" ca="1" si="28"/>
        <v xml:space="preserve"> TERMINADO</v>
      </c>
      <c r="FG320" s="42"/>
      <c r="FH320" s="42"/>
      <c r="FI320" s="168"/>
      <c r="FJ320" s="42" t="s">
        <v>3234</v>
      </c>
      <c r="FK320" s="151"/>
    </row>
    <row r="321" spans="1:167" s="152" customFormat="1" ht="13.5" customHeight="1" x14ac:dyDescent="0.2">
      <c r="A321" s="43">
        <v>77250</v>
      </c>
      <c r="B321" s="42" t="s">
        <v>3108</v>
      </c>
      <c r="C321" s="42" t="s">
        <v>2289</v>
      </c>
      <c r="D321" s="43" t="s">
        <v>3155</v>
      </c>
      <c r="E321" s="42">
        <v>320</v>
      </c>
      <c r="F321" s="68" t="s">
        <v>3404</v>
      </c>
      <c r="G321" s="43"/>
      <c r="H321" s="63" t="s">
        <v>528</v>
      </c>
      <c r="I321" s="42" t="s">
        <v>3156</v>
      </c>
      <c r="J321" s="42"/>
      <c r="K321" s="42" t="s">
        <v>3385</v>
      </c>
      <c r="L321" s="42" t="s">
        <v>1439</v>
      </c>
      <c r="M321" s="42" t="s">
        <v>197</v>
      </c>
      <c r="N321" s="42">
        <v>844</v>
      </c>
      <c r="O321" s="65">
        <v>44826</v>
      </c>
      <c r="P321" s="64">
        <v>15000000</v>
      </c>
      <c r="Q321" s="42" t="s">
        <v>3403</v>
      </c>
      <c r="R321" s="42" t="s">
        <v>3404</v>
      </c>
      <c r="S321" s="42"/>
      <c r="T321" s="162"/>
      <c r="U321" s="69"/>
      <c r="V321" s="69"/>
      <c r="W321" s="163"/>
      <c r="X321" s="163"/>
      <c r="Y321" s="163"/>
      <c r="Z321" s="163"/>
      <c r="AA321" s="163"/>
      <c r="AB321" s="42"/>
      <c r="AC321" s="69"/>
      <c r="AD321" s="69"/>
      <c r="AE321" s="69"/>
      <c r="AF321" s="69"/>
      <c r="AG321" s="64"/>
      <c r="AH321" s="42" t="s">
        <v>2592</v>
      </c>
      <c r="AI321" s="42" t="s">
        <v>3321</v>
      </c>
      <c r="AJ321" s="144" t="s">
        <v>3274</v>
      </c>
      <c r="AK321" s="42" t="s">
        <v>1428</v>
      </c>
      <c r="AL321" s="42">
        <v>79744530</v>
      </c>
      <c r="AM321" s="42"/>
      <c r="AN321" s="145" t="s">
        <v>1631</v>
      </c>
      <c r="AO321" s="65">
        <v>27717</v>
      </c>
      <c r="AP321" s="146">
        <f t="shared" si="32"/>
        <v>46.147945205479452</v>
      </c>
      <c r="AQ321" s="69"/>
      <c r="AR321" s="69"/>
      <c r="AS321" s="189"/>
      <c r="AT321" s="42" t="str">
        <f>+VLOOKUP(AL321,[2]Hoja1!$E:$I,5,0)</f>
        <v>CONTADOR PUBLICO</v>
      </c>
      <c r="AU321" s="42" t="s">
        <v>3343</v>
      </c>
      <c r="AV321" s="42">
        <v>3178365643</v>
      </c>
      <c r="AW321" s="42" t="s">
        <v>3361</v>
      </c>
      <c r="AX321" s="65">
        <v>44834</v>
      </c>
      <c r="AY321" s="64">
        <v>15000000</v>
      </c>
      <c r="AZ321" s="147">
        <f t="shared" si="41"/>
        <v>5000000</v>
      </c>
      <c r="BA321" s="42" t="s">
        <v>3733</v>
      </c>
      <c r="BB321" s="42">
        <v>3</v>
      </c>
      <c r="BC321" s="42"/>
      <c r="BD321" s="42">
        <f t="shared" si="40"/>
        <v>90</v>
      </c>
      <c r="BE321" s="42" t="s">
        <v>3482</v>
      </c>
      <c r="BF321" s="93"/>
      <c r="BG321" s="42"/>
      <c r="BH321" s="42">
        <v>998</v>
      </c>
      <c r="BI321" s="65">
        <v>44846</v>
      </c>
      <c r="BJ321" s="64">
        <v>15000000</v>
      </c>
      <c r="BK321" s="164"/>
      <c r="BL321" s="42"/>
      <c r="BM321" s="42"/>
      <c r="BN321" s="42"/>
      <c r="BO321" s="42"/>
      <c r="BP321" s="42"/>
      <c r="BQ321" s="42"/>
      <c r="BR321" s="42"/>
      <c r="BS321" s="165"/>
      <c r="BT321" s="166">
        <v>44847</v>
      </c>
      <c r="BU321" s="166">
        <v>44938</v>
      </c>
      <c r="BV321" s="65"/>
      <c r="BW321" s="64"/>
      <c r="BX321" s="42"/>
      <c r="BY321" s="65"/>
      <c r="BZ321" s="167"/>
      <c r="CA321" s="65"/>
      <c r="CB321" s="64"/>
      <c r="CC321" s="42"/>
      <c r="CD321" s="42"/>
      <c r="CE321" s="42"/>
      <c r="CF321" s="42"/>
      <c r="CG321" s="42"/>
      <c r="CH321" s="42"/>
      <c r="CI321" s="42"/>
      <c r="CJ321" s="42"/>
      <c r="CK321" s="42"/>
      <c r="CL321" s="42"/>
      <c r="CM321" s="42"/>
      <c r="CN321" s="42"/>
      <c r="CO321" s="42"/>
      <c r="CP321" s="42"/>
      <c r="CQ321" s="42"/>
      <c r="CR321" s="42"/>
      <c r="CS321" s="42"/>
      <c r="CT321" s="42"/>
      <c r="CU321" s="42"/>
      <c r="CV321" s="42"/>
      <c r="CW321" s="42"/>
      <c r="CX321" s="42"/>
      <c r="CY321" s="65"/>
      <c r="CZ321" s="42"/>
      <c r="DA321" s="42"/>
      <c r="DB321" s="42"/>
      <c r="DC321" s="42"/>
      <c r="DD321" s="42"/>
      <c r="DE321" s="42"/>
      <c r="DF321" s="42"/>
      <c r="DG321" s="42"/>
      <c r="DH321" s="42"/>
      <c r="DI321" s="42"/>
      <c r="DJ321" s="42"/>
      <c r="DK321" s="42"/>
      <c r="DL321" s="42"/>
      <c r="DM321" s="42"/>
      <c r="DN321" s="65"/>
      <c r="DO321" s="42"/>
      <c r="DP321" s="42"/>
      <c r="DQ321" s="42"/>
      <c r="DR321" s="42"/>
      <c r="DS321" s="42"/>
      <c r="DT321" s="65"/>
      <c r="DU321" s="65"/>
      <c r="DV321" s="148"/>
      <c r="DW321" s="65"/>
      <c r="DX321" s="42"/>
      <c r="DY321" s="42"/>
      <c r="DZ321" s="42"/>
      <c r="EA321" s="42"/>
      <c r="EB321" s="42"/>
      <c r="EC321" s="42"/>
      <c r="ED321" s="42"/>
      <c r="EE321" s="42"/>
      <c r="EF321" s="42"/>
      <c r="EG321" s="42"/>
      <c r="EH321" s="42"/>
      <c r="EI321" s="42"/>
      <c r="EJ321" s="42"/>
      <c r="EK321" s="42"/>
      <c r="EL321" s="42"/>
      <c r="EM321" s="42"/>
      <c r="EN321" s="42"/>
      <c r="EO321" s="42"/>
      <c r="EP321" s="42"/>
      <c r="EQ321" s="42"/>
      <c r="ER321" s="42"/>
      <c r="ES321" s="42"/>
      <c r="ET321" s="42"/>
      <c r="EU321" s="42"/>
      <c r="EV321" s="42"/>
      <c r="EW321" s="42"/>
      <c r="EX321" s="42"/>
      <c r="EY321" s="42"/>
      <c r="EZ321" s="42"/>
      <c r="FA321" s="42"/>
      <c r="FB321" s="42"/>
      <c r="FC321" s="42"/>
      <c r="FD321" s="149">
        <f t="shared" si="39"/>
        <v>15000000</v>
      </c>
      <c r="FE321" s="150">
        <f t="shared" si="31"/>
        <v>44938</v>
      </c>
      <c r="FF321" s="63" t="str">
        <f t="shared" ca="1" si="28"/>
        <v xml:space="preserve"> TERMINADO</v>
      </c>
      <c r="FG321" s="42"/>
      <c r="FH321" s="42"/>
      <c r="FI321" s="168"/>
      <c r="FJ321" s="42" t="s">
        <v>3235</v>
      </c>
      <c r="FK321" s="151"/>
    </row>
    <row r="322" spans="1:167" s="152" customFormat="1" ht="13.5" customHeight="1" x14ac:dyDescent="0.2">
      <c r="A322" s="43">
        <v>78311</v>
      </c>
      <c r="B322" s="42" t="s">
        <v>3108</v>
      </c>
      <c r="C322" s="42" t="s">
        <v>3692</v>
      </c>
      <c r="D322" s="43" t="s">
        <v>3157</v>
      </c>
      <c r="E322" s="42">
        <v>321</v>
      </c>
      <c r="F322" s="68" t="s">
        <v>510</v>
      </c>
      <c r="G322" s="43"/>
      <c r="H322" s="63" t="s">
        <v>528</v>
      </c>
      <c r="I322" s="42" t="s">
        <v>3158</v>
      </c>
      <c r="J322" s="42"/>
      <c r="K322" s="42" t="s">
        <v>3386</v>
      </c>
      <c r="L322" s="42" t="s">
        <v>1439</v>
      </c>
      <c r="M322" s="42" t="s">
        <v>197</v>
      </c>
      <c r="N322" s="42">
        <v>882</v>
      </c>
      <c r="O322" s="65">
        <v>44846</v>
      </c>
      <c r="P322" s="64">
        <v>7800000</v>
      </c>
      <c r="Q322" s="42" t="s">
        <v>541</v>
      </c>
      <c r="R322" s="42" t="s">
        <v>510</v>
      </c>
      <c r="S322" s="42"/>
      <c r="T322" s="162"/>
      <c r="U322" s="69"/>
      <c r="V322" s="69"/>
      <c r="W322" s="163"/>
      <c r="X322" s="163"/>
      <c r="Y322" s="163"/>
      <c r="Z322" s="163"/>
      <c r="AA322" s="163"/>
      <c r="AB322" s="42"/>
      <c r="AC322" s="69"/>
      <c r="AD322" s="69"/>
      <c r="AE322" s="69"/>
      <c r="AF322" s="69"/>
      <c r="AG322" s="64">
        <v>7800000</v>
      </c>
      <c r="AH322" s="42" t="s">
        <v>2592</v>
      </c>
      <c r="AI322" s="42" t="s">
        <v>3322</v>
      </c>
      <c r="AJ322" s="144" t="s">
        <v>3275</v>
      </c>
      <c r="AK322" s="42" t="s">
        <v>1428</v>
      </c>
      <c r="AL322" s="42">
        <v>80169048</v>
      </c>
      <c r="AM322" s="42">
        <v>0</v>
      </c>
      <c r="AN322" s="145" t="s">
        <v>1631</v>
      </c>
      <c r="AO322" s="65">
        <v>29733</v>
      </c>
      <c r="AP322" s="146">
        <f t="shared" ref="AP322:AP358" si="42">+YEARFRAC(AO322,$AP$1,3)-1</f>
        <v>40.624657534246573</v>
      </c>
      <c r="AQ322" s="69"/>
      <c r="AR322" s="69"/>
      <c r="AS322" s="189"/>
      <c r="AT322" s="42" t="str">
        <f>+VLOOKUP(AL322,[2]Hoja1!$E:$I,5,0)</f>
        <v xml:space="preserve">LICENCIADO EN EDUCACION COMUNITARIA  </v>
      </c>
      <c r="AU322" s="42" t="s">
        <v>3344</v>
      </c>
      <c r="AV322" s="42">
        <v>3004863766</v>
      </c>
      <c r="AW322" s="42" t="s">
        <v>3362</v>
      </c>
      <c r="AX322" s="65" t="s">
        <v>3683</v>
      </c>
      <c r="AY322" s="64">
        <v>7800000</v>
      </c>
      <c r="AZ322" s="147"/>
      <c r="BA322" s="42" t="s">
        <v>3460</v>
      </c>
      <c r="BB322" s="42"/>
      <c r="BC322" s="42"/>
      <c r="BD322" s="42"/>
      <c r="BE322" s="42" t="s">
        <v>3492</v>
      </c>
      <c r="BF322" s="93">
        <v>20226620010073</v>
      </c>
      <c r="BG322" s="42"/>
      <c r="BH322" s="42">
        <v>1026</v>
      </c>
      <c r="BI322" s="65">
        <v>44859</v>
      </c>
      <c r="BJ322" s="64">
        <v>7800000</v>
      </c>
      <c r="BK322" s="164"/>
      <c r="BL322" s="42"/>
      <c r="BM322" s="42"/>
      <c r="BN322" s="42"/>
      <c r="BO322" s="42"/>
      <c r="BP322" s="42"/>
      <c r="BQ322" s="42"/>
      <c r="BR322" s="42"/>
      <c r="BS322" s="165"/>
      <c r="BT322" s="166">
        <v>44866</v>
      </c>
      <c r="BU322" s="166">
        <v>44956</v>
      </c>
      <c r="BV322" s="65"/>
      <c r="BW322" s="64"/>
      <c r="BX322" s="42"/>
      <c r="BY322" s="65"/>
      <c r="BZ322" s="167"/>
      <c r="CA322" s="65"/>
      <c r="CB322" s="64"/>
      <c r="CC322" s="42"/>
      <c r="CD322" s="42"/>
      <c r="CE322" s="42"/>
      <c r="CF322" s="42"/>
      <c r="CG322" s="42"/>
      <c r="CH322" s="42"/>
      <c r="CI322" s="42"/>
      <c r="CJ322" s="42"/>
      <c r="CK322" s="42"/>
      <c r="CL322" s="42"/>
      <c r="CM322" s="42"/>
      <c r="CN322" s="42"/>
      <c r="CO322" s="42"/>
      <c r="CP322" s="42"/>
      <c r="CQ322" s="42"/>
      <c r="CR322" s="42"/>
      <c r="CS322" s="42"/>
      <c r="CT322" s="42"/>
      <c r="CU322" s="42"/>
      <c r="CV322" s="42"/>
      <c r="CW322" s="42"/>
      <c r="CX322" s="42"/>
      <c r="CY322" s="65"/>
      <c r="CZ322" s="42"/>
      <c r="DA322" s="42"/>
      <c r="DB322" s="42"/>
      <c r="DC322" s="42"/>
      <c r="DD322" s="42"/>
      <c r="DE322" s="42"/>
      <c r="DF322" s="42"/>
      <c r="DG322" s="42"/>
      <c r="DH322" s="42"/>
      <c r="DI322" s="42"/>
      <c r="DJ322" s="42"/>
      <c r="DK322" s="42"/>
      <c r="DL322" s="42"/>
      <c r="DM322" s="42"/>
      <c r="DN322" s="65"/>
      <c r="DO322" s="42"/>
      <c r="DP322" s="42"/>
      <c r="DQ322" s="42"/>
      <c r="DR322" s="42"/>
      <c r="DS322" s="42"/>
      <c r="DT322" s="65"/>
      <c r="DU322" s="65"/>
      <c r="DV322" s="148"/>
      <c r="DW322" s="65"/>
      <c r="DX322" s="42"/>
      <c r="DY322" s="42"/>
      <c r="DZ322" s="42"/>
      <c r="EA322" s="42"/>
      <c r="EB322" s="42"/>
      <c r="EC322" s="42"/>
      <c r="ED322" s="42"/>
      <c r="EE322" s="42"/>
      <c r="EF322" s="42"/>
      <c r="EG322" s="42"/>
      <c r="EH322" s="42"/>
      <c r="EI322" s="42"/>
      <c r="EJ322" s="42"/>
      <c r="EK322" s="42"/>
      <c r="EL322" s="42"/>
      <c r="EM322" s="42"/>
      <c r="EN322" s="42"/>
      <c r="EO322" s="42"/>
      <c r="EP322" s="42"/>
      <c r="EQ322" s="42"/>
      <c r="ER322" s="42"/>
      <c r="ES322" s="42"/>
      <c r="ET322" s="42"/>
      <c r="EU322" s="42"/>
      <c r="EV322" s="42"/>
      <c r="EW322" s="42"/>
      <c r="EX322" s="42"/>
      <c r="EY322" s="42"/>
      <c r="EZ322" s="42"/>
      <c r="FA322" s="42"/>
      <c r="FB322" s="42"/>
      <c r="FC322" s="42"/>
      <c r="FD322" s="149">
        <f t="shared" si="39"/>
        <v>7800000</v>
      </c>
      <c r="FE322" s="150">
        <f t="shared" si="31"/>
        <v>44956</v>
      </c>
      <c r="FF322" s="63" t="str">
        <f t="shared" ca="1" si="28"/>
        <v xml:space="preserve"> TERMINADO</v>
      </c>
      <c r="FG322" s="42"/>
      <c r="FH322" s="42"/>
      <c r="FI322" s="168"/>
      <c r="FJ322" s="42" t="s">
        <v>3236</v>
      </c>
      <c r="FK322" s="151"/>
    </row>
    <row r="323" spans="1:167" s="152" customFormat="1" ht="13.5" customHeight="1" x14ac:dyDescent="0.2">
      <c r="A323" s="43">
        <v>78133</v>
      </c>
      <c r="B323" s="42" t="s">
        <v>3108</v>
      </c>
      <c r="C323" s="42" t="s">
        <v>2597</v>
      </c>
      <c r="D323" s="43" t="s">
        <v>3159</v>
      </c>
      <c r="E323" s="42">
        <v>322</v>
      </c>
      <c r="F323" s="68" t="s">
        <v>510</v>
      </c>
      <c r="G323" s="43"/>
      <c r="H323" s="63" t="s">
        <v>528</v>
      </c>
      <c r="I323" s="42" t="s">
        <v>3160</v>
      </c>
      <c r="J323" s="42"/>
      <c r="K323" s="42" t="s">
        <v>2714</v>
      </c>
      <c r="L323" s="42" t="s">
        <v>1439</v>
      </c>
      <c r="M323" s="42" t="s">
        <v>214</v>
      </c>
      <c r="N323" s="42">
        <v>853</v>
      </c>
      <c r="O323" s="65"/>
      <c r="P323" s="64">
        <v>12434858</v>
      </c>
      <c r="Q323" s="42" t="s">
        <v>541</v>
      </c>
      <c r="R323" s="42" t="s">
        <v>510</v>
      </c>
      <c r="S323" s="42"/>
      <c r="T323" s="162"/>
      <c r="U323" s="69"/>
      <c r="V323" s="69"/>
      <c r="W323" s="163"/>
      <c r="X323" s="163"/>
      <c r="Y323" s="163"/>
      <c r="Z323" s="163"/>
      <c r="AA323" s="163"/>
      <c r="AB323" s="42"/>
      <c r="AC323" s="69"/>
      <c r="AD323" s="69"/>
      <c r="AE323" s="69"/>
      <c r="AF323" s="69"/>
      <c r="AG323" s="64"/>
      <c r="AH323" s="42" t="s">
        <v>502</v>
      </c>
      <c r="AI323" s="42" t="s">
        <v>3323</v>
      </c>
      <c r="AJ323" s="144" t="s">
        <v>3276</v>
      </c>
      <c r="AK323" s="42" t="s">
        <v>2228</v>
      </c>
      <c r="AL323" s="42">
        <v>900346443</v>
      </c>
      <c r="AM323" s="42">
        <v>1</v>
      </c>
      <c r="AN323" s="145" t="s">
        <v>117</v>
      </c>
      <c r="AO323" s="65" t="s">
        <v>2714</v>
      </c>
      <c r="AP323" s="146" t="s">
        <v>117</v>
      </c>
      <c r="AQ323" s="69" t="s">
        <v>3637</v>
      </c>
      <c r="AR323" s="69" t="s">
        <v>1428</v>
      </c>
      <c r="AS323" s="189">
        <v>84081186</v>
      </c>
      <c r="AT323" s="42" t="s">
        <v>3471</v>
      </c>
      <c r="AU323" s="42" t="s">
        <v>3638</v>
      </c>
      <c r="AV323" s="42">
        <v>4616972</v>
      </c>
      <c r="AW323" s="42" t="s">
        <v>3639</v>
      </c>
      <c r="AX323" s="65">
        <v>44846</v>
      </c>
      <c r="AY323" s="64">
        <v>7913500</v>
      </c>
      <c r="AZ323" s="147" t="s">
        <v>2714</v>
      </c>
      <c r="BA323" s="42" t="s">
        <v>3697</v>
      </c>
      <c r="BB323" s="42">
        <v>1</v>
      </c>
      <c r="BC323" s="42"/>
      <c r="BD323" s="42">
        <f t="shared" ref="BD323:BD336" si="43">+(BB323*30)+BC323</f>
        <v>30</v>
      </c>
      <c r="BE323" s="42" t="s">
        <v>3493</v>
      </c>
      <c r="BF323" s="93">
        <v>20226620008983</v>
      </c>
      <c r="BG323" s="42"/>
      <c r="BH323" s="42">
        <v>1005</v>
      </c>
      <c r="BI323" s="65">
        <v>44847</v>
      </c>
      <c r="BJ323" s="64">
        <v>7913500</v>
      </c>
      <c r="BK323" s="164"/>
      <c r="BL323" s="42"/>
      <c r="BM323" s="42"/>
      <c r="BN323" s="42"/>
      <c r="BO323" s="42"/>
      <c r="BP323" s="42"/>
      <c r="BQ323" s="42" t="s">
        <v>3640</v>
      </c>
      <c r="BR323" s="42" t="s">
        <v>3641</v>
      </c>
      <c r="BS323" s="165">
        <v>44848</v>
      </c>
      <c r="BT323" s="166">
        <v>44854</v>
      </c>
      <c r="BU323" s="166">
        <v>44884</v>
      </c>
      <c r="BV323" s="65"/>
      <c r="BW323" s="64"/>
      <c r="BX323" s="42"/>
      <c r="BY323" s="65"/>
      <c r="BZ323" s="167"/>
      <c r="CA323" s="65"/>
      <c r="CB323" s="64"/>
      <c r="CC323" s="42"/>
      <c r="CD323" s="42"/>
      <c r="CE323" s="42"/>
      <c r="CF323" s="42"/>
      <c r="CG323" s="42"/>
      <c r="CH323" s="42"/>
      <c r="CI323" s="42"/>
      <c r="CJ323" s="42"/>
      <c r="CK323" s="42"/>
      <c r="CL323" s="42"/>
      <c r="CM323" s="42"/>
      <c r="CN323" s="42"/>
      <c r="CO323" s="42"/>
      <c r="CP323" s="42"/>
      <c r="CQ323" s="42"/>
      <c r="CR323" s="42"/>
      <c r="CS323" s="42"/>
      <c r="CT323" s="42"/>
      <c r="CU323" s="42"/>
      <c r="CV323" s="42"/>
      <c r="CW323" s="42"/>
      <c r="CX323" s="42"/>
      <c r="CY323" s="65"/>
      <c r="CZ323" s="42"/>
      <c r="DA323" s="42"/>
      <c r="DB323" s="42"/>
      <c r="DC323" s="42"/>
      <c r="DD323" s="42"/>
      <c r="DE323" s="42"/>
      <c r="DF323" s="42"/>
      <c r="DG323" s="42"/>
      <c r="DH323" s="42"/>
      <c r="DI323" s="42"/>
      <c r="DJ323" s="42"/>
      <c r="DK323" s="42"/>
      <c r="DL323" s="42"/>
      <c r="DM323" s="42"/>
      <c r="DN323" s="65"/>
      <c r="DO323" s="42"/>
      <c r="DP323" s="42"/>
      <c r="DQ323" s="42"/>
      <c r="DR323" s="42"/>
      <c r="DS323" s="42"/>
      <c r="DT323" s="65"/>
      <c r="DU323" s="65"/>
      <c r="DV323" s="148"/>
      <c r="DW323" s="65"/>
      <c r="DX323" s="42"/>
      <c r="DY323" s="42"/>
      <c r="DZ323" s="42"/>
      <c r="EA323" s="42"/>
      <c r="EB323" s="42"/>
      <c r="EC323" s="42"/>
      <c r="ED323" s="42"/>
      <c r="EE323" s="42"/>
      <c r="EF323" s="42"/>
      <c r="EG323" s="42"/>
      <c r="EH323" s="42"/>
      <c r="EI323" s="42"/>
      <c r="EJ323" s="42"/>
      <c r="EK323" s="42"/>
      <c r="EL323" s="42"/>
      <c r="EM323" s="42"/>
      <c r="EN323" s="42"/>
      <c r="EO323" s="42"/>
      <c r="EP323" s="42"/>
      <c r="EQ323" s="42"/>
      <c r="ER323" s="42"/>
      <c r="ES323" s="42"/>
      <c r="ET323" s="42"/>
      <c r="EU323" s="42"/>
      <c r="EV323" s="42"/>
      <c r="EW323" s="42"/>
      <c r="EX323" s="42"/>
      <c r="EY323" s="42"/>
      <c r="EZ323" s="42"/>
      <c r="FA323" s="42"/>
      <c r="FB323" s="42"/>
      <c r="FC323" s="42"/>
      <c r="FD323" s="149">
        <f t="shared" si="39"/>
        <v>7913500</v>
      </c>
      <c r="FE323" s="150">
        <f t="shared" si="31"/>
        <v>44884</v>
      </c>
      <c r="FF323" s="63" t="str">
        <f t="shared" ca="1" si="28"/>
        <v xml:space="preserve"> TERMINADO</v>
      </c>
      <c r="FG323" s="42"/>
      <c r="FH323" s="42"/>
      <c r="FI323" s="168"/>
      <c r="FJ323" s="42" t="s">
        <v>3237</v>
      </c>
      <c r="FK323" s="151"/>
    </row>
    <row r="324" spans="1:167" s="152" customFormat="1" ht="13.5" customHeight="1" x14ac:dyDescent="0.2">
      <c r="A324" s="43">
        <v>77206</v>
      </c>
      <c r="B324" s="42" t="s">
        <v>3108</v>
      </c>
      <c r="C324" s="42" t="s">
        <v>2289</v>
      </c>
      <c r="D324" s="43" t="s">
        <v>3161</v>
      </c>
      <c r="E324" s="42">
        <v>323</v>
      </c>
      <c r="F324" s="68" t="s">
        <v>515</v>
      </c>
      <c r="G324" s="43"/>
      <c r="H324" s="63" t="s">
        <v>528</v>
      </c>
      <c r="I324" s="42" t="s">
        <v>3162</v>
      </c>
      <c r="J324" s="42"/>
      <c r="K324" s="42" t="s">
        <v>407</v>
      </c>
      <c r="L324" s="42" t="s">
        <v>1439</v>
      </c>
      <c r="M324" s="42" t="s">
        <v>197</v>
      </c>
      <c r="N324" s="42">
        <v>302</v>
      </c>
      <c r="O324" s="65">
        <v>44574</v>
      </c>
      <c r="P324" s="64">
        <v>80000000</v>
      </c>
      <c r="Q324" s="42" t="s">
        <v>535</v>
      </c>
      <c r="R324" s="42" t="s">
        <v>515</v>
      </c>
      <c r="S324" s="42"/>
      <c r="T324" s="162"/>
      <c r="U324" s="69"/>
      <c r="V324" s="69"/>
      <c r="W324" s="163"/>
      <c r="X324" s="163"/>
      <c r="Y324" s="163"/>
      <c r="Z324" s="163"/>
      <c r="AA324" s="163"/>
      <c r="AB324" s="42"/>
      <c r="AC324" s="69"/>
      <c r="AD324" s="69"/>
      <c r="AE324" s="69"/>
      <c r="AF324" s="69"/>
      <c r="AG324" s="64"/>
      <c r="AH324" s="42" t="s">
        <v>506</v>
      </c>
      <c r="AI324" s="42" t="s">
        <v>3324</v>
      </c>
      <c r="AJ324" s="144" t="s">
        <v>2754</v>
      </c>
      <c r="AK324" s="42" t="s">
        <v>1428</v>
      </c>
      <c r="AL324" s="42">
        <v>1032496258</v>
      </c>
      <c r="AM324" s="42"/>
      <c r="AN324" s="145" t="s">
        <v>1631</v>
      </c>
      <c r="AO324" s="65">
        <v>35839</v>
      </c>
      <c r="AP324" s="146">
        <f t="shared" si="42"/>
        <v>23.895890410958906</v>
      </c>
      <c r="AQ324" s="69"/>
      <c r="AR324" s="69"/>
      <c r="AS324" s="189"/>
      <c r="AT324" s="42" t="str">
        <f>+VLOOKUP(AL324,[2]Hoja1!$E:$I,5,0)</f>
        <v>ECONOMISTA</v>
      </c>
      <c r="AU324" s="42" t="s">
        <v>984</v>
      </c>
      <c r="AV324" s="42">
        <v>3165357552</v>
      </c>
      <c r="AW324" s="42" t="s">
        <v>1237</v>
      </c>
      <c r="AX324" s="65">
        <v>44840</v>
      </c>
      <c r="AY324" s="64">
        <v>15000000</v>
      </c>
      <c r="AZ324" s="147">
        <f t="shared" ref="AZ324:AZ336" si="44">AY324/BD324*30</f>
        <v>5000000</v>
      </c>
      <c r="BA324" s="42" t="s">
        <v>3695</v>
      </c>
      <c r="BB324" s="42">
        <v>3</v>
      </c>
      <c r="BC324" s="42"/>
      <c r="BD324" s="42">
        <f t="shared" si="43"/>
        <v>90</v>
      </c>
      <c r="BE324" s="42" t="s">
        <v>1457</v>
      </c>
      <c r="BF324" s="93">
        <v>20226620008783</v>
      </c>
      <c r="BG324" s="42"/>
      <c r="BH324" s="42">
        <v>534</v>
      </c>
      <c r="BI324" s="65">
        <v>44589</v>
      </c>
      <c r="BJ324" s="64">
        <v>40000000</v>
      </c>
      <c r="BK324" s="164"/>
      <c r="BL324" s="42"/>
      <c r="BM324" s="42"/>
      <c r="BN324" s="42"/>
      <c r="BO324" s="42"/>
      <c r="BP324" s="42"/>
      <c r="BQ324" s="42"/>
      <c r="BR324" s="42"/>
      <c r="BS324" s="165"/>
      <c r="BT324" s="166">
        <v>44845</v>
      </c>
      <c r="BU324" s="166">
        <v>44936</v>
      </c>
      <c r="BV324" s="65"/>
      <c r="BW324" s="64"/>
      <c r="BX324" s="42"/>
      <c r="BY324" s="65"/>
      <c r="BZ324" s="167"/>
      <c r="CA324" s="65"/>
      <c r="CB324" s="64"/>
      <c r="CC324" s="42"/>
      <c r="CD324" s="42"/>
      <c r="CE324" s="42"/>
      <c r="CF324" s="42"/>
      <c r="CG324" s="42"/>
      <c r="CH324" s="42"/>
      <c r="CI324" s="42"/>
      <c r="CJ324" s="42"/>
      <c r="CK324" s="42"/>
      <c r="CL324" s="42"/>
      <c r="CM324" s="42"/>
      <c r="CN324" s="42"/>
      <c r="CO324" s="42"/>
      <c r="CP324" s="42"/>
      <c r="CQ324" s="42"/>
      <c r="CR324" s="42"/>
      <c r="CS324" s="42"/>
      <c r="CT324" s="42"/>
      <c r="CU324" s="42"/>
      <c r="CV324" s="42"/>
      <c r="CW324" s="42"/>
      <c r="CX324" s="42"/>
      <c r="CY324" s="65"/>
      <c r="CZ324" s="42"/>
      <c r="DA324" s="42"/>
      <c r="DB324" s="42"/>
      <c r="DC324" s="42"/>
      <c r="DD324" s="42"/>
      <c r="DE324" s="42"/>
      <c r="DF324" s="42"/>
      <c r="DG324" s="42"/>
      <c r="DH324" s="42"/>
      <c r="DI324" s="42"/>
      <c r="DJ324" s="42"/>
      <c r="DK324" s="42"/>
      <c r="DL324" s="42"/>
      <c r="DM324" s="42"/>
      <c r="DN324" s="65"/>
      <c r="DO324" s="42"/>
      <c r="DP324" s="42"/>
      <c r="DQ324" s="42"/>
      <c r="DR324" s="42"/>
      <c r="DS324" s="42"/>
      <c r="DT324" s="65"/>
      <c r="DU324" s="65"/>
      <c r="DV324" s="148"/>
      <c r="DW324" s="65"/>
      <c r="DX324" s="42"/>
      <c r="DY324" s="42"/>
      <c r="DZ324" s="42"/>
      <c r="EA324" s="42"/>
      <c r="EB324" s="42"/>
      <c r="EC324" s="42"/>
      <c r="ED324" s="42"/>
      <c r="EE324" s="42"/>
      <c r="EF324" s="42"/>
      <c r="EG324" s="42"/>
      <c r="EH324" s="42"/>
      <c r="EI324" s="42"/>
      <c r="EJ324" s="42"/>
      <c r="EK324" s="42"/>
      <c r="EL324" s="42"/>
      <c r="EM324" s="42"/>
      <c r="EN324" s="42"/>
      <c r="EO324" s="42"/>
      <c r="EP324" s="42"/>
      <c r="EQ324" s="42"/>
      <c r="ER324" s="42"/>
      <c r="ES324" s="42"/>
      <c r="ET324" s="42"/>
      <c r="EU324" s="42"/>
      <c r="EV324" s="42"/>
      <c r="EW324" s="42"/>
      <c r="EX324" s="42"/>
      <c r="EY324" s="42"/>
      <c r="EZ324" s="42"/>
      <c r="FA324" s="42"/>
      <c r="FB324" s="42"/>
      <c r="FC324" s="42"/>
      <c r="FD324" s="149">
        <f t="shared" si="39"/>
        <v>15000000</v>
      </c>
      <c r="FE324" s="150">
        <f t="shared" si="31"/>
        <v>44936</v>
      </c>
      <c r="FF324" s="63" t="str">
        <f t="shared" ref="FF324:FF381" ca="1" si="45">IF(FE324&gt;TODAY(),"EN EJECUCION"," TERMINADO")</f>
        <v xml:space="preserve"> TERMINADO</v>
      </c>
      <c r="FG324" s="42"/>
      <c r="FH324" s="42"/>
      <c r="FI324" s="168"/>
      <c r="FJ324" s="42" t="s">
        <v>3238</v>
      </c>
      <c r="FK324" s="151"/>
    </row>
    <row r="325" spans="1:167" s="152" customFormat="1" ht="13.5" customHeight="1" x14ac:dyDescent="0.2">
      <c r="A325" s="43">
        <v>78039</v>
      </c>
      <c r="B325" s="42" t="s">
        <v>3108</v>
      </c>
      <c r="C325" s="42" t="s">
        <v>2597</v>
      </c>
      <c r="D325" s="43" t="s">
        <v>3163</v>
      </c>
      <c r="E325" s="42">
        <v>324</v>
      </c>
      <c r="F325" s="68" t="s">
        <v>510</v>
      </c>
      <c r="G325" s="43"/>
      <c r="H325" s="63" t="s">
        <v>528</v>
      </c>
      <c r="I325" s="42" t="s">
        <v>3164</v>
      </c>
      <c r="J325" s="42"/>
      <c r="K325" s="42" t="s">
        <v>2714</v>
      </c>
      <c r="L325" s="42" t="s">
        <v>3479</v>
      </c>
      <c r="M325" s="42" t="s">
        <v>189</v>
      </c>
      <c r="N325" s="42">
        <v>838</v>
      </c>
      <c r="O325" s="65">
        <v>44825</v>
      </c>
      <c r="P325" s="64">
        <v>27950000</v>
      </c>
      <c r="Q325" s="42" t="s">
        <v>541</v>
      </c>
      <c r="R325" s="42" t="s">
        <v>510</v>
      </c>
      <c r="S325" s="42"/>
      <c r="T325" s="162"/>
      <c r="U325" s="69"/>
      <c r="V325" s="69"/>
      <c r="W325" s="163"/>
      <c r="X325" s="163"/>
      <c r="Y325" s="163"/>
      <c r="Z325" s="163"/>
      <c r="AA325" s="163"/>
      <c r="AB325" s="42"/>
      <c r="AC325" s="69"/>
      <c r="AD325" s="69"/>
      <c r="AE325" s="69"/>
      <c r="AF325" s="69"/>
      <c r="AG325" s="64"/>
      <c r="AH325" s="42" t="s">
        <v>2592</v>
      </c>
      <c r="AI325" s="42" t="s">
        <v>3325</v>
      </c>
      <c r="AJ325" s="144" t="s">
        <v>3277</v>
      </c>
      <c r="AK325" s="42" t="s">
        <v>2228</v>
      </c>
      <c r="AL325" s="42">
        <v>800208226</v>
      </c>
      <c r="AM325" s="42"/>
      <c r="AN325" s="145" t="s">
        <v>117</v>
      </c>
      <c r="AO325" s="65"/>
      <c r="AP325" s="146" t="s">
        <v>117</v>
      </c>
      <c r="AQ325" s="69"/>
      <c r="AR325" s="69"/>
      <c r="AS325" s="189"/>
      <c r="AT325" s="42"/>
      <c r="AU325" s="42"/>
      <c r="AV325" s="42"/>
      <c r="AW325" s="42"/>
      <c r="AX325" s="65">
        <v>44845</v>
      </c>
      <c r="AY325" s="64">
        <v>14705000</v>
      </c>
      <c r="AZ325" s="147" t="s">
        <v>2714</v>
      </c>
      <c r="BA325" s="42" t="s">
        <v>3701</v>
      </c>
      <c r="BB325" s="42">
        <v>4</v>
      </c>
      <c r="BC325" s="42"/>
      <c r="BD325" s="42">
        <f t="shared" si="43"/>
        <v>120</v>
      </c>
      <c r="BE325" s="42" t="s">
        <v>3494</v>
      </c>
      <c r="BF325" s="93">
        <v>20226620009963</v>
      </c>
      <c r="BG325" s="42"/>
      <c r="BH325" s="42">
        <v>999</v>
      </c>
      <c r="BI325" s="65">
        <v>44846</v>
      </c>
      <c r="BJ325" s="64">
        <v>14705000</v>
      </c>
      <c r="BK325" s="164"/>
      <c r="BL325" s="42"/>
      <c r="BM325" s="42"/>
      <c r="BN325" s="42"/>
      <c r="BO325" s="42"/>
      <c r="BP325" s="42"/>
      <c r="BQ325" s="42"/>
      <c r="BR325" s="42"/>
      <c r="BS325" s="165"/>
      <c r="BT325" s="166">
        <v>44852</v>
      </c>
      <c r="BU325" s="166">
        <v>44974</v>
      </c>
      <c r="BV325" s="65"/>
      <c r="BW325" s="64"/>
      <c r="BX325" s="42"/>
      <c r="BY325" s="65"/>
      <c r="BZ325" s="167"/>
      <c r="CA325" s="65"/>
      <c r="CB325" s="64"/>
      <c r="CC325" s="42"/>
      <c r="CD325" s="42"/>
      <c r="CE325" s="42"/>
      <c r="CF325" s="42"/>
      <c r="CG325" s="42"/>
      <c r="CH325" s="42"/>
      <c r="CI325" s="42"/>
      <c r="CJ325" s="42"/>
      <c r="CK325" s="42"/>
      <c r="CL325" s="42"/>
      <c r="CM325" s="42"/>
      <c r="CN325" s="42"/>
      <c r="CO325" s="42"/>
      <c r="CP325" s="42"/>
      <c r="CQ325" s="42"/>
      <c r="CR325" s="42"/>
      <c r="CS325" s="42"/>
      <c r="CT325" s="42"/>
      <c r="CU325" s="42"/>
      <c r="CV325" s="42"/>
      <c r="CW325" s="42"/>
      <c r="CX325" s="42"/>
      <c r="CY325" s="65"/>
      <c r="CZ325" s="42"/>
      <c r="DA325" s="42"/>
      <c r="DB325" s="42"/>
      <c r="DC325" s="42"/>
      <c r="DD325" s="42"/>
      <c r="DE325" s="42"/>
      <c r="DF325" s="42"/>
      <c r="DG325" s="42"/>
      <c r="DH325" s="42"/>
      <c r="DI325" s="42"/>
      <c r="DJ325" s="42"/>
      <c r="DK325" s="42"/>
      <c r="DL325" s="42"/>
      <c r="DM325" s="42"/>
      <c r="DN325" s="65"/>
      <c r="DO325" s="42"/>
      <c r="DP325" s="42"/>
      <c r="DQ325" s="42"/>
      <c r="DR325" s="42"/>
      <c r="DS325" s="42"/>
      <c r="DT325" s="65"/>
      <c r="DU325" s="65"/>
      <c r="DV325" s="148"/>
      <c r="DW325" s="65"/>
      <c r="DX325" s="42"/>
      <c r="DY325" s="42"/>
      <c r="DZ325" s="42"/>
      <c r="EA325" s="42"/>
      <c r="EB325" s="42"/>
      <c r="EC325" s="42"/>
      <c r="ED325" s="42"/>
      <c r="EE325" s="42"/>
      <c r="EF325" s="42"/>
      <c r="EG325" s="42"/>
      <c r="EH325" s="42"/>
      <c r="EI325" s="42"/>
      <c r="EJ325" s="42"/>
      <c r="EK325" s="42"/>
      <c r="EL325" s="42"/>
      <c r="EM325" s="42"/>
      <c r="EN325" s="42"/>
      <c r="EO325" s="42"/>
      <c r="EP325" s="42"/>
      <c r="EQ325" s="42"/>
      <c r="ER325" s="42"/>
      <c r="ES325" s="42"/>
      <c r="ET325" s="42"/>
      <c r="EU325" s="42"/>
      <c r="EV325" s="42"/>
      <c r="EW325" s="42"/>
      <c r="EX325" s="42"/>
      <c r="EY325" s="42"/>
      <c r="EZ325" s="42"/>
      <c r="FA325" s="42"/>
      <c r="FB325" s="42"/>
      <c r="FC325" s="42"/>
      <c r="FD325" s="149">
        <f t="shared" si="39"/>
        <v>14705000</v>
      </c>
      <c r="FE325" s="150">
        <f t="shared" si="31"/>
        <v>44974</v>
      </c>
      <c r="FF325" s="63" t="str">
        <f t="shared" ca="1" si="45"/>
        <v xml:space="preserve"> TERMINADO</v>
      </c>
      <c r="FG325" s="42"/>
      <c r="FH325" s="42"/>
      <c r="FI325" s="168"/>
      <c r="FJ325" s="42" t="s">
        <v>3239</v>
      </c>
      <c r="FK325" s="151"/>
    </row>
    <row r="326" spans="1:167" s="152" customFormat="1" ht="13.5" customHeight="1" x14ac:dyDescent="0.2">
      <c r="A326" s="43">
        <v>78168</v>
      </c>
      <c r="B326" s="42" t="s">
        <v>3108</v>
      </c>
      <c r="C326" s="42" t="s">
        <v>2289</v>
      </c>
      <c r="D326" s="43" t="s">
        <v>3165</v>
      </c>
      <c r="E326" s="42">
        <v>325</v>
      </c>
      <c r="F326" s="68" t="s">
        <v>517</v>
      </c>
      <c r="G326" s="43"/>
      <c r="H326" s="63" t="s">
        <v>528</v>
      </c>
      <c r="I326" s="42" t="s">
        <v>3166</v>
      </c>
      <c r="J326" s="42"/>
      <c r="K326" s="42" t="s">
        <v>472</v>
      </c>
      <c r="L326" s="42" t="s">
        <v>1439</v>
      </c>
      <c r="M326" s="42" t="s">
        <v>197</v>
      </c>
      <c r="N326" s="42">
        <v>396</v>
      </c>
      <c r="O326" s="65">
        <v>44579</v>
      </c>
      <c r="P326" s="64">
        <v>36400000</v>
      </c>
      <c r="Q326" s="42" t="s">
        <v>542</v>
      </c>
      <c r="R326" s="42" t="s">
        <v>3400</v>
      </c>
      <c r="S326" s="42"/>
      <c r="T326" s="162"/>
      <c r="U326" s="69"/>
      <c r="V326" s="69"/>
      <c r="W326" s="163"/>
      <c r="X326" s="163"/>
      <c r="Y326" s="163"/>
      <c r="Z326" s="163"/>
      <c r="AA326" s="163"/>
      <c r="AB326" s="42"/>
      <c r="AC326" s="69"/>
      <c r="AD326" s="69"/>
      <c r="AE326" s="69"/>
      <c r="AF326" s="69"/>
      <c r="AG326" s="64"/>
      <c r="AH326" s="42" t="s">
        <v>504</v>
      </c>
      <c r="AI326" s="42" t="s">
        <v>3326</v>
      </c>
      <c r="AJ326" s="144" t="s">
        <v>708</v>
      </c>
      <c r="AK326" s="42" t="s">
        <v>1428</v>
      </c>
      <c r="AL326" s="42">
        <v>53075730</v>
      </c>
      <c r="AM326" s="42"/>
      <c r="AN326" s="145" t="s">
        <v>1632</v>
      </c>
      <c r="AO326" s="65">
        <v>31208</v>
      </c>
      <c r="AP326" s="146">
        <f t="shared" si="42"/>
        <v>36.583561643835615</v>
      </c>
      <c r="AQ326" s="69"/>
      <c r="AR326" s="69"/>
      <c r="AS326" s="189"/>
      <c r="AT326" s="42" t="str">
        <f>+VLOOKUP(AL326,[2]Hoja1!$E:$I,5,0)</f>
        <v>ABOGADO</v>
      </c>
      <c r="AU326" s="42" t="s">
        <v>956</v>
      </c>
      <c r="AV326" s="42">
        <v>3143849307</v>
      </c>
      <c r="AW326" s="42" t="s">
        <v>1209</v>
      </c>
      <c r="AX326" s="65">
        <v>44847</v>
      </c>
      <c r="AY326" s="64">
        <v>13650000</v>
      </c>
      <c r="AZ326" s="147">
        <f t="shared" si="44"/>
        <v>4550000</v>
      </c>
      <c r="BA326" s="42" t="s">
        <v>3733</v>
      </c>
      <c r="BB326" s="42">
        <v>3</v>
      </c>
      <c r="BC326" s="42"/>
      <c r="BD326" s="42">
        <f t="shared" si="43"/>
        <v>90</v>
      </c>
      <c r="BE326" s="42" t="s">
        <v>3495</v>
      </c>
      <c r="BF326" s="93">
        <v>20226620008973</v>
      </c>
      <c r="BG326" s="42"/>
      <c r="BH326" s="42">
        <v>479</v>
      </c>
      <c r="BI326" s="65">
        <v>44588</v>
      </c>
      <c r="BJ326" s="64">
        <v>36400000</v>
      </c>
      <c r="BK326" s="164"/>
      <c r="BL326" s="42"/>
      <c r="BM326" s="42"/>
      <c r="BN326" s="42"/>
      <c r="BO326" s="42"/>
      <c r="BP326" s="42"/>
      <c r="BQ326" s="42"/>
      <c r="BR326" s="42"/>
      <c r="BS326" s="165"/>
      <c r="BT326" s="166">
        <v>44852</v>
      </c>
      <c r="BU326" s="166">
        <v>44943</v>
      </c>
      <c r="BV326" s="65"/>
      <c r="BW326" s="64"/>
      <c r="BX326" s="42"/>
      <c r="BY326" s="65"/>
      <c r="BZ326" s="167"/>
      <c r="CA326" s="65"/>
      <c r="CB326" s="64"/>
      <c r="CC326" s="42"/>
      <c r="CD326" s="42"/>
      <c r="CE326" s="42"/>
      <c r="CF326" s="42"/>
      <c r="CG326" s="42"/>
      <c r="CH326" s="42"/>
      <c r="CI326" s="42"/>
      <c r="CJ326" s="42"/>
      <c r="CK326" s="42"/>
      <c r="CL326" s="42"/>
      <c r="CM326" s="42"/>
      <c r="CN326" s="42"/>
      <c r="CO326" s="42"/>
      <c r="CP326" s="42"/>
      <c r="CQ326" s="42"/>
      <c r="CR326" s="42"/>
      <c r="CS326" s="42"/>
      <c r="CT326" s="42"/>
      <c r="CU326" s="42"/>
      <c r="CV326" s="42"/>
      <c r="CW326" s="42"/>
      <c r="CX326" s="42"/>
      <c r="CY326" s="65"/>
      <c r="CZ326" s="42"/>
      <c r="DA326" s="42"/>
      <c r="DB326" s="42"/>
      <c r="DC326" s="42"/>
      <c r="DD326" s="42"/>
      <c r="DE326" s="42"/>
      <c r="DF326" s="42"/>
      <c r="DG326" s="42"/>
      <c r="DH326" s="42"/>
      <c r="DI326" s="42"/>
      <c r="DJ326" s="42"/>
      <c r="DK326" s="42"/>
      <c r="DL326" s="42"/>
      <c r="DM326" s="42"/>
      <c r="DN326" s="65"/>
      <c r="DO326" s="42"/>
      <c r="DP326" s="42"/>
      <c r="DQ326" s="42"/>
      <c r="DR326" s="42"/>
      <c r="DS326" s="42"/>
      <c r="DT326" s="65"/>
      <c r="DU326" s="65"/>
      <c r="DV326" s="148"/>
      <c r="DW326" s="65"/>
      <c r="DX326" s="42"/>
      <c r="DY326" s="42"/>
      <c r="DZ326" s="42"/>
      <c r="EA326" s="42"/>
      <c r="EB326" s="42"/>
      <c r="EC326" s="42"/>
      <c r="ED326" s="42"/>
      <c r="EE326" s="42"/>
      <c r="EF326" s="42"/>
      <c r="EG326" s="42"/>
      <c r="EH326" s="42"/>
      <c r="EI326" s="42"/>
      <c r="EJ326" s="42"/>
      <c r="EK326" s="42"/>
      <c r="EL326" s="42"/>
      <c r="EM326" s="42"/>
      <c r="EN326" s="42"/>
      <c r="EO326" s="42"/>
      <c r="EP326" s="42"/>
      <c r="EQ326" s="42"/>
      <c r="ER326" s="42"/>
      <c r="ES326" s="42"/>
      <c r="ET326" s="42"/>
      <c r="EU326" s="42"/>
      <c r="EV326" s="42"/>
      <c r="EW326" s="42"/>
      <c r="EX326" s="42"/>
      <c r="EY326" s="42"/>
      <c r="EZ326" s="42"/>
      <c r="FA326" s="42"/>
      <c r="FB326" s="42"/>
      <c r="FC326" s="42"/>
      <c r="FD326" s="149">
        <f t="shared" si="39"/>
        <v>13650000</v>
      </c>
      <c r="FE326" s="150">
        <f t="shared" si="31"/>
        <v>44943</v>
      </c>
      <c r="FF326" s="63" t="str">
        <f t="shared" ca="1" si="45"/>
        <v xml:space="preserve"> TERMINADO</v>
      </c>
      <c r="FG326" s="42"/>
      <c r="FH326" s="42"/>
      <c r="FI326" s="168"/>
      <c r="FJ326" s="42" t="s">
        <v>3240</v>
      </c>
      <c r="FK326" s="151"/>
    </row>
    <row r="327" spans="1:167" s="152" customFormat="1" ht="13.5" customHeight="1" x14ac:dyDescent="0.2">
      <c r="A327" s="43">
        <v>78444</v>
      </c>
      <c r="B327" s="42" t="s">
        <v>3108</v>
      </c>
      <c r="C327" s="42" t="s">
        <v>2289</v>
      </c>
      <c r="D327" s="43" t="s">
        <v>3167</v>
      </c>
      <c r="E327" s="42">
        <v>326</v>
      </c>
      <c r="F327" s="68" t="s">
        <v>2881</v>
      </c>
      <c r="G327" s="43"/>
      <c r="H327" s="63" t="s">
        <v>528</v>
      </c>
      <c r="I327" s="42" t="s">
        <v>3447</v>
      </c>
      <c r="J327" s="42" t="s">
        <v>3453</v>
      </c>
      <c r="K327" s="42" t="s">
        <v>3387</v>
      </c>
      <c r="L327" s="42" t="s">
        <v>1439</v>
      </c>
      <c r="M327" s="42" t="s">
        <v>197</v>
      </c>
      <c r="N327" s="42">
        <v>886</v>
      </c>
      <c r="O327" s="65">
        <v>44846</v>
      </c>
      <c r="P327" s="64">
        <v>15000000</v>
      </c>
      <c r="Q327" s="42" t="s">
        <v>529</v>
      </c>
      <c r="R327" s="42" t="s">
        <v>2881</v>
      </c>
      <c r="S327" s="42"/>
      <c r="T327" s="162"/>
      <c r="U327" s="69"/>
      <c r="V327" s="69"/>
      <c r="W327" s="163"/>
      <c r="X327" s="163"/>
      <c r="Y327" s="163"/>
      <c r="Z327" s="163"/>
      <c r="AA327" s="163"/>
      <c r="AB327" s="42"/>
      <c r="AC327" s="69"/>
      <c r="AD327" s="69"/>
      <c r="AE327" s="69"/>
      <c r="AF327" s="69"/>
      <c r="AG327" s="64"/>
      <c r="AH327" s="42" t="s">
        <v>504</v>
      </c>
      <c r="AI327" s="42" t="s">
        <v>3448</v>
      </c>
      <c r="AJ327" s="144" t="s">
        <v>3297</v>
      </c>
      <c r="AK327" s="42" t="s">
        <v>1428</v>
      </c>
      <c r="AL327" s="42">
        <v>39462273</v>
      </c>
      <c r="AM327" s="42"/>
      <c r="AN327" s="145" t="s">
        <v>1632</v>
      </c>
      <c r="AO327" s="65">
        <v>31093</v>
      </c>
      <c r="AP327" s="146">
        <f t="shared" si="42"/>
        <v>36.898630136986299</v>
      </c>
      <c r="AQ327" s="69"/>
      <c r="AR327" s="69"/>
      <c r="AS327" s="189"/>
      <c r="AT327" s="42" t="str">
        <f>+VLOOKUP(AL327,[2]Hoja1!$E:$I,5,0)</f>
        <v>COMUNICADORA SOCIAL</v>
      </c>
      <c r="AU327" s="42" t="s">
        <v>3345</v>
      </c>
      <c r="AV327" s="42">
        <v>3505836783</v>
      </c>
      <c r="AW327" s="42" t="s">
        <v>3363</v>
      </c>
      <c r="AX327" s="65">
        <v>44858</v>
      </c>
      <c r="AY327" s="64">
        <v>15000000</v>
      </c>
      <c r="AZ327" s="147">
        <f t="shared" si="44"/>
        <v>2500000</v>
      </c>
      <c r="BA327" s="42" t="s">
        <v>3460</v>
      </c>
      <c r="BB327" s="42">
        <v>3</v>
      </c>
      <c r="BC327" s="42">
        <v>90</v>
      </c>
      <c r="BD327" s="42">
        <f t="shared" si="43"/>
        <v>180</v>
      </c>
      <c r="BE327" s="42" t="s">
        <v>734</v>
      </c>
      <c r="BF327" s="93">
        <v>20226620010653</v>
      </c>
      <c r="BG327" s="42">
        <v>1</v>
      </c>
      <c r="BH327" s="42">
        <v>1029</v>
      </c>
      <c r="BI327" s="65">
        <v>44859</v>
      </c>
      <c r="BJ327" s="64">
        <v>15000000</v>
      </c>
      <c r="BK327" s="164"/>
      <c r="BL327" s="42"/>
      <c r="BM327" s="42"/>
      <c r="BN327" s="42"/>
      <c r="BO327" s="42"/>
      <c r="BP327" s="42"/>
      <c r="BQ327" s="42" t="s">
        <v>3449</v>
      </c>
      <c r="BR327" s="42" t="s">
        <v>3450</v>
      </c>
      <c r="BS327" s="165">
        <v>44859</v>
      </c>
      <c r="BT327" s="166">
        <v>44859</v>
      </c>
      <c r="BU327" s="166">
        <v>44950</v>
      </c>
      <c r="BV327" s="65"/>
      <c r="BW327" s="64"/>
      <c r="BX327" s="42"/>
      <c r="BY327" s="65"/>
      <c r="BZ327" s="167"/>
      <c r="CA327" s="65"/>
      <c r="CB327" s="64"/>
      <c r="CC327" s="42"/>
      <c r="CD327" s="42"/>
      <c r="CE327" s="42"/>
      <c r="CF327" s="42"/>
      <c r="CG327" s="42"/>
      <c r="CH327" s="42"/>
      <c r="CI327" s="42"/>
      <c r="CJ327" s="42"/>
      <c r="CK327" s="42"/>
      <c r="CL327" s="42"/>
      <c r="CM327" s="42"/>
      <c r="CN327" s="42"/>
      <c r="CO327" s="42"/>
      <c r="CP327" s="42"/>
      <c r="CQ327" s="42"/>
      <c r="CR327" s="42"/>
      <c r="CS327" s="42"/>
      <c r="CT327" s="42"/>
      <c r="CU327" s="42"/>
      <c r="CV327" s="42"/>
      <c r="CW327" s="42"/>
      <c r="CX327" s="42"/>
      <c r="CY327" s="65"/>
      <c r="CZ327" s="42"/>
      <c r="DA327" s="42"/>
      <c r="DB327" s="42"/>
      <c r="DC327" s="42"/>
      <c r="DD327" s="42"/>
      <c r="DE327" s="42"/>
      <c r="DF327" s="42"/>
      <c r="DG327" s="42"/>
      <c r="DH327" s="42"/>
      <c r="DI327" s="42"/>
      <c r="DJ327" s="42"/>
      <c r="DK327" s="42"/>
      <c r="DL327" s="42"/>
      <c r="DM327" s="42"/>
      <c r="DN327" s="65"/>
      <c r="DO327" s="42"/>
      <c r="DP327" s="42"/>
      <c r="DQ327" s="42"/>
      <c r="DR327" s="42"/>
      <c r="DS327" s="42"/>
      <c r="DT327" s="65"/>
      <c r="DU327" s="65"/>
      <c r="DV327" s="148"/>
      <c r="DW327" s="65"/>
      <c r="DX327" s="42"/>
      <c r="DY327" s="42"/>
      <c r="DZ327" s="42"/>
      <c r="EA327" s="42"/>
      <c r="EB327" s="42"/>
      <c r="EC327" s="42"/>
      <c r="ED327" s="42"/>
      <c r="EE327" s="42"/>
      <c r="EF327" s="42"/>
      <c r="EG327" s="42"/>
      <c r="EH327" s="42"/>
      <c r="EI327" s="42"/>
      <c r="EJ327" s="42"/>
      <c r="EK327" s="42"/>
      <c r="EL327" s="42"/>
      <c r="EM327" s="42"/>
      <c r="EN327" s="42"/>
      <c r="EO327" s="42"/>
      <c r="EP327" s="42"/>
      <c r="EQ327" s="42"/>
      <c r="ER327" s="42"/>
      <c r="ES327" s="42"/>
      <c r="ET327" s="42"/>
      <c r="EU327" s="42"/>
      <c r="EV327" s="42"/>
      <c r="EW327" s="42"/>
      <c r="EX327" s="42"/>
      <c r="EY327" s="42"/>
      <c r="EZ327" s="42"/>
      <c r="FA327" s="42"/>
      <c r="FB327" s="42"/>
      <c r="FC327" s="42"/>
      <c r="FD327" s="149">
        <f t="shared" si="39"/>
        <v>15000000</v>
      </c>
      <c r="FE327" s="150">
        <f t="shared" ref="FE327:FE381" si="46">MAX(BU327,CY327,DD327,DI327,DN327,DS327,FB327)</f>
        <v>44950</v>
      </c>
      <c r="FF327" s="63" t="str">
        <f t="shared" ca="1" si="45"/>
        <v xml:space="preserve"> TERMINADO</v>
      </c>
      <c r="FG327" s="42"/>
      <c r="FH327" s="42"/>
      <c r="FI327" s="168"/>
      <c r="FJ327" s="42" t="s">
        <v>3451</v>
      </c>
      <c r="FK327" s="151"/>
    </row>
    <row r="328" spans="1:167" s="152" customFormat="1" ht="13.5" customHeight="1" x14ac:dyDescent="0.2">
      <c r="A328" s="43">
        <v>78345</v>
      </c>
      <c r="B328" s="42" t="s">
        <v>3108</v>
      </c>
      <c r="C328" s="42" t="s">
        <v>2289</v>
      </c>
      <c r="D328" s="43" t="s">
        <v>3168</v>
      </c>
      <c r="E328" s="42">
        <v>327</v>
      </c>
      <c r="F328" s="68" t="s">
        <v>516</v>
      </c>
      <c r="G328" s="43"/>
      <c r="H328" s="63" t="s">
        <v>528</v>
      </c>
      <c r="I328" s="42" t="s">
        <v>3452</v>
      </c>
      <c r="J328" s="42" t="s">
        <v>1928</v>
      </c>
      <c r="K328" s="42" t="s">
        <v>3454</v>
      </c>
      <c r="L328" s="42" t="s">
        <v>1439</v>
      </c>
      <c r="M328" s="42" t="s">
        <v>197</v>
      </c>
      <c r="N328" s="42">
        <v>876</v>
      </c>
      <c r="O328" s="65">
        <v>44846</v>
      </c>
      <c r="P328" s="64">
        <v>27300000</v>
      </c>
      <c r="Q328" s="42" t="s">
        <v>533</v>
      </c>
      <c r="R328" s="42" t="s">
        <v>3455</v>
      </c>
      <c r="S328" s="42"/>
      <c r="T328" s="162"/>
      <c r="U328" s="69"/>
      <c r="V328" s="69"/>
      <c r="W328" s="163"/>
      <c r="X328" s="163"/>
      <c r="Y328" s="163"/>
      <c r="Z328" s="163"/>
      <c r="AA328" s="163"/>
      <c r="AB328" s="42"/>
      <c r="AC328" s="69"/>
      <c r="AD328" s="69"/>
      <c r="AE328" s="69"/>
      <c r="AF328" s="69"/>
      <c r="AG328" s="64"/>
      <c r="AH328" s="42" t="s">
        <v>3439</v>
      </c>
      <c r="AI328" s="42" t="s">
        <v>3456</v>
      </c>
      <c r="AJ328" s="144" t="s">
        <v>3278</v>
      </c>
      <c r="AK328" s="42" t="s">
        <v>1428</v>
      </c>
      <c r="AL328" s="42">
        <v>79464338</v>
      </c>
      <c r="AM328" s="42">
        <v>2</v>
      </c>
      <c r="AN328" s="145" t="s">
        <v>1631</v>
      </c>
      <c r="AO328" s="65">
        <v>25070</v>
      </c>
      <c r="AP328" s="146">
        <f t="shared" si="42"/>
        <v>53.4</v>
      </c>
      <c r="AQ328" s="69"/>
      <c r="AR328" s="69"/>
      <c r="AS328" s="189"/>
      <c r="AT328" s="42" t="s">
        <v>3457</v>
      </c>
      <c r="AU328" s="42" t="s">
        <v>3458</v>
      </c>
      <c r="AV328" s="42">
        <v>3164643896</v>
      </c>
      <c r="AW328" s="42" t="s">
        <v>3459</v>
      </c>
      <c r="AX328" s="65">
        <v>44859</v>
      </c>
      <c r="AY328" s="64">
        <v>13650000</v>
      </c>
      <c r="AZ328" s="147">
        <f t="shared" si="44"/>
        <v>2275000</v>
      </c>
      <c r="BA328" s="42" t="s">
        <v>3460</v>
      </c>
      <c r="BB328" s="42">
        <v>3</v>
      </c>
      <c r="BC328" s="42">
        <v>90</v>
      </c>
      <c r="BD328" s="42">
        <f t="shared" si="43"/>
        <v>180</v>
      </c>
      <c r="BE328" s="42" t="s">
        <v>2656</v>
      </c>
      <c r="BF328" s="93" t="s">
        <v>3461</v>
      </c>
      <c r="BG328" s="42">
        <v>1</v>
      </c>
      <c r="BH328" s="42">
        <v>1032</v>
      </c>
      <c r="BI328" s="65">
        <v>44860</v>
      </c>
      <c r="BJ328" s="64">
        <v>13650000</v>
      </c>
      <c r="BK328" s="164"/>
      <c r="BL328" s="42"/>
      <c r="BM328" s="42"/>
      <c r="BN328" s="42"/>
      <c r="BO328" s="42"/>
      <c r="BP328" s="42"/>
      <c r="BQ328" s="42">
        <v>270101171</v>
      </c>
      <c r="BR328" s="42" t="s">
        <v>3462</v>
      </c>
      <c r="BS328" s="165">
        <v>44860</v>
      </c>
      <c r="BT328" s="166">
        <v>44860</v>
      </c>
      <c r="BU328" s="166">
        <v>44951</v>
      </c>
      <c r="BV328" s="65"/>
      <c r="BW328" s="64"/>
      <c r="BX328" s="42"/>
      <c r="BY328" s="65"/>
      <c r="BZ328" s="167"/>
      <c r="CA328" s="65"/>
      <c r="CB328" s="64"/>
      <c r="CC328" s="42"/>
      <c r="CD328" s="42"/>
      <c r="CE328" s="42"/>
      <c r="CF328" s="42"/>
      <c r="CG328" s="42"/>
      <c r="CH328" s="42"/>
      <c r="CI328" s="42"/>
      <c r="CJ328" s="42"/>
      <c r="CK328" s="42"/>
      <c r="CL328" s="42"/>
      <c r="CM328" s="42"/>
      <c r="CN328" s="42"/>
      <c r="CO328" s="42"/>
      <c r="CP328" s="42"/>
      <c r="CQ328" s="42"/>
      <c r="CR328" s="42"/>
      <c r="CS328" s="42"/>
      <c r="CT328" s="42"/>
      <c r="CU328" s="42"/>
      <c r="CV328" s="42"/>
      <c r="CW328" s="42"/>
      <c r="CX328" s="42"/>
      <c r="CY328" s="65"/>
      <c r="CZ328" s="42"/>
      <c r="DA328" s="42"/>
      <c r="DB328" s="42"/>
      <c r="DC328" s="42"/>
      <c r="DD328" s="42"/>
      <c r="DE328" s="42"/>
      <c r="DF328" s="42"/>
      <c r="DG328" s="42"/>
      <c r="DH328" s="42"/>
      <c r="DI328" s="42"/>
      <c r="DJ328" s="42"/>
      <c r="DK328" s="42"/>
      <c r="DL328" s="42"/>
      <c r="DM328" s="42"/>
      <c r="DN328" s="65"/>
      <c r="DO328" s="42"/>
      <c r="DP328" s="42"/>
      <c r="DQ328" s="42"/>
      <c r="DR328" s="42"/>
      <c r="DS328" s="42"/>
      <c r="DT328" s="65"/>
      <c r="DU328" s="65"/>
      <c r="DV328" s="148"/>
      <c r="DW328" s="65"/>
      <c r="DX328" s="42"/>
      <c r="DY328" s="42"/>
      <c r="DZ328" s="42"/>
      <c r="EA328" s="42"/>
      <c r="EB328" s="42"/>
      <c r="EC328" s="42"/>
      <c r="ED328" s="42"/>
      <c r="EE328" s="42"/>
      <c r="EF328" s="42"/>
      <c r="EG328" s="42"/>
      <c r="EH328" s="42"/>
      <c r="EI328" s="42"/>
      <c r="EJ328" s="42"/>
      <c r="EK328" s="42"/>
      <c r="EL328" s="42"/>
      <c r="EM328" s="42"/>
      <c r="EN328" s="42"/>
      <c r="EO328" s="42"/>
      <c r="EP328" s="42"/>
      <c r="EQ328" s="42"/>
      <c r="ER328" s="42"/>
      <c r="ES328" s="42"/>
      <c r="ET328" s="42"/>
      <c r="EU328" s="42"/>
      <c r="EV328" s="42"/>
      <c r="EW328" s="42"/>
      <c r="EX328" s="42"/>
      <c r="EY328" s="42"/>
      <c r="EZ328" s="42"/>
      <c r="FA328" s="42"/>
      <c r="FB328" s="42"/>
      <c r="FC328" s="42"/>
      <c r="FD328" s="149">
        <f t="shared" si="39"/>
        <v>13650000</v>
      </c>
      <c r="FE328" s="150">
        <f t="shared" si="46"/>
        <v>44951</v>
      </c>
      <c r="FF328" s="63" t="str">
        <f t="shared" ca="1" si="45"/>
        <v xml:space="preserve"> TERMINADO</v>
      </c>
      <c r="FG328" s="42"/>
      <c r="FH328" s="42"/>
      <c r="FI328" s="168"/>
      <c r="FJ328" s="42" t="s">
        <v>3463</v>
      </c>
      <c r="FK328" s="151"/>
    </row>
    <row r="329" spans="1:167" s="152" customFormat="1" ht="13.5" customHeight="1" x14ac:dyDescent="0.2">
      <c r="A329" s="43">
        <v>77929</v>
      </c>
      <c r="B329" s="42" t="s">
        <v>3108</v>
      </c>
      <c r="C329" s="42" t="s">
        <v>2289</v>
      </c>
      <c r="D329" s="43" t="s">
        <v>3169</v>
      </c>
      <c r="E329" s="42">
        <v>328</v>
      </c>
      <c r="F329" s="68" t="s">
        <v>511</v>
      </c>
      <c r="G329" s="43"/>
      <c r="H329" s="63" t="s">
        <v>528</v>
      </c>
      <c r="I329" s="42" t="s">
        <v>3170</v>
      </c>
      <c r="J329" s="42"/>
      <c r="K329" s="42" t="s">
        <v>3388</v>
      </c>
      <c r="L329" s="42" t="s">
        <v>1439</v>
      </c>
      <c r="M329" s="42" t="s">
        <v>199</v>
      </c>
      <c r="N329" s="42">
        <v>889</v>
      </c>
      <c r="O329" s="65">
        <v>44847</v>
      </c>
      <c r="P329" s="64">
        <v>6900000</v>
      </c>
      <c r="Q329" s="42" t="s">
        <v>537</v>
      </c>
      <c r="R329" s="42" t="s">
        <v>3402</v>
      </c>
      <c r="S329" s="42"/>
      <c r="T329" s="162"/>
      <c r="U329" s="69"/>
      <c r="V329" s="69"/>
      <c r="W329" s="163"/>
      <c r="X329" s="163"/>
      <c r="Y329" s="163"/>
      <c r="Z329" s="163"/>
      <c r="AA329" s="163"/>
      <c r="AB329" s="42"/>
      <c r="AC329" s="69"/>
      <c r="AD329" s="69"/>
      <c r="AE329" s="69"/>
      <c r="AF329" s="69"/>
      <c r="AG329" s="64"/>
      <c r="AH329" s="42" t="s">
        <v>3439</v>
      </c>
      <c r="AI329" s="42" t="s">
        <v>3327</v>
      </c>
      <c r="AJ329" s="144" t="s">
        <v>3279</v>
      </c>
      <c r="AK329" s="42" t="s">
        <v>1428</v>
      </c>
      <c r="AL329" s="42">
        <v>79133269</v>
      </c>
      <c r="AM329" s="42"/>
      <c r="AN329" s="145" t="s">
        <v>1631</v>
      </c>
      <c r="AO329" s="65">
        <v>25098</v>
      </c>
      <c r="AP329" s="146">
        <f t="shared" si="42"/>
        <v>53.323287671232876</v>
      </c>
      <c r="AQ329" s="69"/>
      <c r="AR329" s="69"/>
      <c r="AS329" s="189"/>
      <c r="AT329" s="42" t="str">
        <f>+VLOOKUP(AL329,[2]Hoja1!$E:$I,5,0)</f>
        <v xml:space="preserve">BACHILLER  </v>
      </c>
      <c r="AU329" s="42" t="s">
        <v>3346</v>
      </c>
      <c r="AV329" s="42">
        <v>3182403834</v>
      </c>
      <c r="AW329" s="42" t="s">
        <v>3364</v>
      </c>
      <c r="AX329" s="65">
        <v>44853</v>
      </c>
      <c r="AY329" s="64">
        <v>6900000</v>
      </c>
      <c r="AZ329" s="147">
        <f t="shared" si="44"/>
        <v>2300000</v>
      </c>
      <c r="BA329" s="42" t="s">
        <v>3733</v>
      </c>
      <c r="BB329" s="42">
        <v>3</v>
      </c>
      <c r="BC329" s="42"/>
      <c r="BD329" s="42">
        <f t="shared" si="43"/>
        <v>90</v>
      </c>
      <c r="BE329" s="42" t="s">
        <v>588</v>
      </c>
      <c r="BF329" s="93">
        <v>20226620009153</v>
      </c>
      <c r="BG329" s="42"/>
      <c r="BH329" s="42">
        <v>1014</v>
      </c>
      <c r="BI329" s="65">
        <v>44853</v>
      </c>
      <c r="BJ329" s="64">
        <v>6900000</v>
      </c>
      <c r="BK329" s="164"/>
      <c r="BL329" s="42"/>
      <c r="BM329" s="42"/>
      <c r="BN329" s="42"/>
      <c r="BO329" s="42"/>
      <c r="BP329" s="42"/>
      <c r="BQ329" s="42"/>
      <c r="BR329" s="42"/>
      <c r="BS329" s="165"/>
      <c r="BT329" s="166">
        <v>44854</v>
      </c>
      <c r="BU329" s="166">
        <v>44945</v>
      </c>
      <c r="BV329" s="65"/>
      <c r="BW329" s="64"/>
      <c r="BX329" s="42"/>
      <c r="BY329" s="65"/>
      <c r="BZ329" s="167"/>
      <c r="CA329" s="65"/>
      <c r="CB329" s="64"/>
      <c r="CC329" s="42"/>
      <c r="CD329" s="42"/>
      <c r="CE329" s="42"/>
      <c r="CF329" s="42"/>
      <c r="CG329" s="42"/>
      <c r="CH329" s="42"/>
      <c r="CI329" s="42"/>
      <c r="CJ329" s="42"/>
      <c r="CK329" s="42"/>
      <c r="CL329" s="42"/>
      <c r="CM329" s="42"/>
      <c r="CN329" s="42"/>
      <c r="CO329" s="42"/>
      <c r="CP329" s="42"/>
      <c r="CQ329" s="42"/>
      <c r="CR329" s="42"/>
      <c r="CS329" s="42"/>
      <c r="CT329" s="42"/>
      <c r="CU329" s="42"/>
      <c r="CV329" s="42"/>
      <c r="CW329" s="42"/>
      <c r="CX329" s="42"/>
      <c r="CY329" s="65"/>
      <c r="CZ329" s="42"/>
      <c r="DA329" s="42"/>
      <c r="DB329" s="42"/>
      <c r="DC329" s="42"/>
      <c r="DD329" s="42"/>
      <c r="DE329" s="42"/>
      <c r="DF329" s="42"/>
      <c r="DG329" s="42"/>
      <c r="DH329" s="42"/>
      <c r="DI329" s="42"/>
      <c r="DJ329" s="42"/>
      <c r="DK329" s="42"/>
      <c r="DL329" s="42"/>
      <c r="DM329" s="42"/>
      <c r="DN329" s="65"/>
      <c r="DO329" s="42"/>
      <c r="DP329" s="42"/>
      <c r="DQ329" s="42"/>
      <c r="DR329" s="42"/>
      <c r="DS329" s="42"/>
      <c r="DT329" s="65"/>
      <c r="DU329" s="65"/>
      <c r="DV329" s="148"/>
      <c r="DW329" s="65"/>
      <c r="DX329" s="42"/>
      <c r="DY329" s="42"/>
      <c r="DZ329" s="42"/>
      <c r="EA329" s="42"/>
      <c r="EB329" s="42"/>
      <c r="EC329" s="42"/>
      <c r="ED329" s="42"/>
      <c r="EE329" s="42"/>
      <c r="EF329" s="42"/>
      <c r="EG329" s="42"/>
      <c r="EH329" s="42"/>
      <c r="EI329" s="42"/>
      <c r="EJ329" s="42"/>
      <c r="EK329" s="42"/>
      <c r="EL329" s="42"/>
      <c r="EM329" s="42"/>
      <c r="EN329" s="42"/>
      <c r="EO329" s="42"/>
      <c r="EP329" s="42"/>
      <c r="EQ329" s="42"/>
      <c r="ER329" s="42"/>
      <c r="ES329" s="42"/>
      <c r="ET329" s="42"/>
      <c r="EU329" s="42"/>
      <c r="EV329" s="42"/>
      <c r="EW329" s="42"/>
      <c r="EX329" s="42"/>
      <c r="EY329" s="42"/>
      <c r="EZ329" s="42"/>
      <c r="FA329" s="42"/>
      <c r="FB329" s="42"/>
      <c r="FC329" s="42"/>
      <c r="FD329" s="149">
        <f t="shared" si="39"/>
        <v>6900000</v>
      </c>
      <c r="FE329" s="150">
        <f t="shared" si="46"/>
        <v>44945</v>
      </c>
      <c r="FF329" s="63" t="str">
        <f t="shared" ca="1" si="45"/>
        <v xml:space="preserve"> TERMINADO</v>
      </c>
      <c r="FG329" s="42"/>
      <c r="FH329" s="42"/>
      <c r="FI329" s="168"/>
      <c r="FJ329" s="42" t="s">
        <v>3241</v>
      </c>
      <c r="FK329" s="151"/>
    </row>
    <row r="330" spans="1:167" s="152" customFormat="1" ht="13.5" customHeight="1" x14ac:dyDescent="0.2">
      <c r="A330" s="43">
        <v>78061</v>
      </c>
      <c r="B330" s="42" t="s">
        <v>3108</v>
      </c>
      <c r="C330" s="42" t="s">
        <v>3466</v>
      </c>
      <c r="D330" s="43" t="s">
        <v>3171</v>
      </c>
      <c r="E330" s="42">
        <v>329</v>
      </c>
      <c r="F330" s="68" t="s">
        <v>2908</v>
      </c>
      <c r="G330" s="43"/>
      <c r="H330" s="63" t="s">
        <v>528</v>
      </c>
      <c r="I330" s="42" t="s">
        <v>3467</v>
      </c>
      <c r="J330" s="42" t="s">
        <v>3469</v>
      </c>
      <c r="K330" s="42" t="s">
        <v>2714</v>
      </c>
      <c r="L330" s="42" t="s">
        <v>2287</v>
      </c>
      <c r="M330" s="42" t="s">
        <v>208</v>
      </c>
      <c r="N330" s="42">
        <v>840</v>
      </c>
      <c r="O330" s="65">
        <v>44825</v>
      </c>
      <c r="P330" s="64">
        <v>82723610</v>
      </c>
      <c r="Q330" s="42" t="s">
        <v>2914</v>
      </c>
      <c r="R330" s="42" t="s">
        <v>3470</v>
      </c>
      <c r="S330" s="42"/>
      <c r="T330" s="162"/>
      <c r="U330" s="69"/>
      <c r="V330" s="69"/>
      <c r="W330" s="163"/>
      <c r="X330" s="163"/>
      <c r="Y330" s="163"/>
      <c r="Z330" s="163"/>
      <c r="AA330" s="163"/>
      <c r="AB330" s="42"/>
      <c r="AC330" s="69"/>
      <c r="AD330" s="69"/>
      <c r="AE330" s="69"/>
      <c r="AF330" s="69"/>
      <c r="AG330" s="64"/>
      <c r="AH330" s="42" t="s">
        <v>503</v>
      </c>
      <c r="AI330" s="42" t="s">
        <v>2714</v>
      </c>
      <c r="AJ330" s="144" t="s">
        <v>3280</v>
      </c>
      <c r="AK330" s="42" t="s">
        <v>2228</v>
      </c>
      <c r="AL330" s="42">
        <v>800028446</v>
      </c>
      <c r="AM330" s="42">
        <v>5</v>
      </c>
      <c r="AN330" s="145" t="s">
        <v>117</v>
      </c>
      <c r="AO330" s="65" t="s">
        <v>3471</v>
      </c>
      <c r="AP330" s="146" t="s">
        <v>117</v>
      </c>
      <c r="AQ330" s="69" t="s">
        <v>3472</v>
      </c>
      <c r="AR330" s="69" t="s">
        <v>1428</v>
      </c>
      <c r="AS330" s="189">
        <v>19266902</v>
      </c>
      <c r="AT330" s="42" t="s">
        <v>3471</v>
      </c>
      <c r="AU330" s="42" t="s">
        <v>3473</v>
      </c>
      <c r="AV330" s="42"/>
      <c r="AW330" s="42"/>
      <c r="AX330" s="65">
        <v>44844</v>
      </c>
      <c r="AY330" s="64">
        <v>61466205</v>
      </c>
      <c r="AZ330" s="147">
        <f t="shared" si="44"/>
        <v>15366551.25</v>
      </c>
      <c r="BA330" s="42" t="s">
        <v>3476</v>
      </c>
      <c r="BB330" s="42">
        <v>2</v>
      </c>
      <c r="BC330" s="42">
        <v>60</v>
      </c>
      <c r="BD330" s="42">
        <f t="shared" si="43"/>
        <v>120</v>
      </c>
      <c r="BE330" s="42" t="s">
        <v>3477</v>
      </c>
      <c r="BF330" s="93">
        <v>20226620009373</v>
      </c>
      <c r="BG330" s="42"/>
      <c r="BH330" s="42"/>
      <c r="BI330" s="65"/>
      <c r="BJ330" s="64"/>
      <c r="BK330" s="164"/>
      <c r="BL330" s="42"/>
      <c r="BM330" s="42"/>
      <c r="BN330" s="42"/>
      <c r="BO330" s="42"/>
      <c r="BP330" s="42"/>
      <c r="BQ330" s="42"/>
      <c r="BR330" s="42"/>
      <c r="BS330" s="165"/>
      <c r="BT330" s="166">
        <v>44848</v>
      </c>
      <c r="BU330" s="166">
        <v>44908</v>
      </c>
      <c r="BV330" s="65"/>
      <c r="BW330" s="64"/>
      <c r="BX330" s="42"/>
      <c r="BY330" s="65"/>
      <c r="BZ330" s="167"/>
      <c r="CA330" s="65"/>
      <c r="CB330" s="64"/>
      <c r="CC330" s="42"/>
      <c r="CD330" s="42"/>
      <c r="CE330" s="42"/>
      <c r="CF330" s="42"/>
      <c r="CG330" s="42"/>
      <c r="CH330" s="42"/>
      <c r="CI330" s="42"/>
      <c r="CJ330" s="42"/>
      <c r="CK330" s="42"/>
      <c r="CL330" s="42"/>
      <c r="CM330" s="42"/>
      <c r="CN330" s="42"/>
      <c r="CO330" s="42"/>
      <c r="CP330" s="42"/>
      <c r="CQ330" s="42"/>
      <c r="CR330" s="42"/>
      <c r="CS330" s="42"/>
      <c r="CT330" s="42"/>
      <c r="CU330" s="42"/>
      <c r="CV330" s="42"/>
      <c r="CW330" s="42"/>
      <c r="CX330" s="42"/>
      <c r="CY330" s="65"/>
      <c r="CZ330" s="42"/>
      <c r="DA330" s="42"/>
      <c r="DB330" s="42"/>
      <c r="DC330" s="42"/>
      <c r="DD330" s="42"/>
      <c r="DE330" s="42"/>
      <c r="DF330" s="42"/>
      <c r="DG330" s="42"/>
      <c r="DH330" s="42"/>
      <c r="DI330" s="42"/>
      <c r="DJ330" s="42"/>
      <c r="DK330" s="42"/>
      <c r="DL330" s="42"/>
      <c r="DM330" s="42"/>
      <c r="DN330" s="65"/>
      <c r="DO330" s="42"/>
      <c r="DP330" s="42"/>
      <c r="DQ330" s="42"/>
      <c r="DR330" s="42"/>
      <c r="DS330" s="42"/>
      <c r="DT330" s="65"/>
      <c r="DU330" s="65"/>
      <c r="DV330" s="148"/>
      <c r="DW330" s="65"/>
      <c r="DX330" s="42"/>
      <c r="DY330" s="42"/>
      <c r="DZ330" s="42"/>
      <c r="EA330" s="42"/>
      <c r="EB330" s="42"/>
      <c r="EC330" s="42"/>
      <c r="ED330" s="42"/>
      <c r="EE330" s="42"/>
      <c r="EF330" s="42"/>
      <c r="EG330" s="42"/>
      <c r="EH330" s="42"/>
      <c r="EI330" s="42"/>
      <c r="EJ330" s="42"/>
      <c r="EK330" s="42"/>
      <c r="EL330" s="42"/>
      <c r="EM330" s="42"/>
      <c r="EN330" s="42"/>
      <c r="EO330" s="42"/>
      <c r="EP330" s="42"/>
      <c r="EQ330" s="42"/>
      <c r="ER330" s="42"/>
      <c r="ES330" s="42"/>
      <c r="ET330" s="42"/>
      <c r="EU330" s="42"/>
      <c r="EV330" s="42"/>
      <c r="EW330" s="42"/>
      <c r="EX330" s="42"/>
      <c r="EY330" s="42"/>
      <c r="EZ330" s="42"/>
      <c r="FA330" s="42"/>
      <c r="FB330" s="42"/>
      <c r="FC330" s="42"/>
      <c r="FD330" s="149">
        <f t="shared" si="39"/>
        <v>61466205</v>
      </c>
      <c r="FE330" s="150">
        <f t="shared" si="46"/>
        <v>44908</v>
      </c>
      <c r="FF330" s="63" t="str">
        <f t="shared" ca="1" si="45"/>
        <v xml:space="preserve"> TERMINADO</v>
      </c>
      <c r="FG330" s="42"/>
      <c r="FH330" s="42"/>
      <c r="FI330" s="168"/>
      <c r="FJ330" s="42" t="s">
        <v>3464</v>
      </c>
      <c r="FK330" s="151"/>
    </row>
    <row r="331" spans="1:167" s="152" customFormat="1" ht="13.5" customHeight="1" x14ac:dyDescent="0.2">
      <c r="A331" s="43">
        <v>78061</v>
      </c>
      <c r="B331" s="42" t="s">
        <v>3108</v>
      </c>
      <c r="C331" s="42" t="s">
        <v>3466</v>
      </c>
      <c r="D331" s="43" t="s">
        <v>3172</v>
      </c>
      <c r="E331" s="42">
        <v>330</v>
      </c>
      <c r="F331" s="68" t="s">
        <v>2908</v>
      </c>
      <c r="G331" s="43"/>
      <c r="H331" s="63" t="s">
        <v>528</v>
      </c>
      <c r="I331" s="42" t="s">
        <v>3468</v>
      </c>
      <c r="J331" s="42" t="s">
        <v>3469</v>
      </c>
      <c r="K331" s="42" t="s">
        <v>2714</v>
      </c>
      <c r="L331" s="42" t="s">
        <v>2287</v>
      </c>
      <c r="M331" s="42" t="s">
        <v>208</v>
      </c>
      <c r="N331" s="42">
        <v>840</v>
      </c>
      <c r="O331" s="65">
        <v>44825</v>
      </c>
      <c r="P331" s="64">
        <v>82723610</v>
      </c>
      <c r="Q331" s="42" t="s">
        <v>2914</v>
      </c>
      <c r="R331" s="42" t="s">
        <v>3470</v>
      </c>
      <c r="S331" s="42"/>
      <c r="T331" s="162"/>
      <c r="U331" s="69"/>
      <c r="V331" s="69"/>
      <c r="W331" s="163"/>
      <c r="X331" s="163"/>
      <c r="Y331" s="163"/>
      <c r="Z331" s="163"/>
      <c r="AA331" s="163"/>
      <c r="AB331" s="42"/>
      <c r="AC331" s="69"/>
      <c r="AD331" s="69"/>
      <c r="AE331" s="69"/>
      <c r="AF331" s="69"/>
      <c r="AG331" s="64"/>
      <c r="AH331" s="42" t="s">
        <v>503</v>
      </c>
      <c r="AI331" s="42" t="s">
        <v>3471</v>
      </c>
      <c r="AJ331" s="144" t="s">
        <v>3281</v>
      </c>
      <c r="AK331" s="42" t="s">
        <v>2228</v>
      </c>
      <c r="AL331" s="42">
        <v>19303649</v>
      </c>
      <c r="AM331" s="42">
        <v>1</v>
      </c>
      <c r="AN331" s="145" t="s">
        <v>117</v>
      </c>
      <c r="AO331" s="65" t="s">
        <v>3471</v>
      </c>
      <c r="AP331" s="146" t="s">
        <v>117</v>
      </c>
      <c r="AQ331" s="69" t="s">
        <v>3475</v>
      </c>
      <c r="AR331" s="69" t="s">
        <v>1428</v>
      </c>
      <c r="AS331" s="189">
        <v>19303649</v>
      </c>
      <c r="AT331" s="42" t="s">
        <v>3471</v>
      </c>
      <c r="AU331" s="42" t="s">
        <v>3474</v>
      </c>
      <c r="AV331" s="42"/>
      <c r="AW331" s="42"/>
      <c r="AX331" s="65">
        <v>44844</v>
      </c>
      <c r="AY331" s="64">
        <v>21008009</v>
      </c>
      <c r="AZ331" s="147">
        <f t="shared" si="44"/>
        <v>10504004.5</v>
      </c>
      <c r="BA331" s="42" t="s">
        <v>3700</v>
      </c>
      <c r="BB331" s="42">
        <v>2</v>
      </c>
      <c r="BC331" s="42"/>
      <c r="BD331" s="42">
        <f t="shared" si="43"/>
        <v>60</v>
      </c>
      <c r="BE331" s="42" t="s">
        <v>3477</v>
      </c>
      <c r="BF331" s="93">
        <v>20226620009383</v>
      </c>
      <c r="BG331" s="42"/>
      <c r="BH331" s="42"/>
      <c r="BI331" s="65"/>
      <c r="BJ331" s="64"/>
      <c r="BK331" s="164"/>
      <c r="BL331" s="42"/>
      <c r="BM331" s="42"/>
      <c r="BN331" s="42"/>
      <c r="BO331" s="42"/>
      <c r="BP331" s="42"/>
      <c r="BQ331" s="42"/>
      <c r="BR331" s="42"/>
      <c r="BS331" s="165"/>
      <c r="BT331" s="166">
        <v>44848</v>
      </c>
      <c r="BU331" s="166">
        <v>44908</v>
      </c>
      <c r="BV331" s="65"/>
      <c r="BW331" s="64"/>
      <c r="BX331" s="42"/>
      <c r="BY331" s="65"/>
      <c r="BZ331" s="167"/>
      <c r="CA331" s="65"/>
      <c r="CB331" s="64"/>
      <c r="CC331" s="42"/>
      <c r="CD331" s="42"/>
      <c r="CE331" s="42"/>
      <c r="CF331" s="42"/>
      <c r="CG331" s="42"/>
      <c r="CH331" s="42"/>
      <c r="CI331" s="42"/>
      <c r="CJ331" s="42"/>
      <c r="CK331" s="42"/>
      <c r="CL331" s="42"/>
      <c r="CM331" s="42"/>
      <c r="CN331" s="42"/>
      <c r="CO331" s="42"/>
      <c r="CP331" s="42"/>
      <c r="CQ331" s="42"/>
      <c r="CR331" s="42"/>
      <c r="CS331" s="42"/>
      <c r="CT331" s="42"/>
      <c r="CU331" s="42"/>
      <c r="CV331" s="42"/>
      <c r="CW331" s="42"/>
      <c r="CX331" s="42"/>
      <c r="CY331" s="65"/>
      <c r="CZ331" s="42"/>
      <c r="DA331" s="42"/>
      <c r="DB331" s="42"/>
      <c r="DC331" s="42"/>
      <c r="DD331" s="42"/>
      <c r="DE331" s="42"/>
      <c r="DF331" s="42"/>
      <c r="DG331" s="42"/>
      <c r="DH331" s="42"/>
      <c r="DI331" s="42"/>
      <c r="DJ331" s="42"/>
      <c r="DK331" s="42"/>
      <c r="DL331" s="42"/>
      <c r="DM331" s="42"/>
      <c r="DN331" s="65"/>
      <c r="DO331" s="42"/>
      <c r="DP331" s="42"/>
      <c r="DQ331" s="42"/>
      <c r="DR331" s="42"/>
      <c r="DS331" s="42"/>
      <c r="DT331" s="65"/>
      <c r="DU331" s="65"/>
      <c r="DV331" s="148"/>
      <c r="DW331" s="65"/>
      <c r="DX331" s="42"/>
      <c r="DY331" s="42"/>
      <c r="DZ331" s="42"/>
      <c r="EA331" s="42"/>
      <c r="EB331" s="42"/>
      <c r="EC331" s="42"/>
      <c r="ED331" s="42"/>
      <c r="EE331" s="42"/>
      <c r="EF331" s="42"/>
      <c r="EG331" s="42"/>
      <c r="EH331" s="42"/>
      <c r="EI331" s="42"/>
      <c r="EJ331" s="42"/>
      <c r="EK331" s="42"/>
      <c r="EL331" s="42"/>
      <c r="EM331" s="42"/>
      <c r="EN331" s="42"/>
      <c r="EO331" s="42"/>
      <c r="EP331" s="42"/>
      <c r="EQ331" s="42"/>
      <c r="ER331" s="42"/>
      <c r="ES331" s="42"/>
      <c r="ET331" s="42"/>
      <c r="EU331" s="42"/>
      <c r="EV331" s="42"/>
      <c r="EW331" s="42"/>
      <c r="EX331" s="42"/>
      <c r="EY331" s="42"/>
      <c r="EZ331" s="42"/>
      <c r="FA331" s="42"/>
      <c r="FB331" s="42"/>
      <c r="FC331" s="42"/>
      <c r="FD331" s="149">
        <f t="shared" si="39"/>
        <v>21008009</v>
      </c>
      <c r="FE331" s="150">
        <f t="shared" si="46"/>
        <v>44908</v>
      </c>
      <c r="FF331" s="63" t="str">
        <f t="shared" ca="1" si="45"/>
        <v xml:space="preserve"> TERMINADO</v>
      </c>
      <c r="FG331" s="42"/>
      <c r="FH331" s="42"/>
      <c r="FI331" s="168"/>
      <c r="FJ331" s="42" t="s">
        <v>3465</v>
      </c>
      <c r="FK331" s="151"/>
    </row>
    <row r="332" spans="1:167" s="152" customFormat="1" ht="13.5" customHeight="1" x14ac:dyDescent="0.2">
      <c r="A332" s="43">
        <v>77193</v>
      </c>
      <c r="B332" s="42" t="s">
        <v>3108</v>
      </c>
      <c r="C332" s="42" t="s">
        <v>2289</v>
      </c>
      <c r="D332" s="43" t="s">
        <v>3173</v>
      </c>
      <c r="E332" s="42">
        <v>331</v>
      </c>
      <c r="F332" s="68" t="s">
        <v>521</v>
      </c>
      <c r="G332" s="43"/>
      <c r="H332" s="63" t="s">
        <v>528</v>
      </c>
      <c r="I332" s="42" t="s">
        <v>3174</v>
      </c>
      <c r="J332" s="42"/>
      <c r="K332" s="42" t="s">
        <v>3389</v>
      </c>
      <c r="L332" s="42" t="s">
        <v>1439</v>
      </c>
      <c r="M332" s="42" t="s">
        <v>197</v>
      </c>
      <c r="N332" s="42">
        <v>845</v>
      </c>
      <c r="O332" s="65">
        <v>44826</v>
      </c>
      <c r="P332" s="64">
        <v>13650000</v>
      </c>
      <c r="Q332" s="42" t="s">
        <v>3405</v>
      </c>
      <c r="R332" s="42" t="s">
        <v>521</v>
      </c>
      <c r="S332" s="42"/>
      <c r="T332" s="162"/>
      <c r="U332" s="69"/>
      <c r="V332" s="69"/>
      <c r="W332" s="163"/>
      <c r="X332" s="163"/>
      <c r="Y332" s="163"/>
      <c r="Z332" s="163"/>
      <c r="AA332" s="163"/>
      <c r="AB332" s="42"/>
      <c r="AC332" s="69"/>
      <c r="AD332" s="69"/>
      <c r="AE332" s="69"/>
      <c r="AF332" s="69"/>
      <c r="AG332" s="64"/>
      <c r="AH332" s="42" t="s">
        <v>3435</v>
      </c>
      <c r="AI332" s="42" t="s">
        <v>3328</v>
      </c>
      <c r="AJ332" s="144" t="s">
        <v>3282</v>
      </c>
      <c r="AK332" s="42" t="s">
        <v>1428</v>
      </c>
      <c r="AL332" s="42">
        <v>1022327966</v>
      </c>
      <c r="AM332" s="42"/>
      <c r="AN332" s="145" t="s">
        <v>1632</v>
      </c>
      <c r="AO332" s="65">
        <v>31712</v>
      </c>
      <c r="AP332" s="146">
        <f t="shared" si="42"/>
        <v>35.202739726027396</v>
      </c>
      <c r="AQ332" s="69"/>
      <c r="AR332" s="69"/>
      <c r="AS332" s="189"/>
      <c r="AT332" s="42" t="str">
        <f>+VLOOKUP(AL332,[2]Hoja1!$E:$I,5,0)</f>
        <v>ZOOTECNISTA</v>
      </c>
      <c r="AU332" s="42" t="s">
        <v>3347</v>
      </c>
      <c r="AV332" s="42">
        <v>3123000776</v>
      </c>
      <c r="AW332" s="42" t="s">
        <v>3365</v>
      </c>
      <c r="AX332" s="65">
        <v>44847</v>
      </c>
      <c r="AY332" s="64">
        <v>13650000</v>
      </c>
      <c r="AZ332" s="147">
        <f t="shared" si="44"/>
        <v>4550000</v>
      </c>
      <c r="BA332" s="42" t="s">
        <v>3695</v>
      </c>
      <c r="BB332" s="42">
        <v>3</v>
      </c>
      <c r="BC332" s="42"/>
      <c r="BD332" s="42">
        <f t="shared" si="43"/>
        <v>90</v>
      </c>
      <c r="BE332" s="42" t="s">
        <v>3412</v>
      </c>
      <c r="BF332" s="93">
        <v>20226620008953</v>
      </c>
      <c r="BG332" s="42"/>
      <c r="BH332" s="42">
        <v>1007</v>
      </c>
      <c r="BI332" s="65">
        <v>44847</v>
      </c>
      <c r="BJ332" s="64">
        <v>13650000</v>
      </c>
      <c r="BK332" s="164"/>
      <c r="BL332" s="42"/>
      <c r="BM332" s="42"/>
      <c r="BN332" s="42"/>
      <c r="BO332" s="42"/>
      <c r="BP332" s="42"/>
      <c r="BQ332" s="42"/>
      <c r="BR332" s="42"/>
      <c r="BS332" s="165"/>
      <c r="BT332" s="166">
        <v>44848</v>
      </c>
      <c r="BU332" s="166">
        <v>44939</v>
      </c>
      <c r="BV332" s="65"/>
      <c r="BW332" s="64"/>
      <c r="BX332" s="42"/>
      <c r="BY332" s="65"/>
      <c r="BZ332" s="167"/>
      <c r="CA332" s="65"/>
      <c r="CB332" s="64"/>
      <c r="CC332" s="42"/>
      <c r="CD332" s="42"/>
      <c r="CE332" s="42"/>
      <c r="CF332" s="42"/>
      <c r="CG332" s="42"/>
      <c r="CH332" s="42"/>
      <c r="CI332" s="42"/>
      <c r="CJ332" s="42"/>
      <c r="CK332" s="42"/>
      <c r="CL332" s="42"/>
      <c r="CM332" s="42"/>
      <c r="CN332" s="42"/>
      <c r="CO332" s="42"/>
      <c r="CP332" s="42"/>
      <c r="CQ332" s="42"/>
      <c r="CR332" s="42"/>
      <c r="CS332" s="42"/>
      <c r="CT332" s="42"/>
      <c r="CU332" s="42"/>
      <c r="CV332" s="42"/>
      <c r="CW332" s="42"/>
      <c r="CX332" s="42"/>
      <c r="CY332" s="65"/>
      <c r="CZ332" s="42"/>
      <c r="DA332" s="42"/>
      <c r="DB332" s="42"/>
      <c r="DC332" s="42"/>
      <c r="DD332" s="42"/>
      <c r="DE332" s="42"/>
      <c r="DF332" s="42"/>
      <c r="DG332" s="42"/>
      <c r="DH332" s="42"/>
      <c r="DI332" s="42"/>
      <c r="DJ332" s="42"/>
      <c r="DK332" s="42"/>
      <c r="DL332" s="42"/>
      <c r="DM332" s="42"/>
      <c r="DN332" s="65"/>
      <c r="DO332" s="42"/>
      <c r="DP332" s="42"/>
      <c r="DQ332" s="42"/>
      <c r="DR332" s="42"/>
      <c r="DS332" s="42"/>
      <c r="DT332" s="65"/>
      <c r="DU332" s="65"/>
      <c r="DV332" s="148"/>
      <c r="DW332" s="65"/>
      <c r="DX332" s="42"/>
      <c r="DY332" s="42"/>
      <c r="DZ332" s="42"/>
      <c r="EA332" s="42"/>
      <c r="EB332" s="42"/>
      <c r="EC332" s="42"/>
      <c r="ED332" s="42"/>
      <c r="EE332" s="42"/>
      <c r="EF332" s="42"/>
      <c r="EG332" s="42"/>
      <c r="EH332" s="42"/>
      <c r="EI332" s="42"/>
      <c r="EJ332" s="42"/>
      <c r="EK332" s="42"/>
      <c r="EL332" s="42"/>
      <c r="EM332" s="42"/>
      <c r="EN332" s="42"/>
      <c r="EO332" s="42"/>
      <c r="EP332" s="42"/>
      <c r="EQ332" s="42"/>
      <c r="ER332" s="42"/>
      <c r="ES332" s="42"/>
      <c r="ET332" s="42"/>
      <c r="EU332" s="42"/>
      <c r="EV332" s="42"/>
      <c r="EW332" s="42"/>
      <c r="EX332" s="42"/>
      <c r="EY332" s="42"/>
      <c r="EZ332" s="42"/>
      <c r="FA332" s="42"/>
      <c r="FB332" s="42"/>
      <c r="FC332" s="42"/>
      <c r="FD332" s="149">
        <f t="shared" si="39"/>
        <v>13650000</v>
      </c>
      <c r="FE332" s="150">
        <f t="shared" si="46"/>
        <v>44939</v>
      </c>
      <c r="FF332" s="63" t="str">
        <f t="shared" ca="1" si="45"/>
        <v xml:space="preserve"> TERMINADO</v>
      </c>
      <c r="FG332" s="42"/>
      <c r="FH332" s="42"/>
      <c r="FI332" s="168"/>
      <c r="FJ332" s="42" t="s">
        <v>3242</v>
      </c>
      <c r="FK332" s="151"/>
    </row>
    <row r="333" spans="1:167" s="152" customFormat="1" ht="13.5" customHeight="1" x14ac:dyDescent="0.2">
      <c r="A333" s="43">
        <v>78149</v>
      </c>
      <c r="B333" s="42" t="s">
        <v>3108</v>
      </c>
      <c r="C333" s="42" t="s">
        <v>2289</v>
      </c>
      <c r="D333" s="43" t="s">
        <v>3175</v>
      </c>
      <c r="E333" s="42">
        <v>332</v>
      </c>
      <c r="F333" s="68" t="s">
        <v>510</v>
      </c>
      <c r="G333" s="43"/>
      <c r="H333" s="63" t="s">
        <v>528</v>
      </c>
      <c r="I333" s="42" t="s">
        <v>3176</v>
      </c>
      <c r="J333" s="42"/>
      <c r="K333" s="42" t="s">
        <v>3390</v>
      </c>
      <c r="L333" s="42" t="s">
        <v>1439</v>
      </c>
      <c r="M333" s="42" t="s">
        <v>197</v>
      </c>
      <c r="N333" s="42">
        <v>872</v>
      </c>
      <c r="O333" s="65">
        <v>44846</v>
      </c>
      <c r="P333" s="64">
        <v>15000000</v>
      </c>
      <c r="Q333" s="42" t="s">
        <v>541</v>
      </c>
      <c r="R333" s="42" t="s">
        <v>510</v>
      </c>
      <c r="S333" s="42"/>
      <c r="T333" s="162"/>
      <c r="U333" s="69"/>
      <c r="V333" s="69"/>
      <c r="W333" s="163"/>
      <c r="X333" s="163"/>
      <c r="Y333" s="163"/>
      <c r="Z333" s="163"/>
      <c r="AA333" s="163"/>
      <c r="AB333" s="42"/>
      <c r="AC333" s="69"/>
      <c r="AD333" s="69"/>
      <c r="AE333" s="69"/>
      <c r="AF333" s="69"/>
      <c r="AG333" s="64"/>
      <c r="AH333" s="42" t="s">
        <v>502</v>
      </c>
      <c r="AI333" s="42" t="s">
        <v>3329</v>
      </c>
      <c r="AJ333" s="144" t="s">
        <v>3283</v>
      </c>
      <c r="AK333" s="42" t="s">
        <v>1428</v>
      </c>
      <c r="AL333" s="42">
        <v>1018427375</v>
      </c>
      <c r="AM333" s="42"/>
      <c r="AN333" s="145" t="s">
        <v>1631</v>
      </c>
      <c r="AO333" s="65">
        <v>32714</v>
      </c>
      <c r="AP333" s="146">
        <f t="shared" si="42"/>
        <v>32.457534246575342</v>
      </c>
      <c r="AQ333" s="69"/>
      <c r="AR333" s="69"/>
      <c r="AS333" s="189"/>
      <c r="AT333" s="42" t="str">
        <f>+VLOOKUP(AL333,[2]Hoja1!$E:$I,5,0)</f>
        <v>ABOGADO</v>
      </c>
      <c r="AU333" s="42" t="s">
        <v>3348</v>
      </c>
      <c r="AV333" s="42">
        <v>3016811132</v>
      </c>
      <c r="AW333" s="42" t="s">
        <v>3366</v>
      </c>
      <c r="AX333" s="65">
        <v>44847</v>
      </c>
      <c r="AY333" s="64">
        <v>15000000</v>
      </c>
      <c r="AZ333" s="147">
        <f t="shared" si="44"/>
        <v>5000000</v>
      </c>
      <c r="BA333" s="42" t="s">
        <v>3733</v>
      </c>
      <c r="BB333" s="42">
        <v>3</v>
      </c>
      <c r="BC333" s="42"/>
      <c r="BD333" s="42">
        <f t="shared" si="43"/>
        <v>90</v>
      </c>
      <c r="BE333" s="42" t="s">
        <v>600</v>
      </c>
      <c r="BF333" s="93">
        <v>20226620009453</v>
      </c>
      <c r="BG333" s="42"/>
      <c r="BH333" s="42">
        <v>1006</v>
      </c>
      <c r="BI333" s="65">
        <v>44847</v>
      </c>
      <c r="BJ333" s="64">
        <v>15000000</v>
      </c>
      <c r="BK333" s="164"/>
      <c r="BL333" s="42"/>
      <c r="BM333" s="42"/>
      <c r="BN333" s="42"/>
      <c r="BO333" s="42"/>
      <c r="BP333" s="42"/>
      <c r="BQ333" s="42"/>
      <c r="BR333" s="42"/>
      <c r="BS333" s="165"/>
      <c r="BT333" s="166">
        <v>44848</v>
      </c>
      <c r="BU333" s="166">
        <v>44939</v>
      </c>
      <c r="BV333" s="65"/>
      <c r="BW333" s="64"/>
      <c r="BX333" s="42"/>
      <c r="BY333" s="65"/>
      <c r="BZ333" s="167"/>
      <c r="CA333" s="65"/>
      <c r="CB333" s="64"/>
      <c r="CC333" s="42"/>
      <c r="CD333" s="42"/>
      <c r="CE333" s="42"/>
      <c r="CF333" s="42"/>
      <c r="CG333" s="42"/>
      <c r="CH333" s="42"/>
      <c r="CI333" s="42"/>
      <c r="CJ333" s="42"/>
      <c r="CK333" s="42"/>
      <c r="CL333" s="42"/>
      <c r="CM333" s="42"/>
      <c r="CN333" s="42"/>
      <c r="CO333" s="42"/>
      <c r="CP333" s="42"/>
      <c r="CQ333" s="42"/>
      <c r="CR333" s="42"/>
      <c r="CS333" s="42"/>
      <c r="CT333" s="42"/>
      <c r="CU333" s="42"/>
      <c r="CV333" s="42"/>
      <c r="CW333" s="42"/>
      <c r="CX333" s="42"/>
      <c r="CY333" s="65"/>
      <c r="CZ333" s="42"/>
      <c r="DA333" s="42"/>
      <c r="DB333" s="42"/>
      <c r="DC333" s="42"/>
      <c r="DD333" s="42"/>
      <c r="DE333" s="42"/>
      <c r="DF333" s="42"/>
      <c r="DG333" s="42"/>
      <c r="DH333" s="42"/>
      <c r="DI333" s="42"/>
      <c r="DJ333" s="42"/>
      <c r="DK333" s="42"/>
      <c r="DL333" s="42"/>
      <c r="DM333" s="42"/>
      <c r="DN333" s="65"/>
      <c r="DO333" s="42"/>
      <c r="DP333" s="42"/>
      <c r="DQ333" s="42"/>
      <c r="DR333" s="42"/>
      <c r="DS333" s="42"/>
      <c r="DT333" s="65"/>
      <c r="DU333" s="65"/>
      <c r="DV333" s="148"/>
      <c r="DW333" s="65"/>
      <c r="DX333" s="42"/>
      <c r="DY333" s="42"/>
      <c r="DZ333" s="42"/>
      <c r="EA333" s="42"/>
      <c r="EB333" s="42"/>
      <c r="EC333" s="42"/>
      <c r="ED333" s="42"/>
      <c r="EE333" s="42"/>
      <c r="EF333" s="42"/>
      <c r="EG333" s="42"/>
      <c r="EH333" s="42"/>
      <c r="EI333" s="42"/>
      <c r="EJ333" s="42"/>
      <c r="EK333" s="42"/>
      <c r="EL333" s="42"/>
      <c r="EM333" s="42"/>
      <c r="EN333" s="42"/>
      <c r="EO333" s="42"/>
      <c r="EP333" s="42"/>
      <c r="EQ333" s="42"/>
      <c r="ER333" s="42"/>
      <c r="ES333" s="42"/>
      <c r="ET333" s="42"/>
      <c r="EU333" s="42"/>
      <c r="EV333" s="42"/>
      <c r="EW333" s="42"/>
      <c r="EX333" s="42"/>
      <c r="EY333" s="42"/>
      <c r="EZ333" s="42"/>
      <c r="FA333" s="42"/>
      <c r="FB333" s="42"/>
      <c r="FC333" s="42"/>
      <c r="FD333" s="149">
        <f t="shared" si="39"/>
        <v>15000000</v>
      </c>
      <c r="FE333" s="150">
        <f t="shared" si="46"/>
        <v>44939</v>
      </c>
      <c r="FF333" s="63" t="str">
        <f t="shared" ca="1" si="45"/>
        <v xml:space="preserve"> TERMINADO</v>
      </c>
      <c r="FG333" s="42"/>
      <c r="FH333" s="42"/>
      <c r="FI333" s="168"/>
      <c r="FJ333" s="42" t="s">
        <v>3243</v>
      </c>
      <c r="FK333" s="151"/>
    </row>
    <row r="334" spans="1:167" s="141" customFormat="1" ht="13.5" customHeight="1" x14ac:dyDescent="0.25">
      <c r="A334" s="83">
        <v>77399</v>
      </c>
      <c r="B334" s="80" t="s">
        <v>3913</v>
      </c>
      <c r="C334" s="80" t="s">
        <v>2289</v>
      </c>
      <c r="D334" s="83" t="s">
        <v>3177</v>
      </c>
      <c r="E334" s="80">
        <v>333</v>
      </c>
      <c r="F334" s="80" t="s">
        <v>513</v>
      </c>
      <c r="G334" s="171"/>
      <c r="H334" s="80" t="s">
        <v>528</v>
      </c>
      <c r="I334" s="172" t="s">
        <v>3178</v>
      </c>
      <c r="J334" s="80"/>
      <c r="K334" s="80" t="s">
        <v>3391</v>
      </c>
      <c r="L334" s="80" t="s">
        <v>1439</v>
      </c>
      <c r="M334" s="80" t="s">
        <v>197</v>
      </c>
      <c r="N334" s="80">
        <v>871</v>
      </c>
      <c r="O334" s="82">
        <v>44846</v>
      </c>
      <c r="P334" s="81">
        <v>15000000</v>
      </c>
      <c r="Q334" s="80" t="s">
        <v>539</v>
      </c>
      <c r="R334" s="80" t="s">
        <v>513</v>
      </c>
      <c r="S334" s="173"/>
      <c r="T334" s="174"/>
      <c r="U334" s="88"/>
      <c r="V334" s="88"/>
      <c r="W334" s="175"/>
      <c r="X334" s="175"/>
      <c r="Y334" s="175"/>
      <c r="Z334" s="175"/>
      <c r="AA334" s="175"/>
      <c r="AB334" s="173"/>
      <c r="AC334" s="88"/>
      <c r="AD334" s="88"/>
      <c r="AE334" s="88"/>
      <c r="AF334" s="88"/>
      <c r="AG334" s="81"/>
      <c r="AH334" s="176" t="s">
        <v>3436</v>
      </c>
      <c r="AI334" s="80" t="s">
        <v>3330</v>
      </c>
      <c r="AJ334" s="134" t="s">
        <v>3284</v>
      </c>
      <c r="AK334" s="175" t="s">
        <v>1428</v>
      </c>
      <c r="AL334" s="80">
        <v>79442951</v>
      </c>
      <c r="AM334" s="88"/>
      <c r="AN334" s="135" t="s">
        <v>1631</v>
      </c>
      <c r="AO334" s="82">
        <v>24838</v>
      </c>
      <c r="AP334" s="136">
        <f t="shared" si="42"/>
        <v>54.035616438356165</v>
      </c>
      <c r="AQ334" s="88"/>
      <c r="AR334" s="88"/>
      <c r="AS334" s="189"/>
      <c r="AT334" s="80" t="str">
        <f>+VLOOKUP(AL334,[2]Hoja1!$E:$I,5,0)</f>
        <v>ARQUTECTO</v>
      </c>
      <c r="AU334" s="80" t="s">
        <v>3349</v>
      </c>
      <c r="AV334" s="80">
        <v>3168320719</v>
      </c>
      <c r="AW334" s="80" t="s">
        <v>3367</v>
      </c>
      <c r="AX334" s="82">
        <v>44848</v>
      </c>
      <c r="AY334" s="81">
        <v>15000000</v>
      </c>
      <c r="AZ334" s="137">
        <f t="shared" si="44"/>
        <v>5000000</v>
      </c>
      <c r="BA334" s="80" t="s">
        <v>3695</v>
      </c>
      <c r="BB334" s="80">
        <v>3</v>
      </c>
      <c r="BC334" s="80"/>
      <c r="BD334" s="177">
        <f t="shared" si="43"/>
        <v>90</v>
      </c>
      <c r="BE334" s="172" t="s">
        <v>602</v>
      </c>
      <c r="BF334" s="94">
        <v>20226620009113</v>
      </c>
      <c r="BG334" s="80"/>
      <c r="BH334" s="80">
        <v>1009</v>
      </c>
      <c r="BI334" s="178">
        <v>44852</v>
      </c>
      <c r="BJ334" s="81">
        <v>15000000</v>
      </c>
      <c r="BK334" s="80"/>
      <c r="BL334" s="80"/>
      <c r="BM334" s="80"/>
      <c r="BN334" s="80"/>
      <c r="BO334" s="80"/>
      <c r="BP334" s="80"/>
      <c r="BQ334" s="179"/>
      <c r="BR334" s="180"/>
      <c r="BS334" s="178"/>
      <c r="BT334" s="82">
        <v>44853</v>
      </c>
      <c r="BU334" s="82">
        <v>44944</v>
      </c>
      <c r="BV334" s="82"/>
      <c r="BW334" s="81"/>
      <c r="BX334" s="83"/>
      <c r="BY334" s="82"/>
      <c r="BZ334" s="181"/>
      <c r="CA334" s="82"/>
      <c r="CB334" s="81"/>
      <c r="CC334" s="80"/>
      <c r="CD334" s="80"/>
      <c r="CE334" s="80"/>
      <c r="CF334" s="80"/>
      <c r="CG334" s="80"/>
      <c r="CH334" s="80"/>
      <c r="CI334" s="80"/>
      <c r="CJ334" s="80"/>
      <c r="CK334" s="80"/>
      <c r="CL334" s="80"/>
      <c r="CM334" s="80"/>
      <c r="CN334" s="80"/>
      <c r="CO334" s="80"/>
      <c r="CP334" s="80"/>
      <c r="CQ334" s="80"/>
      <c r="CR334" s="80"/>
      <c r="CS334" s="80"/>
      <c r="CT334" s="80"/>
      <c r="CU334" s="80"/>
      <c r="CV334" s="80"/>
      <c r="CW334" s="80"/>
      <c r="CX334" s="80"/>
      <c r="CY334" s="82"/>
      <c r="CZ334" s="80"/>
      <c r="DA334" s="80"/>
      <c r="DB334" s="80"/>
      <c r="DC334" s="80"/>
      <c r="DD334" s="80"/>
      <c r="DE334" s="80"/>
      <c r="DF334" s="80"/>
      <c r="DG334" s="80"/>
      <c r="DH334" s="80"/>
      <c r="DI334" s="80"/>
      <c r="DJ334" s="80"/>
      <c r="DK334" s="80"/>
      <c r="DL334" s="80"/>
      <c r="DM334" s="80"/>
      <c r="DN334" s="82"/>
      <c r="DO334" s="80"/>
      <c r="DP334" s="80"/>
      <c r="DQ334" s="80"/>
      <c r="DR334" s="80"/>
      <c r="DS334" s="80"/>
      <c r="DT334" s="82">
        <v>44896</v>
      </c>
      <c r="DU334" s="82">
        <v>44896</v>
      </c>
      <c r="DV334" s="134" t="s">
        <v>3912</v>
      </c>
      <c r="DW334" s="82"/>
      <c r="DX334" s="80" t="s">
        <v>1428</v>
      </c>
      <c r="DY334" s="80">
        <v>79643668</v>
      </c>
      <c r="DZ334" s="80"/>
      <c r="EA334" s="80"/>
      <c r="EB334" s="80"/>
      <c r="EC334" s="80"/>
      <c r="ED334" s="80"/>
      <c r="EE334" s="80"/>
      <c r="EF334" s="80"/>
      <c r="EG334" s="80"/>
      <c r="EH334" s="80"/>
      <c r="EI334" s="80"/>
      <c r="EJ334" s="80"/>
      <c r="EK334" s="80"/>
      <c r="EL334" s="80"/>
      <c r="EM334" s="80"/>
      <c r="EN334" s="80"/>
      <c r="EO334" s="80"/>
      <c r="EP334" s="80"/>
      <c r="EQ334" s="80"/>
      <c r="ER334" s="80"/>
      <c r="ES334" s="80"/>
      <c r="ET334" s="80"/>
      <c r="EU334" s="80"/>
      <c r="EV334" s="80"/>
      <c r="EW334" s="80"/>
      <c r="EX334" s="80"/>
      <c r="EY334" s="80"/>
      <c r="EZ334" s="80"/>
      <c r="FA334" s="80"/>
      <c r="FB334" s="80"/>
      <c r="FC334" s="80"/>
      <c r="FD334" s="138">
        <f t="shared" si="39"/>
        <v>15000000</v>
      </c>
      <c r="FE334" s="82">
        <f t="shared" si="46"/>
        <v>44944</v>
      </c>
      <c r="FF334" s="87" t="str">
        <f t="shared" ca="1" si="45"/>
        <v xml:space="preserve"> TERMINADO</v>
      </c>
      <c r="FG334" s="80"/>
      <c r="FH334" s="80"/>
      <c r="FI334" s="182"/>
      <c r="FJ334" s="140" t="s">
        <v>3244</v>
      </c>
    </row>
    <row r="335" spans="1:167" s="152" customFormat="1" ht="13.5" customHeight="1" x14ac:dyDescent="0.2">
      <c r="A335" s="43">
        <v>78542</v>
      </c>
      <c r="B335" s="42" t="s">
        <v>3108</v>
      </c>
      <c r="C335" s="42" t="s">
        <v>2289</v>
      </c>
      <c r="D335" s="43" t="s">
        <v>3179</v>
      </c>
      <c r="E335" s="42">
        <v>334</v>
      </c>
      <c r="F335" s="68" t="s">
        <v>516</v>
      </c>
      <c r="G335" s="43"/>
      <c r="H335" s="63" t="s">
        <v>528</v>
      </c>
      <c r="I335" s="42" t="s">
        <v>3180</v>
      </c>
      <c r="J335" s="42"/>
      <c r="K335" s="42" t="s">
        <v>3392</v>
      </c>
      <c r="L335" s="42" t="s">
        <v>1439</v>
      </c>
      <c r="M335" s="42" t="s">
        <v>199</v>
      </c>
      <c r="N335" s="42">
        <v>878</v>
      </c>
      <c r="O335" s="65">
        <v>44846</v>
      </c>
      <c r="P335" s="64">
        <v>8250000</v>
      </c>
      <c r="Q335" s="42" t="s">
        <v>533</v>
      </c>
      <c r="R335" s="42" t="s">
        <v>516</v>
      </c>
      <c r="S335" s="42"/>
      <c r="T335" s="162"/>
      <c r="U335" s="69"/>
      <c r="V335" s="69"/>
      <c r="W335" s="163"/>
      <c r="X335" s="163"/>
      <c r="Y335" s="163"/>
      <c r="Z335" s="163"/>
      <c r="AA335" s="163"/>
      <c r="AB335" s="42"/>
      <c r="AC335" s="69"/>
      <c r="AD335" s="69"/>
      <c r="AE335" s="69"/>
      <c r="AF335" s="69"/>
      <c r="AG335" s="64"/>
      <c r="AH335" s="42" t="s">
        <v>3436</v>
      </c>
      <c r="AI335" s="42" t="s">
        <v>3331</v>
      </c>
      <c r="AJ335" s="144" t="s">
        <v>3285</v>
      </c>
      <c r="AK335" s="42" t="s">
        <v>1428</v>
      </c>
      <c r="AL335" s="42">
        <v>1022369331</v>
      </c>
      <c r="AM335" s="42"/>
      <c r="AN335" s="145" t="s">
        <v>1632</v>
      </c>
      <c r="AO335" s="65">
        <v>33410</v>
      </c>
      <c r="AP335" s="146">
        <f t="shared" si="42"/>
        <v>30.550684931506851</v>
      </c>
      <c r="AQ335" s="69"/>
      <c r="AR335" s="69"/>
      <c r="AS335" s="189"/>
      <c r="AT335" s="42" t="str">
        <f>+VLOOKUP(AL335,[2]Hoja1!$E:$I,5,0)</f>
        <v>TEC ADMON</v>
      </c>
      <c r="AU335" s="42" t="s">
        <v>3350</v>
      </c>
      <c r="AV335" s="42">
        <v>3168498809</v>
      </c>
      <c r="AW335" s="42" t="s">
        <v>3368</v>
      </c>
      <c r="AX335" s="65">
        <v>44848</v>
      </c>
      <c r="AY335" s="64">
        <v>8250000</v>
      </c>
      <c r="AZ335" s="147">
        <f t="shared" si="44"/>
        <v>2750000</v>
      </c>
      <c r="BA335" s="42" t="s">
        <v>3733</v>
      </c>
      <c r="BB335" s="42">
        <v>3</v>
      </c>
      <c r="BC335" s="42"/>
      <c r="BD335" s="42">
        <f t="shared" si="43"/>
        <v>90</v>
      </c>
      <c r="BE335" s="42" t="s">
        <v>2656</v>
      </c>
      <c r="BF335" s="93">
        <v>20226620009123</v>
      </c>
      <c r="BG335" s="42"/>
      <c r="BH335" s="42">
        <v>1011</v>
      </c>
      <c r="BI335" s="65">
        <v>44852</v>
      </c>
      <c r="BJ335" s="64">
        <v>8250000</v>
      </c>
      <c r="BK335" s="164"/>
      <c r="BL335" s="42"/>
      <c r="BM335" s="42"/>
      <c r="BN335" s="42"/>
      <c r="BO335" s="42"/>
      <c r="BP335" s="42"/>
      <c r="BQ335" s="42"/>
      <c r="BR335" s="42"/>
      <c r="BS335" s="165"/>
      <c r="BT335" s="166">
        <v>44853</v>
      </c>
      <c r="BU335" s="166">
        <v>44944</v>
      </c>
      <c r="BV335" s="65"/>
      <c r="BW335" s="64"/>
      <c r="BX335" s="42"/>
      <c r="BY335" s="65"/>
      <c r="BZ335" s="167"/>
      <c r="CA335" s="65"/>
      <c r="CB335" s="64"/>
      <c r="CC335" s="42"/>
      <c r="CD335" s="42"/>
      <c r="CE335" s="42"/>
      <c r="CF335" s="42"/>
      <c r="CG335" s="42"/>
      <c r="CH335" s="42"/>
      <c r="CI335" s="42"/>
      <c r="CJ335" s="42"/>
      <c r="CK335" s="42"/>
      <c r="CL335" s="42"/>
      <c r="CM335" s="42"/>
      <c r="CN335" s="42"/>
      <c r="CO335" s="42"/>
      <c r="CP335" s="42"/>
      <c r="CQ335" s="42"/>
      <c r="CR335" s="42"/>
      <c r="CS335" s="42"/>
      <c r="CT335" s="42"/>
      <c r="CU335" s="42"/>
      <c r="CV335" s="42"/>
      <c r="CW335" s="42"/>
      <c r="CX335" s="42"/>
      <c r="CY335" s="65"/>
      <c r="CZ335" s="42"/>
      <c r="DA335" s="42"/>
      <c r="DB335" s="42"/>
      <c r="DC335" s="42"/>
      <c r="DD335" s="42"/>
      <c r="DE335" s="42"/>
      <c r="DF335" s="42"/>
      <c r="DG335" s="42"/>
      <c r="DH335" s="42"/>
      <c r="DI335" s="42"/>
      <c r="DJ335" s="42"/>
      <c r="DK335" s="42"/>
      <c r="DL335" s="42"/>
      <c r="DM335" s="42"/>
      <c r="DN335" s="65"/>
      <c r="DO335" s="42"/>
      <c r="DP335" s="42"/>
      <c r="DQ335" s="42"/>
      <c r="DR335" s="42"/>
      <c r="DS335" s="42"/>
      <c r="DT335" s="65"/>
      <c r="DU335" s="65"/>
      <c r="DV335" s="148"/>
      <c r="DW335" s="65"/>
      <c r="DX335" s="42"/>
      <c r="DY335" s="42"/>
      <c r="DZ335" s="42"/>
      <c r="EA335" s="42"/>
      <c r="EB335" s="42"/>
      <c r="EC335" s="42"/>
      <c r="ED335" s="42"/>
      <c r="EE335" s="42"/>
      <c r="EF335" s="42"/>
      <c r="EG335" s="42"/>
      <c r="EH335" s="42"/>
      <c r="EI335" s="42"/>
      <c r="EJ335" s="42"/>
      <c r="EK335" s="42"/>
      <c r="EL335" s="42"/>
      <c r="EM335" s="42"/>
      <c r="EN335" s="42"/>
      <c r="EO335" s="42"/>
      <c r="EP335" s="42"/>
      <c r="EQ335" s="42"/>
      <c r="ER335" s="42"/>
      <c r="ES335" s="42"/>
      <c r="ET335" s="42"/>
      <c r="EU335" s="42"/>
      <c r="EV335" s="42"/>
      <c r="EW335" s="42"/>
      <c r="EX335" s="42"/>
      <c r="EY335" s="42"/>
      <c r="EZ335" s="42"/>
      <c r="FA335" s="42"/>
      <c r="FB335" s="42"/>
      <c r="FC335" s="42"/>
      <c r="FD335" s="149">
        <f>+AY335+BW335+CG335+CP335</f>
        <v>8250000</v>
      </c>
      <c r="FE335" s="150">
        <f t="shared" si="46"/>
        <v>44944</v>
      </c>
      <c r="FF335" s="63" t="str">
        <f t="shared" ca="1" si="45"/>
        <v xml:space="preserve"> TERMINADO</v>
      </c>
      <c r="FG335" s="42"/>
      <c r="FH335" s="42"/>
      <c r="FI335" s="168"/>
      <c r="FJ335" s="42" t="s">
        <v>3245</v>
      </c>
      <c r="FK335" s="151"/>
    </row>
    <row r="336" spans="1:167" s="152" customFormat="1" ht="13.5" customHeight="1" x14ac:dyDescent="0.2">
      <c r="A336" s="43">
        <v>78786</v>
      </c>
      <c r="B336" s="42" t="s">
        <v>3108</v>
      </c>
      <c r="C336" s="42" t="s">
        <v>2289</v>
      </c>
      <c r="D336" s="43" t="s">
        <v>3181</v>
      </c>
      <c r="E336" s="42">
        <v>335</v>
      </c>
      <c r="F336" s="68" t="s">
        <v>511</v>
      </c>
      <c r="G336" s="43"/>
      <c r="H336" s="63" t="s">
        <v>528</v>
      </c>
      <c r="I336" s="42" t="s">
        <v>3182</v>
      </c>
      <c r="J336" s="42"/>
      <c r="K336" s="42" t="s">
        <v>493</v>
      </c>
      <c r="L336" s="42" t="s">
        <v>1439</v>
      </c>
      <c r="M336" s="42" t="s">
        <v>199</v>
      </c>
      <c r="N336" s="42">
        <v>382</v>
      </c>
      <c r="O336" s="65">
        <v>44578</v>
      </c>
      <c r="P336" s="64">
        <v>40000000</v>
      </c>
      <c r="Q336" s="42" t="s">
        <v>537</v>
      </c>
      <c r="R336" s="42" t="s">
        <v>3402</v>
      </c>
      <c r="S336" s="42"/>
      <c r="T336" s="162"/>
      <c r="U336" s="69"/>
      <c r="V336" s="69"/>
      <c r="W336" s="163"/>
      <c r="X336" s="163"/>
      <c r="Y336" s="163"/>
      <c r="Z336" s="163"/>
      <c r="AA336" s="163"/>
      <c r="AB336" s="42"/>
      <c r="AC336" s="69"/>
      <c r="AD336" s="69"/>
      <c r="AE336" s="69"/>
      <c r="AF336" s="69"/>
      <c r="AG336" s="64"/>
      <c r="AH336" s="42" t="s">
        <v>3435</v>
      </c>
      <c r="AI336" s="42" t="s">
        <v>3332</v>
      </c>
      <c r="AJ336" s="144" t="s">
        <v>3286</v>
      </c>
      <c r="AK336" s="42" t="s">
        <v>1428</v>
      </c>
      <c r="AL336" s="42">
        <v>79849347</v>
      </c>
      <c r="AM336" s="42"/>
      <c r="AN336" s="145" t="s">
        <v>1631</v>
      </c>
      <c r="AO336" s="65">
        <v>27626</v>
      </c>
      <c r="AP336" s="146">
        <f t="shared" si="42"/>
        <v>46.397260273972606</v>
      </c>
      <c r="AQ336" s="69"/>
      <c r="AR336" s="69"/>
      <c r="AS336" s="189"/>
      <c r="AT336" s="42" t="str">
        <f>+VLOOKUP(AL336,[2]Hoja1!$E:$I,5,0)</f>
        <v>TRABAJADOR SOCIAL</v>
      </c>
      <c r="AU336" s="42" t="s">
        <v>1015</v>
      </c>
      <c r="AV336" s="42">
        <v>3215091175</v>
      </c>
      <c r="AW336" s="42" t="s">
        <v>1268</v>
      </c>
      <c r="AX336" s="65">
        <v>44854</v>
      </c>
      <c r="AY336" s="64">
        <v>13333333</v>
      </c>
      <c r="AZ336" s="147">
        <f t="shared" si="44"/>
        <v>4999999.875</v>
      </c>
      <c r="BA336" s="42" t="s">
        <v>3734</v>
      </c>
      <c r="BB336" s="42">
        <v>2</v>
      </c>
      <c r="BC336" s="42">
        <v>20</v>
      </c>
      <c r="BD336" s="42">
        <f t="shared" si="43"/>
        <v>80</v>
      </c>
      <c r="BE336" s="42" t="s">
        <v>3412</v>
      </c>
      <c r="BF336" s="93">
        <v>20226620009493</v>
      </c>
      <c r="BG336" s="42"/>
      <c r="BH336" s="42">
        <v>547</v>
      </c>
      <c r="BI336" s="65">
        <v>44589</v>
      </c>
      <c r="BJ336" s="64">
        <v>40000000</v>
      </c>
      <c r="BK336" s="164"/>
      <c r="BL336" s="42"/>
      <c r="BM336" s="42"/>
      <c r="BN336" s="42"/>
      <c r="BO336" s="42"/>
      <c r="BP336" s="42"/>
      <c r="BQ336" s="42"/>
      <c r="BR336" s="42"/>
      <c r="BS336" s="165"/>
      <c r="BT336" s="166">
        <v>44855</v>
      </c>
      <c r="BU336" s="166">
        <v>44936</v>
      </c>
      <c r="BV336" s="65">
        <v>44917</v>
      </c>
      <c r="BW336" s="64">
        <v>333333</v>
      </c>
      <c r="BX336" s="42">
        <v>988</v>
      </c>
      <c r="BY336" s="65"/>
      <c r="BZ336" s="167">
        <v>1145</v>
      </c>
      <c r="CA336" s="65">
        <v>44921</v>
      </c>
      <c r="CB336" s="64">
        <v>333333</v>
      </c>
      <c r="CC336" s="42"/>
      <c r="CD336" s="42"/>
      <c r="CE336" s="42"/>
      <c r="CF336" s="42"/>
      <c r="CG336" s="42"/>
      <c r="CH336" s="42"/>
      <c r="CI336" s="42"/>
      <c r="CJ336" s="42"/>
      <c r="CK336" s="42"/>
      <c r="CL336" s="42"/>
      <c r="CM336" s="42"/>
      <c r="CN336" s="42"/>
      <c r="CO336" s="42"/>
      <c r="CP336" s="42"/>
      <c r="CQ336" s="42"/>
      <c r="CR336" s="42"/>
      <c r="CS336" s="42"/>
      <c r="CT336" s="42"/>
      <c r="CU336" s="42"/>
      <c r="CV336" s="42"/>
      <c r="CW336" s="42"/>
      <c r="CX336" s="42">
        <v>2</v>
      </c>
      <c r="CY336" s="65" t="s">
        <v>3904</v>
      </c>
      <c r="CZ336" s="42">
        <v>44917</v>
      </c>
      <c r="DA336" s="42" t="s">
        <v>3905</v>
      </c>
      <c r="DB336" s="42"/>
      <c r="DC336" s="42">
        <v>2</v>
      </c>
      <c r="DD336" s="42"/>
      <c r="DE336" s="42"/>
      <c r="DF336" s="42"/>
      <c r="DG336" s="42"/>
      <c r="DH336" s="42"/>
      <c r="DI336" s="42"/>
      <c r="DJ336" s="42"/>
      <c r="DK336" s="42"/>
      <c r="DL336" s="42"/>
      <c r="DM336" s="42"/>
      <c r="DN336" s="65"/>
      <c r="DO336" s="42"/>
      <c r="DP336" s="42"/>
      <c r="DQ336" s="42"/>
      <c r="DR336" s="42"/>
      <c r="DS336" s="42"/>
      <c r="DT336" s="65"/>
      <c r="DU336" s="65"/>
      <c r="DV336" s="148"/>
      <c r="DW336" s="65"/>
      <c r="DX336" s="42"/>
      <c r="DY336" s="42"/>
      <c r="DZ336" s="42"/>
      <c r="EA336" s="42"/>
      <c r="EB336" s="42"/>
      <c r="EC336" s="42"/>
      <c r="ED336" s="42"/>
      <c r="EE336" s="42"/>
      <c r="EF336" s="42"/>
      <c r="EG336" s="42"/>
      <c r="EH336" s="42"/>
      <c r="EI336" s="42"/>
      <c r="EJ336" s="42"/>
      <c r="EK336" s="42"/>
      <c r="EL336" s="42"/>
      <c r="EM336" s="42"/>
      <c r="EN336" s="42"/>
      <c r="EO336" s="42"/>
      <c r="EP336" s="42"/>
      <c r="EQ336" s="42"/>
      <c r="ER336" s="42"/>
      <c r="ES336" s="42"/>
      <c r="ET336" s="42"/>
      <c r="EU336" s="42"/>
      <c r="EV336" s="42"/>
      <c r="EW336" s="42"/>
      <c r="EX336" s="42"/>
      <c r="EY336" s="42"/>
      <c r="EZ336" s="42"/>
      <c r="FA336" s="42"/>
      <c r="FB336" s="42"/>
      <c r="FC336" s="42"/>
      <c r="FD336" s="149">
        <f t="shared" si="39"/>
        <v>13666666</v>
      </c>
      <c r="FE336" s="150">
        <f t="shared" si="46"/>
        <v>44936</v>
      </c>
      <c r="FF336" s="63" t="str">
        <f t="shared" ca="1" si="45"/>
        <v xml:space="preserve"> TERMINADO</v>
      </c>
      <c r="FG336" s="42"/>
      <c r="FH336" s="42"/>
      <c r="FI336" s="168"/>
      <c r="FJ336" s="42" t="s">
        <v>3246</v>
      </c>
      <c r="FK336" s="151"/>
    </row>
    <row r="337" spans="1:167" s="152" customFormat="1" ht="13.5" customHeight="1" x14ac:dyDescent="0.2">
      <c r="A337" s="43">
        <v>75620</v>
      </c>
      <c r="B337" s="42" t="s">
        <v>3108</v>
      </c>
      <c r="C337" s="42" t="s">
        <v>3693</v>
      </c>
      <c r="D337" s="43" t="s">
        <v>3183</v>
      </c>
      <c r="E337" s="42">
        <v>336</v>
      </c>
      <c r="F337" s="68" t="s">
        <v>3406</v>
      </c>
      <c r="G337" s="43"/>
      <c r="H337" s="63" t="s">
        <v>528</v>
      </c>
      <c r="I337" s="42" t="s">
        <v>3184</v>
      </c>
      <c r="J337" s="42"/>
      <c r="K337" s="42" t="s">
        <v>2714</v>
      </c>
      <c r="L337" s="42" t="s">
        <v>1439</v>
      </c>
      <c r="M337" s="42" t="s">
        <v>214</v>
      </c>
      <c r="N337" s="42">
        <v>614</v>
      </c>
      <c r="O337" s="65">
        <v>44796</v>
      </c>
      <c r="P337" s="64">
        <v>299819112</v>
      </c>
      <c r="Q337" s="42" t="s">
        <v>3919</v>
      </c>
      <c r="R337" s="42" t="s">
        <v>3920</v>
      </c>
      <c r="S337" s="42"/>
      <c r="T337" s="162"/>
      <c r="U337" s="69"/>
      <c r="V337" s="69"/>
      <c r="W337" s="163"/>
      <c r="X337" s="163"/>
      <c r="Y337" s="163"/>
      <c r="Z337" s="163"/>
      <c r="AA337" s="163"/>
      <c r="AB337" s="42"/>
      <c r="AC337" s="69"/>
      <c r="AD337" s="69"/>
      <c r="AE337" s="69"/>
      <c r="AF337" s="69"/>
      <c r="AG337" s="64">
        <f>299819112+445877133</f>
        <v>745696245</v>
      </c>
      <c r="AH337" s="42" t="s">
        <v>2575</v>
      </c>
      <c r="AI337" s="42" t="s">
        <v>3333</v>
      </c>
      <c r="AJ337" s="144" t="s">
        <v>3287</v>
      </c>
      <c r="AK337" s="42" t="s">
        <v>2228</v>
      </c>
      <c r="AL337" s="42">
        <v>830133329</v>
      </c>
      <c r="AM337" s="42">
        <v>1</v>
      </c>
      <c r="AN337" s="145" t="s">
        <v>117</v>
      </c>
      <c r="AO337" s="65"/>
      <c r="AP337" s="146" t="s">
        <v>117</v>
      </c>
      <c r="AQ337" s="69"/>
      <c r="AR337" s="69" t="s">
        <v>1428</v>
      </c>
      <c r="AS337" s="189"/>
      <c r="AT337" s="42" t="s">
        <v>2714</v>
      </c>
      <c r="AU337" s="42" t="s">
        <v>3708</v>
      </c>
      <c r="AV337" s="42"/>
      <c r="AW337" s="42"/>
      <c r="AX337" s="65" t="s">
        <v>3683</v>
      </c>
      <c r="AY337" s="64">
        <v>745696245</v>
      </c>
      <c r="AZ337" s="147"/>
      <c r="BA337" s="42" t="s">
        <v>3671</v>
      </c>
      <c r="BB337" s="42"/>
      <c r="BC337" s="42"/>
      <c r="BD337" s="42"/>
      <c r="BE337" s="42" t="s">
        <v>3496</v>
      </c>
      <c r="BF337" s="93">
        <v>20226620009783</v>
      </c>
      <c r="BG337" s="42"/>
      <c r="BH337" s="42">
        <v>1024</v>
      </c>
      <c r="BI337" s="65">
        <v>44858</v>
      </c>
      <c r="BJ337" s="64">
        <v>299819112</v>
      </c>
      <c r="BK337" s="164"/>
      <c r="BL337" s="42"/>
      <c r="BM337" s="42"/>
      <c r="BN337" s="42"/>
      <c r="BO337" s="42"/>
      <c r="BP337" s="42"/>
      <c r="BQ337" s="42"/>
      <c r="BR337" s="42"/>
      <c r="BS337" s="165"/>
      <c r="BT337" s="166">
        <v>44866</v>
      </c>
      <c r="BU337" s="166">
        <v>44956</v>
      </c>
      <c r="BV337" s="65"/>
      <c r="BW337" s="64"/>
      <c r="BX337" s="42"/>
      <c r="BY337" s="65"/>
      <c r="BZ337" s="167"/>
      <c r="CA337" s="65"/>
      <c r="CB337" s="64"/>
      <c r="CC337" s="42"/>
      <c r="CD337" s="42"/>
      <c r="CE337" s="42"/>
      <c r="CF337" s="42"/>
      <c r="CG337" s="42"/>
      <c r="CH337" s="42"/>
      <c r="CI337" s="42"/>
      <c r="CJ337" s="42"/>
      <c r="CK337" s="42"/>
      <c r="CL337" s="42"/>
      <c r="CM337" s="42"/>
      <c r="CN337" s="42"/>
      <c r="CO337" s="42"/>
      <c r="CP337" s="42"/>
      <c r="CQ337" s="42"/>
      <c r="CR337" s="42"/>
      <c r="CS337" s="42"/>
      <c r="CT337" s="42"/>
      <c r="CU337" s="42"/>
      <c r="CV337" s="42"/>
      <c r="CW337" s="42"/>
      <c r="CX337" s="42"/>
      <c r="CY337" s="65"/>
      <c r="CZ337" s="42"/>
      <c r="DA337" s="42"/>
      <c r="DB337" s="42"/>
      <c r="DC337" s="42"/>
      <c r="DD337" s="42"/>
      <c r="DE337" s="42"/>
      <c r="DF337" s="42"/>
      <c r="DG337" s="42"/>
      <c r="DH337" s="42"/>
      <c r="DI337" s="42"/>
      <c r="DJ337" s="42"/>
      <c r="DK337" s="42"/>
      <c r="DL337" s="42"/>
      <c r="DM337" s="42"/>
      <c r="DN337" s="65"/>
      <c r="DO337" s="42"/>
      <c r="DP337" s="42"/>
      <c r="DQ337" s="42"/>
      <c r="DR337" s="42"/>
      <c r="DS337" s="42"/>
      <c r="DT337" s="65"/>
      <c r="DU337" s="65"/>
      <c r="DV337" s="148"/>
      <c r="DW337" s="65"/>
      <c r="DX337" s="42"/>
      <c r="DY337" s="42"/>
      <c r="DZ337" s="42"/>
      <c r="EA337" s="42"/>
      <c r="EB337" s="42"/>
      <c r="EC337" s="42"/>
      <c r="ED337" s="42"/>
      <c r="EE337" s="42"/>
      <c r="EF337" s="42"/>
      <c r="EG337" s="42"/>
      <c r="EH337" s="42"/>
      <c r="EI337" s="42"/>
      <c r="EJ337" s="42"/>
      <c r="EK337" s="42"/>
      <c r="EL337" s="42"/>
      <c r="EM337" s="42"/>
      <c r="EN337" s="42"/>
      <c r="EO337" s="42"/>
      <c r="EP337" s="42"/>
      <c r="EQ337" s="42"/>
      <c r="ER337" s="42"/>
      <c r="ES337" s="42"/>
      <c r="ET337" s="42"/>
      <c r="EU337" s="42"/>
      <c r="EV337" s="42"/>
      <c r="EW337" s="42"/>
      <c r="EX337" s="42"/>
      <c r="EY337" s="42"/>
      <c r="EZ337" s="42"/>
      <c r="FA337" s="42"/>
      <c r="FB337" s="42"/>
      <c r="FC337" s="42"/>
      <c r="FD337" s="149">
        <f t="shared" si="39"/>
        <v>745696245</v>
      </c>
      <c r="FE337" s="150">
        <f t="shared" si="46"/>
        <v>44956</v>
      </c>
      <c r="FF337" s="63" t="str">
        <f t="shared" ca="1" si="45"/>
        <v xml:space="preserve"> TERMINADO</v>
      </c>
      <c r="FG337" s="42"/>
      <c r="FH337" s="42"/>
      <c r="FI337" s="168"/>
      <c r="FJ337" s="42" t="s">
        <v>3247</v>
      </c>
      <c r="FK337" s="151"/>
    </row>
    <row r="338" spans="1:167" s="152" customFormat="1" ht="13.5" customHeight="1" x14ac:dyDescent="0.2">
      <c r="A338" s="43">
        <v>77959</v>
      </c>
      <c r="B338" s="42" t="s">
        <v>3108</v>
      </c>
      <c r="C338" s="42" t="s">
        <v>2289</v>
      </c>
      <c r="D338" s="43" t="s">
        <v>3185</v>
      </c>
      <c r="E338" s="42">
        <v>337</v>
      </c>
      <c r="F338" s="68" t="s">
        <v>515</v>
      </c>
      <c r="G338" s="43"/>
      <c r="H338" s="63" t="s">
        <v>528</v>
      </c>
      <c r="I338" s="42" t="s">
        <v>3186</v>
      </c>
      <c r="J338" s="42"/>
      <c r="K338" s="42" t="s">
        <v>3393</v>
      </c>
      <c r="L338" s="42" t="s">
        <v>1439</v>
      </c>
      <c r="M338" s="42" t="s">
        <v>199</v>
      </c>
      <c r="N338" s="42">
        <v>862</v>
      </c>
      <c r="O338" s="65">
        <v>44837</v>
      </c>
      <c r="P338" s="64">
        <v>8250000</v>
      </c>
      <c r="Q338" s="42" t="s">
        <v>535</v>
      </c>
      <c r="R338" s="42" t="s">
        <v>515</v>
      </c>
      <c r="S338" s="42"/>
      <c r="T338" s="162"/>
      <c r="U338" s="69"/>
      <c r="V338" s="69"/>
      <c r="W338" s="163"/>
      <c r="X338" s="163"/>
      <c r="Y338" s="163"/>
      <c r="Z338" s="163"/>
      <c r="AA338" s="163"/>
      <c r="AB338" s="42"/>
      <c r="AC338" s="69"/>
      <c r="AD338" s="69"/>
      <c r="AE338" s="69"/>
      <c r="AF338" s="69"/>
      <c r="AG338" s="64"/>
      <c r="AH338" s="42" t="s">
        <v>3437</v>
      </c>
      <c r="AI338" s="42" t="s">
        <v>3334</v>
      </c>
      <c r="AJ338" s="144" t="s">
        <v>3288</v>
      </c>
      <c r="AK338" s="42" t="s">
        <v>1428</v>
      </c>
      <c r="AL338" s="42">
        <v>1032377425</v>
      </c>
      <c r="AM338" s="42"/>
      <c r="AN338" s="145" t="s">
        <v>1631</v>
      </c>
      <c r="AO338" s="65">
        <v>31769</v>
      </c>
      <c r="AP338" s="146">
        <f t="shared" si="42"/>
        <v>35.046575342465751</v>
      </c>
      <c r="AQ338" s="69"/>
      <c r="AR338" s="69"/>
      <c r="AS338" s="189"/>
      <c r="AT338" s="42" t="str">
        <f>+VLOOKUP(AL338,[2]Hoja1!$E:$I,5,0)</f>
        <v xml:space="preserve">BACHILLER  </v>
      </c>
      <c r="AU338" s="42" t="s">
        <v>3351</v>
      </c>
      <c r="AV338" s="42">
        <v>3229509791</v>
      </c>
      <c r="AW338" s="42" t="s">
        <v>3369</v>
      </c>
      <c r="AX338" s="65">
        <v>44853</v>
      </c>
      <c r="AY338" s="64">
        <v>8250000</v>
      </c>
      <c r="AZ338" s="147">
        <f t="shared" ref="AZ338:AZ345" si="47">AY338/BD338*30</f>
        <v>2750000</v>
      </c>
      <c r="BA338" s="42" t="s">
        <v>3733</v>
      </c>
      <c r="BB338" s="42">
        <v>3</v>
      </c>
      <c r="BC338" s="42"/>
      <c r="BD338" s="42">
        <f t="shared" ref="BD338:BD345" si="48">+(BB338*30)+BC338</f>
        <v>90</v>
      </c>
      <c r="BE338" s="42" t="s">
        <v>2786</v>
      </c>
      <c r="BF338" s="93">
        <v>20226620009273</v>
      </c>
      <c r="BG338" s="42"/>
      <c r="BH338" s="42">
        <v>1015</v>
      </c>
      <c r="BI338" s="65">
        <v>44854</v>
      </c>
      <c r="BJ338" s="64">
        <v>8250000</v>
      </c>
      <c r="BK338" s="164"/>
      <c r="BL338" s="42"/>
      <c r="BM338" s="42"/>
      <c r="BN338" s="42"/>
      <c r="BO338" s="42"/>
      <c r="BP338" s="42"/>
      <c r="BQ338" s="42"/>
      <c r="BR338" s="42"/>
      <c r="BS338" s="165"/>
      <c r="BT338" s="166">
        <v>44858</v>
      </c>
      <c r="BU338" s="166">
        <v>44949</v>
      </c>
      <c r="BV338" s="65"/>
      <c r="BW338" s="64"/>
      <c r="BX338" s="42"/>
      <c r="BY338" s="65"/>
      <c r="BZ338" s="167"/>
      <c r="CA338" s="65"/>
      <c r="CB338" s="64"/>
      <c r="CC338" s="42"/>
      <c r="CD338" s="42"/>
      <c r="CE338" s="42"/>
      <c r="CF338" s="42"/>
      <c r="CG338" s="42"/>
      <c r="CH338" s="42"/>
      <c r="CI338" s="42"/>
      <c r="CJ338" s="42"/>
      <c r="CK338" s="42"/>
      <c r="CL338" s="42"/>
      <c r="CM338" s="42"/>
      <c r="CN338" s="42"/>
      <c r="CO338" s="42"/>
      <c r="CP338" s="42"/>
      <c r="CQ338" s="42"/>
      <c r="CR338" s="42"/>
      <c r="CS338" s="42"/>
      <c r="CT338" s="42"/>
      <c r="CU338" s="42"/>
      <c r="CV338" s="42"/>
      <c r="CW338" s="42"/>
      <c r="CX338" s="42"/>
      <c r="CY338" s="65"/>
      <c r="CZ338" s="42"/>
      <c r="DA338" s="42"/>
      <c r="DB338" s="42"/>
      <c r="DC338" s="42"/>
      <c r="DD338" s="42"/>
      <c r="DE338" s="42"/>
      <c r="DF338" s="42"/>
      <c r="DG338" s="42"/>
      <c r="DH338" s="42"/>
      <c r="DI338" s="42"/>
      <c r="DJ338" s="42"/>
      <c r="DK338" s="42"/>
      <c r="DL338" s="42"/>
      <c r="DM338" s="42"/>
      <c r="DN338" s="65"/>
      <c r="DO338" s="42"/>
      <c r="DP338" s="42"/>
      <c r="DQ338" s="42"/>
      <c r="DR338" s="42"/>
      <c r="DS338" s="42"/>
      <c r="DT338" s="65"/>
      <c r="DU338" s="65"/>
      <c r="DV338" s="148"/>
      <c r="DW338" s="65"/>
      <c r="DX338" s="42"/>
      <c r="DY338" s="42"/>
      <c r="DZ338" s="42"/>
      <c r="EA338" s="42"/>
      <c r="EB338" s="42"/>
      <c r="EC338" s="42"/>
      <c r="ED338" s="42"/>
      <c r="EE338" s="42"/>
      <c r="EF338" s="42"/>
      <c r="EG338" s="42"/>
      <c r="EH338" s="42"/>
      <c r="EI338" s="42"/>
      <c r="EJ338" s="42"/>
      <c r="EK338" s="42"/>
      <c r="EL338" s="42"/>
      <c r="EM338" s="42"/>
      <c r="EN338" s="42"/>
      <c r="EO338" s="42"/>
      <c r="EP338" s="42"/>
      <c r="EQ338" s="42"/>
      <c r="ER338" s="42"/>
      <c r="ES338" s="42"/>
      <c r="ET338" s="42"/>
      <c r="EU338" s="42"/>
      <c r="EV338" s="42"/>
      <c r="EW338" s="42"/>
      <c r="EX338" s="42"/>
      <c r="EY338" s="42"/>
      <c r="EZ338" s="42"/>
      <c r="FA338" s="42"/>
      <c r="FB338" s="42"/>
      <c r="FC338" s="42"/>
      <c r="FD338" s="149">
        <f t="shared" si="39"/>
        <v>8250000</v>
      </c>
      <c r="FE338" s="150">
        <f t="shared" si="46"/>
        <v>44949</v>
      </c>
      <c r="FF338" s="63" t="str">
        <f t="shared" ca="1" si="45"/>
        <v xml:space="preserve"> TERMINADO</v>
      </c>
      <c r="FG338" s="42"/>
      <c r="FH338" s="42"/>
      <c r="FI338" s="168"/>
      <c r="FJ338" s="42" t="s">
        <v>3248</v>
      </c>
      <c r="FK338" s="151"/>
    </row>
    <row r="339" spans="1:167" s="152" customFormat="1" ht="13.5" customHeight="1" x14ac:dyDescent="0.2">
      <c r="A339" s="43">
        <v>78564</v>
      </c>
      <c r="B339" s="42" t="s">
        <v>3108</v>
      </c>
      <c r="C339" s="42" t="s">
        <v>2289</v>
      </c>
      <c r="D339" s="43" t="s">
        <v>3187</v>
      </c>
      <c r="E339" s="42">
        <v>338</v>
      </c>
      <c r="F339" s="68" t="s">
        <v>516</v>
      </c>
      <c r="G339" s="43"/>
      <c r="H339" s="63" t="s">
        <v>528</v>
      </c>
      <c r="I339" s="42" t="s">
        <v>3188</v>
      </c>
      <c r="J339" s="42"/>
      <c r="K339" s="42" t="s">
        <v>3394</v>
      </c>
      <c r="L339" s="42" t="s">
        <v>1439</v>
      </c>
      <c r="M339" s="42" t="s">
        <v>199</v>
      </c>
      <c r="N339" s="42">
        <v>885</v>
      </c>
      <c r="O339" s="65">
        <v>44846</v>
      </c>
      <c r="P339" s="64">
        <v>7706667</v>
      </c>
      <c r="Q339" s="42" t="s">
        <v>533</v>
      </c>
      <c r="R339" s="42" t="s">
        <v>516</v>
      </c>
      <c r="S339" s="42"/>
      <c r="T339" s="162"/>
      <c r="U339" s="69"/>
      <c r="V339" s="69"/>
      <c r="W339" s="163"/>
      <c r="X339" s="163"/>
      <c r="Y339" s="163"/>
      <c r="Z339" s="163"/>
      <c r="AA339" s="163"/>
      <c r="AB339" s="42"/>
      <c r="AC339" s="69"/>
      <c r="AD339" s="69"/>
      <c r="AE339" s="69"/>
      <c r="AF339" s="69"/>
      <c r="AG339" s="64"/>
      <c r="AH339" s="42" t="s">
        <v>2592</v>
      </c>
      <c r="AI339" s="42" t="s">
        <v>3335</v>
      </c>
      <c r="AJ339" s="144" t="s">
        <v>3289</v>
      </c>
      <c r="AK339" s="42" t="s">
        <v>1428</v>
      </c>
      <c r="AL339" s="42">
        <v>79634482</v>
      </c>
      <c r="AM339" s="42"/>
      <c r="AN339" s="145" t="s">
        <v>1631</v>
      </c>
      <c r="AO339" s="65">
        <v>106337</v>
      </c>
      <c r="AP339" s="146">
        <f t="shared" si="42"/>
        <v>167.24931506849316</v>
      </c>
      <c r="AQ339" s="69"/>
      <c r="AR339" s="69"/>
      <c r="AS339" s="189"/>
      <c r="AT339" s="42" t="str">
        <f>+VLOOKUP(AL339,[2]Hoja1!$E:$I,5,0)</f>
        <v xml:space="preserve">BACHILLER </v>
      </c>
      <c r="AU339" s="42" t="s">
        <v>3352</v>
      </c>
      <c r="AV339" s="42">
        <v>3144071112</v>
      </c>
      <c r="AW339" s="42" t="s">
        <v>3370</v>
      </c>
      <c r="AX339" s="65">
        <v>44854</v>
      </c>
      <c r="AY339" s="64">
        <v>7706667</v>
      </c>
      <c r="AZ339" s="147">
        <f t="shared" si="47"/>
        <v>2720000.1176470588</v>
      </c>
      <c r="BA339" s="42" t="s">
        <v>3735</v>
      </c>
      <c r="BB339" s="42">
        <v>2</v>
      </c>
      <c r="BC339" s="42">
        <v>25</v>
      </c>
      <c r="BD339" s="42">
        <f t="shared" si="48"/>
        <v>85</v>
      </c>
      <c r="BE339" s="42" t="s">
        <v>2656</v>
      </c>
      <c r="BF339" s="93">
        <v>20226620009533</v>
      </c>
      <c r="BG339" s="42"/>
      <c r="BH339" s="42">
        <v>1019</v>
      </c>
      <c r="BI339" s="65">
        <v>44854</v>
      </c>
      <c r="BJ339" s="64">
        <v>7706667</v>
      </c>
      <c r="BK339" s="164"/>
      <c r="BL339" s="42"/>
      <c r="BM339" s="42"/>
      <c r="BN339" s="42"/>
      <c r="BO339" s="42"/>
      <c r="BP339" s="42"/>
      <c r="BQ339" s="42"/>
      <c r="BR339" s="42"/>
      <c r="BS339" s="165"/>
      <c r="BT339" s="166">
        <v>44858</v>
      </c>
      <c r="BU339" s="166">
        <v>44943</v>
      </c>
      <c r="BV339" s="65"/>
      <c r="BW339" s="64"/>
      <c r="BX339" s="42"/>
      <c r="BY339" s="65"/>
      <c r="BZ339" s="167"/>
      <c r="CA339" s="65"/>
      <c r="CB339" s="64"/>
      <c r="CC339" s="42"/>
      <c r="CD339" s="42"/>
      <c r="CE339" s="42"/>
      <c r="CF339" s="42"/>
      <c r="CG339" s="42"/>
      <c r="CH339" s="42"/>
      <c r="CI339" s="42"/>
      <c r="CJ339" s="42"/>
      <c r="CK339" s="42"/>
      <c r="CL339" s="42"/>
      <c r="CM339" s="42"/>
      <c r="CN339" s="42"/>
      <c r="CO339" s="42"/>
      <c r="CP339" s="42"/>
      <c r="CQ339" s="42"/>
      <c r="CR339" s="42"/>
      <c r="CS339" s="42"/>
      <c r="CT339" s="42"/>
      <c r="CU339" s="42"/>
      <c r="CV339" s="42"/>
      <c r="CW339" s="42"/>
      <c r="CX339" s="42"/>
      <c r="CY339" s="65"/>
      <c r="CZ339" s="42"/>
      <c r="DA339" s="42"/>
      <c r="DB339" s="42"/>
      <c r="DC339" s="42"/>
      <c r="DD339" s="42"/>
      <c r="DE339" s="42"/>
      <c r="DF339" s="42"/>
      <c r="DG339" s="42"/>
      <c r="DH339" s="42"/>
      <c r="DI339" s="42"/>
      <c r="DJ339" s="42"/>
      <c r="DK339" s="42"/>
      <c r="DL339" s="42"/>
      <c r="DM339" s="42"/>
      <c r="DN339" s="65"/>
      <c r="DO339" s="42"/>
      <c r="DP339" s="42"/>
      <c r="DQ339" s="42"/>
      <c r="DR339" s="42"/>
      <c r="DS339" s="42"/>
      <c r="DT339" s="65"/>
      <c r="DU339" s="65"/>
      <c r="DV339" s="148"/>
      <c r="DW339" s="65"/>
      <c r="DX339" s="42"/>
      <c r="DY339" s="42"/>
      <c r="DZ339" s="42"/>
      <c r="EA339" s="42"/>
      <c r="EB339" s="42"/>
      <c r="EC339" s="42"/>
      <c r="ED339" s="42"/>
      <c r="EE339" s="42"/>
      <c r="EF339" s="42"/>
      <c r="EG339" s="42"/>
      <c r="EH339" s="42"/>
      <c r="EI339" s="42"/>
      <c r="EJ339" s="42"/>
      <c r="EK339" s="42"/>
      <c r="EL339" s="42"/>
      <c r="EM339" s="42"/>
      <c r="EN339" s="42"/>
      <c r="EO339" s="42"/>
      <c r="EP339" s="42"/>
      <c r="EQ339" s="42"/>
      <c r="ER339" s="42"/>
      <c r="ES339" s="42"/>
      <c r="ET339" s="42"/>
      <c r="EU339" s="42"/>
      <c r="EV339" s="42"/>
      <c r="EW339" s="42"/>
      <c r="EX339" s="42"/>
      <c r="EY339" s="42"/>
      <c r="EZ339" s="42"/>
      <c r="FA339" s="42"/>
      <c r="FB339" s="42"/>
      <c r="FC339" s="42"/>
      <c r="FD339" s="149">
        <f t="shared" si="39"/>
        <v>7706667</v>
      </c>
      <c r="FE339" s="150">
        <f t="shared" si="46"/>
        <v>44943</v>
      </c>
      <c r="FF339" s="63" t="str">
        <f t="shared" ca="1" si="45"/>
        <v xml:space="preserve"> TERMINADO</v>
      </c>
      <c r="FG339" s="42"/>
      <c r="FH339" s="42"/>
      <c r="FI339" s="168"/>
      <c r="FJ339" s="42" t="s">
        <v>3249</v>
      </c>
      <c r="FK339" s="151"/>
    </row>
    <row r="340" spans="1:167" s="152" customFormat="1" ht="13.5" customHeight="1" x14ac:dyDescent="0.2">
      <c r="A340" s="43">
        <v>78320</v>
      </c>
      <c r="B340" s="42" t="s">
        <v>3108</v>
      </c>
      <c r="C340" s="42" t="s">
        <v>2289</v>
      </c>
      <c r="D340" s="43" t="s">
        <v>3189</v>
      </c>
      <c r="E340" s="42">
        <v>339</v>
      </c>
      <c r="F340" s="68" t="s">
        <v>510</v>
      </c>
      <c r="G340" s="43"/>
      <c r="H340" s="63" t="s">
        <v>528</v>
      </c>
      <c r="I340" s="42" t="s">
        <v>3190</v>
      </c>
      <c r="J340" s="42"/>
      <c r="K340" s="42" t="s">
        <v>3395</v>
      </c>
      <c r="L340" s="42" t="s">
        <v>1439</v>
      </c>
      <c r="M340" s="42" t="s">
        <v>197</v>
      </c>
      <c r="N340" s="42">
        <v>883</v>
      </c>
      <c r="O340" s="65">
        <v>44846</v>
      </c>
      <c r="P340" s="64">
        <v>15516000</v>
      </c>
      <c r="Q340" s="42" t="s">
        <v>541</v>
      </c>
      <c r="R340" s="42" t="s">
        <v>510</v>
      </c>
      <c r="S340" s="42"/>
      <c r="T340" s="162"/>
      <c r="U340" s="69"/>
      <c r="V340" s="69"/>
      <c r="W340" s="163"/>
      <c r="X340" s="163"/>
      <c r="Y340" s="163"/>
      <c r="Z340" s="163"/>
      <c r="AA340" s="163"/>
      <c r="AB340" s="42"/>
      <c r="AC340" s="69"/>
      <c r="AD340" s="69"/>
      <c r="AE340" s="69"/>
      <c r="AF340" s="69"/>
      <c r="AG340" s="64"/>
      <c r="AH340" s="42" t="s">
        <v>502</v>
      </c>
      <c r="AI340" s="42" t="s">
        <v>3336</v>
      </c>
      <c r="AJ340" s="144" t="s">
        <v>3290</v>
      </c>
      <c r="AK340" s="42" t="s">
        <v>1428</v>
      </c>
      <c r="AL340" s="42">
        <v>1026260824</v>
      </c>
      <c r="AM340" s="42"/>
      <c r="AN340" s="145" t="s">
        <v>1631</v>
      </c>
      <c r="AO340" s="65">
        <v>32308</v>
      </c>
      <c r="AP340" s="146">
        <f t="shared" si="42"/>
        <v>33.56986301369863</v>
      </c>
      <c r="AQ340" s="69"/>
      <c r="AR340" s="69"/>
      <c r="AS340" s="189"/>
      <c r="AT340" s="42" t="str">
        <f>+VLOOKUP(AL340,[2]Hoja1!$E:$I,5,0)</f>
        <v>ING CIVIL</v>
      </c>
      <c r="AU340" s="42" t="s">
        <v>3353</v>
      </c>
      <c r="AV340" s="42">
        <v>3125587396</v>
      </c>
      <c r="AW340" s="42" t="s">
        <v>3371</v>
      </c>
      <c r="AX340" s="65">
        <v>44854</v>
      </c>
      <c r="AY340" s="64">
        <v>15516000</v>
      </c>
      <c r="AZ340" s="147">
        <f t="shared" si="47"/>
        <v>5172000</v>
      </c>
      <c r="BA340" s="42" t="s">
        <v>3733</v>
      </c>
      <c r="BB340" s="42">
        <v>3</v>
      </c>
      <c r="BC340" s="42"/>
      <c r="BD340" s="42">
        <f t="shared" si="48"/>
        <v>90</v>
      </c>
      <c r="BE340" s="42" t="s">
        <v>3497</v>
      </c>
      <c r="BF340" s="93">
        <v>20226620009353</v>
      </c>
      <c r="BG340" s="42"/>
      <c r="BH340" s="42">
        <v>1020</v>
      </c>
      <c r="BI340" s="65">
        <v>44855</v>
      </c>
      <c r="BJ340" s="64">
        <v>15516000</v>
      </c>
      <c r="BK340" s="164"/>
      <c r="BL340" s="42"/>
      <c r="BM340" s="42"/>
      <c r="BN340" s="42"/>
      <c r="BO340" s="42"/>
      <c r="BP340" s="42"/>
      <c r="BQ340" s="42"/>
      <c r="BR340" s="42"/>
      <c r="BS340" s="165"/>
      <c r="BT340" s="166">
        <v>44859</v>
      </c>
      <c r="BU340" s="166">
        <v>44950</v>
      </c>
      <c r="BV340" s="65"/>
      <c r="BW340" s="64"/>
      <c r="BX340" s="42"/>
      <c r="BY340" s="65"/>
      <c r="BZ340" s="167"/>
      <c r="CA340" s="65"/>
      <c r="CB340" s="64"/>
      <c r="CC340" s="42"/>
      <c r="CD340" s="42"/>
      <c r="CE340" s="42"/>
      <c r="CF340" s="42"/>
      <c r="CG340" s="42"/>
      <c r="CH340" s="42"/>
      <c r="CI340" s="42"/>
      <c r="CJ340" s="42"/>
      <c r="CK340" s="42"/>
      <c r="CL340" s="42"/>
      <c r="CM340" s="42"/>
      <c r="CN340" s="42"/>
      <c r="CO340" s="42"/>
      <c r="CP340" s="42"/>
      <c r="CQ340" s="42"/>
      <c r="CR340" s="42"/>
      <c r="CS340" s="42"/>
      <c r="CT340" s="42"/>
      <c r="CU340" s="42"/>
      <c r="CV340" s="42"/>
      <c r="CW340" s="42"/>
      <c r="CX340" s="42"/>
      <c r="CY340" s="65"/>
      <c r="CZ340" s="42"/>
      <c r="DA340" s="42"/>
      <c r="DB340" s="42"/>
      <c r="DC340" s="42"/>
      <c r="DD340" s="42"/>
      <c r="DE340" s="42"/>
      <c r="DF340" s="42"/>
      <c r="DG340" s="42"/>
      <c r="DH340" s="42"/>
      <c r="DI340" s="42"/>
      <c r="DJ340" s="42"/>
      <c r="DK340" s="42"/>
      <c r="DL340" s="42"/>
      <c r="DM340" s="42"/>
      <c r="DN340" s="65"/>
      <c r="DO340" s="42"/>
      <c r="DP340" s="42"/>
      <c r="DQ340" s="42"/>
      <c r="DR340" s="42"/>
      <c r="DS340" s="42"/>
      <c r="DT340" s="65"/>
      <c r="DU340" s="65"/>
      <c r="DV340" s="148"/>
      <c r="DW340" s="65"/>
      <c r="DX340" s="42"/>
      <c r="DY340" s="42"/>
      <c r="DZ340" s="42"/>
      <c r="EA340" s="42"/>
      <c r="EB340" s="42"/>
      <c r="EC340" s="42"/>
      <c r="ED340" s="42"/>
      <c r="EE340" s="42"/>
      <c r="EF340" s="42"/>
      <c r="EG340" s="42"/>
      <c r="EH340" s="42"/>
      <c r="EI340" s="42"/>
      <c r="EJ340" s="42"/>
      <c r="EK340" s="42"/>
      <c r="EL340" s="42"/>
      <c r="EM340" s="42"/>
      <c r="EN340" s="42"/>
      <c r="EO340" s="42"/>
      <c r="EP340" s="42"/>
      <c r="EQ340" s="42"/>
      <c r="ER340" s="42"/>
      <c r="ES340" s="42"/>
      <c r="ET340" s="42"/>
      <c r="EU340" s="42"/>
      <c r="EV340" s="42"/>
      <c r="EW340" s="42"/>
      <c r="EX340" s="42"/>
      <c r="EY340" s="42"/>
      <c r="EZ340" s="42"/>
      <c r="FA340" s="42"/>
      <c r="FB340" s="42"/>
      <c r="FC340" s="42"/>
      <c r="FD340" s="149">
        <f t="shared" si="39"/>
        <v>15516000</v>
      </c>
      <c r="FE340" s="150">
        <f t="shared" si="46"/>
        <v>44950</v>
      </c>
      <c r="FF340" s="63" t="str">
        <f t="shared" ca="1" si="45"/>
        <v xml:space="preserve"> TERMINADO</v>
      </c>
      <c r="FG340" s="42"/>
      <c r="FH340" s="42"/>
      <c r="FI340" s="168"/>
      <c r="FJ340" s="42" t="s">
        <v>3250</v>
      </c>
      <c r="FK340" s="151"/>
    </row>
    <row r="341" spans="1:167" s="152" customFormat="1" ht="13.5" customHeight="1" x14ac:dyDescent="0.2">
      <c r="A341" s="43">
        <v>78298</v>
      </c>
      <c r="B341" s="42" t="s">
        <v>3108</v>
      </c>
      <c r="C341" s="42" t="s">
        <v>2289</v>
      </c>
      <c r="D341" s="43" t="s">
        <v>3191</v>
      </c>
      <c r="E341" s="42">
        <v>340</v>
      </c>
      <c r="F341" s="68" t="s">
        <v>510</v>
      </c>
      <c r="G341" s="43"/>
      <c r="H341" s="63" t="s">
        <v>528</v>
      </c>
      <c r="I341" s="42" t="s">
        <v>3192</v>
      </c>
      <c r="J341" s="42"/>
      <c r="K341" s="42" t="s">
        <v>3396</v>
      </c>
      <c r="L341" s="42" t="s">
        <v>1439</v>
      </c>
      <c r="M341" s="42" t="s">
        <v>197</v>
      </c>
      <c r="N341" s="42">
        <v>881</v>
      </c>
      <c r="O341" s="65">
        <v>44846</v>
      </c>
      <c r="P341" s="64">
        <v>15000000</v>
      </c>
      <c r="Q341" s="42" t="s">
        <v>541</v>
      </c>
      <c r="R341" s="42" t="s">
        <v>510</v>
      </c>
      <c r="S341" s="42"/>
      <c r="T341" s="162"/>
      <c r="U341" s="69"/>
      <c r="V341" s="69"/>
      <c r="W341" s="163"/>
      <c r="X341" s="163"/>
      <c r="Y341" s="163"/>
      <c r="Z341" s="163"/>
      <c r="AA341" s="163"/>
      <c r="AB341" s="42"/>
      <c r="AC341" s="69"/>
      <c r="AD341" s="69"/>
      <c r="AE341" s="69"/>
      <c r="AF341" s="69"/>
      <c r="AG341" s="64"/>
      <c r="AH341" s="42" t="s">
        <v>503</v>
      </c>
      <c r="AI341" s="42" t="s">
        <v>3337</v>
      </c>
      <c r="AJ341" s="144" t="s">
        <v>3291</v>
      </c>
      <c r="AK341" s="42" t="s">
        <v>1428</v>
      </c>
      <c r="AL341" s="42">
        <v>79649199</v>
      </c>
      <c r="AM341" s="42"/>
      <c r="AN341" s="145" t="s">
        <v>1631</v>
      </c>
      <c r="AO341" s="65">
        <v>26481</v>
      </c>
      <c r="AP341" s="146">
        <f t="shared" si="42"/>
        <v>49.534246575342465</v>
      </c>
      <c r="AQ341" s="69"/>
      <c r="AR341" s="69"/>
      <c r="AS341" s="189"/>
      <c r="AT341" s="42" t="str">
        <f>+VLOOKUP(AL341,[2]Hoja1!$E:$I,5,0)</f>
        <v xml:space="preserve">ABOGADO </v>
      </c>
      <c r="AU341" s="42" t="s">
        <v>3354</v>
      </c>
      <c r="AV341" s="42">
        <v>3105817251</v>
      </c>
      <c r="AW341" s="42" t="s">
        <v>3372</v>
      </c>
      <c r="AX341" s="65">
        <v>44854</v>
      </c>
      <c r="AY341" s="64">
        <v>15000000</v>
      </c>
      <c r="AZ341" s="147">
        <f t="shared" si="47"/>
        <v>5000000</v>
      </c>
      <c r="BA341" s="42" t="s">
        <v>3733</v>
      </c>
      <c r="BB341" s="42">
        <v>3</v>
      </c>
      <c r="BC341" s="42"/>
      <c r="BD341" s="42">
        <f t="shared" si="48"/>
        <v>90</v>
      </c>
      <c r="BE341" s="42" t="s">
        <v>3498</v>
      </c>
      <c r="BF341" s="93">
        <v>20226620009433</v>
      </c>
      <c r="BG341" s="42"/>
      <c r="BH341" s="42">
        <v>1023</v>
      </c>
      <c r="BI341" s="65">
        <v>44855</v>
      </c>
      <c r="BJ341" s="64">
        <v>15000000</v>
      </c>
      <c r="BK341" s="164"/>
      <c r="BL341" s="42"/>
      <c r="BM341" s="42"/>
      <c r="BN341" s="42"/>
      <c r="BO341" s="42"/>
      <c r="BP341" s="42"/>
      <c r="BQ341" s="42"/>
      <c r="BR341" s="42"/>
      <c r="BS341" s="165"/>
      <c r="BT341" s="166">
        <v>44859</v>
      </c>
      <c r="BU341" s="166">
        <v>44950</v>
      </c>
      <c r="BV341" s="65"/>
      <c r="BW341" s="64"/>
      <c r="BX341" s="42"/>
      <c r="BY341" s="65"/>
      <c r="BZ341" s="167"/>
      <c r="CA341" s="65"/>
      <c r="CB341" s="64"/>
      <c r="CC341" s="42"/>
      <c r="CD341" s="42"/>
      <c r="CE341" s="42"/>
      <c r="CF341" s="42"/>
      <c r="CG341" s="42"/>
      <c r="CH341" s="42"/>
      <c r="CI341" s="42"/>
      <c r="CJ341" s="42"/>
      <c r="CK341" s="42"/>
      <c r="CL341" s="42"/>
      <c r="CM341" s="42"/>
      <c r="CN341" s="42"/>
      <c r="CO341" s="42"/>
      <c r="CP341" s="42"/>
      <c r="CQ341" s="42"/>
      <c r="CR341" s="42"/>
      <c r="CS341" s="42"/>
      <c r="CT341" s="42"/>
      <c r="CU341" s="42"/>
      <c r="CV341" s="42"/>
      <c r="CW341" s="42"/>
      <c r="CX341" s="42"/>
      <c r="CY341" s="65"/>
      <c r="CZ341" s="42"/>
      <c r="DA341" s="42"/>
      <c r="DB341" s="42"/>
      <c r="DC341" s="42"/>
      <c r="DD341" s="42"/>
      <c r="DE341" s="42"/>
      <c r="DF341" s="42"/>
      <c r="DG341" s="42"/>
      <c r="DH341" s="42"/>
      <c r="DI341" s="42"/>
      <c r="DJ341" s="42"/>
      <c r="DK341" s="42"/>
      <c r="DL341" s="42"/>
      <c r="DM341" s="42"/>
      <c r="DN341" s="65"/>
      <c r="DO341" s="42"/>
      <c r="DP341" s="42"/>
      <c r="DQ341" s="42"/>
      <c r="DR341" s="42"/>
      <c r="DS341" s="42"/>
      <c r="DT341" s="65"/>
      <c r="DU341" s="65"/>
      <c r="DV341" s="148"/>
      <c r="DW341" s="65"/>
      <c r="DX341" s="42"/>
      <c r="DY341" s="42"/>
      <c r="DZ341" s="42"/>
      <c r="EA341" s="42"/>
      <c r="EB341" s="42"/>
      <c r="EC341" s="42"/>
      <c r="ED341" s="42"/>
      <c r="EE341" s="42"/>
      <c r="EF341" s="42"/>
      <c r="EG341" s="42"/>
      <c r="EH341" s="42"/>
      <c r="EI341" s="42"/>
      <c r="EJ341" s="42"/>
      <c r="EK341" s="42"/>
      <c r="EL341" s="42"/>
      <c r="EM341" s="42"/>
      <c r="EN341" s="42"/>
      <c r="EO341" s="42"/>
      <c r="EP341" s="42"/>
      <c r="EQ341" s="42"/>
      <c r="ER341" s="42"/>
      <c r="ES341" s="42"/>
      <c r="ET341" s="42"/>
      <c r="EU341" s="42"/>
      <c r="EV341" s="42"/>
      <c r="EW341" s="42"/>
      <c r="EX341" s="42"/>
      <c r="EY341" s="42"/>
      <c r="EZ341" s="42"/>
      <c r="FA341" s="42"/>
      <c r="FB341" s="42"/>
      <c r="FC341" s="42"/>
      <c r="FD341" s="149">
        <f t="shared" si="39"/>
        <v>15000000</v>
      </c>
      <c r="FE341" s="150">
        <f t="shared" si="46"/>
        <v>44950</v>
      </c>
      <c r="FF341" s="63" t="str">
        <f t="shared" ca="1" si="45"/>
        <v xml:space="preserve"> TERMINADO</v>
      </c>
      <c r="FG341" s="42"/>
      <c r="FH341" s="42"/>
      <c r="FI341" s="168"/>
      <c r="FJ341" s="42" t="s">
        <v>3251</v>
      </c>
      <c r="FK341" s="151"/>
    </row>
    <row r="342" spans="1:167" s="39" customFormat="1" ht="13.5" customHeight="1" x14ac:dyDescent="0.2">
      <c r="A342" s="183">
        <v>78782</v>
      </c>
      <c r="B342" s="96" t="s">
        <v>3108</v>
      </c>
      <c r="C342" s="96" t="s">
        <v>2289</v>
      </c>
      <c r="D342" s="183" t="s">
        <v>3193</v>
      </c>
      <c r="E342" s="96">
        <v>341</v>
      </c>
      <c r="F342" s="184" t="s">
        <v>510</v>
      </c>
      <c r="G342" s="183"/>
      <c r="H342" s="185" t="s">
        <v>528</v>
      </c>
      <c r="I342" s="96" t="s">
        <v>3194</v>
      </c>
      <c r="J342" s="96"/>
      <c r="K342" s="96"/>
      <c r="L342" s="96" t="s">
        <v>1439</v>
      </c>
      <c r="M342" s="96" t="s">
        <v>197</v>
      </c>
      <c r="N342" s="96">
        <v>893</v>
      </c>
      <c r="O342" s="186">
        <v>44854</v>
      </c>
      <c r="P342" s="187">
        <v>11375000</v>
      </c>
      <c r="Q342" s="96" t="s">
        <v>541</v>
      </c>
      <c r="R342" s="96" t="s">
        <v>510</v>
      </c>
      <c r="S342" s="96"/>
      <c r="T342" s="188"/>
      <c r="U342" s="189"/>
      <c r="V342" s="189"/>
      <c r="W342" s="190"/>
      <c r="X342" s="190"/>
      <c r="Y342" s="190"/>
      <c r="Z342" s="190"/>
      <c r="AA342" s="190"/>
      <c r="AB342" s="96"/>
      <c r="AC342" s="189"/>
      <c r="AD342" s="189"/>
      <c r="AE342" s="189"/>
      <c r="AF342" s="189"/>
      <c r="AG342" s="187"/>
      <c r="AH342" s="96" t="s">
        <v>504</v>
      </c>
      <c r="AI342" s="96" t="s">
        <v>3338</v>
      </c>
      <c r="AJ342" s="191" t="s">
        <v>3292</v>
      </c>
      <c r="AK342" s="96" t="s">
        <v>1428</v>
      </c>
      <c r="AL342" s="96">
        <v>80793651</v>
      </c>
      <c r="AM342" s="96"/>
      <c r="AN342" s="192" t="s">
        <v>1631</v>
      </c>
      <c r="AO342" s="186"/>
      <c r="AP342" s="217">
        <f t="shared" si="42"/>
        <v>122.08493150684932</v>
      </c>
      <c r="AQ342" s="189" t="s">
        <v>2714</v>
      </c>
      <c r="AR342" s="212" t="s">
        <v>2714</v>
      </c>
      <c r="AS342" s="189" t="s">
        <v>2714</v>
      </c>
      <c r="AT342" s="96" t="s">
        <v>2714</v>
      </c>
      <c r="AU342" s="96"/>
      <c r="AV342" s="96"/>
      <c r="AW342" s="96"/>
      <c r="AX342" s="186">
        <v>44854</v>
      </c>
      <c r="AY342" s="187">
        <v>11375000</v>
      </c>
      <c r="AZ342" s="194">
        <f t="shared" si="47"/>
        <v>4490131.578947369</v>
      </c>
      <c r="BA342" s="96" t="s">
        <v>3736</v>
      </c>
      <c r="BB342" s="96">
        <v>2</v>
      </c>
      <c r="BC342" s="96">
        <v>16</v>
      </c>
      <c r="BD342" s="96">
        <f t="shared" si="48"/>
        <v>76</v>
      </c>
      <c r="BE342" s="96" t="s">
        <v>587</v>
      </c>
      <c r="BF342" s="195">
        <v>20226620009363</v>
      </c>
      <c r="BG342" s="96"/>
      <c r="BH342" s="96">
        <v>1025</v>
      </c>
      <c r="BI342" s="186">
        <v>44858</v>
      </c>
      <c r="BJ342" s="187">
        <v>11375000</v>
      </c>
      <c r="BK342" s="196"/>
      <c r="BL342" s="96"/>
      <c r="BM342" s="96"/>
      <c r="BN342" s="96"/>
      <c r="BO342" s="96"/>
      <c r="BP342" s="96"/>
      <c r="BQ342" s="96"/>
      <c r="BR342" s="96"/>
      <c r="BS342" s="197"/>
      <c r="BT342" s="198">
        <v>44859</v>
      </c>
      <c r="BU342" s="198">
        <v>45269</v>
      </c>
      <c r="BV342" s="186"/>
      <c r="BW342" s="187"/>
      <c r="BX342" s="96"/>
      <c r="BY342" s="186"/>
      <c r="BZ342" s="199"/>
      <c r="CA342" s="186"/>
      <c r="CB342" s="187"/>
      <c r="CC342" s="96"/>
      <c r="CD342" s="96"/>
      <c r="CE342" s="96"/>
      <c r="CF342" s="96"/>
      <c r="CG342" s="96"/>
      <c r="CH342" s="96"/>
      <c r="CI342" s="96"/>
      <c r="CJ342" s="96"/>
      <c r="CK342" s="96"/>
      <c r="CL342" s="96"/>
      <c r="CM342" s="96"/>
      <c r="CN342" s="96"/>
      <c r="CO342" s="96"/>
      <c r="CP342" s="96"/>
      <c r="CQ342" s="96"/>
      <c r="CR342" s="96"/>
      <c r="CS342" s="96"/>
      <c r="CT342" s="96"/>
      <c r="CU342" s="96"/>
      <c r="CV342" s="96"/>
      <c r="CW342" s="96"/>
      <c r="CX342" s="96"/>
      <c r="CY342" s="186"/>
      <c r="CZ342" s="96"/>
      <c r="DA342" s="96"/>
      <c r="DB342" s="96"/>
      <c r="DC342" s="96"/>
      <c r="DD342" s="96"/>
      <c r="DE342" s="96"/>
      <c r="DF342" s="96"/>
      <c r="DG342" s="96"/>
      <c r="DH342" s="96"/>
      <c r="DI342" s="96"/>
      <c r="DJ342" s="96"/>
      <c r="DK342" s="96"/>
      <c r="DL342" s="96"/>
      <c r="DM342" s="96"/>
      <c r="DN342" s="186"/>
      <c r="DO342" s="96"/>
      <c r="DP342" s="96"/>
      <c r="DQ342" s="96"/>
      <c r="DR342" s="96"/>
      <c r="DS342" s="96"/>
      <c r="DT342" s="186"/>
      <c r="DU342" s="186"/>
      <c r="DV342" s="191"/>
      <c r="DW342" s="186"/>
      <c r="DX342" s="96"/>
      <c r="DY342" s="96"/>
      <c r="DZ342" s="96"/>
      <c r="EA342" s="96"/>
      <c r="EB342" s="96"/>
      <c r="EC342" s="96"/>
      <c r="ED342" s="96"/>
      <c r="EE342" s="96"/>
      <c r="EF342" s="96"/>
      <c r="EG342" s="96"/>
      <c r="EH342" s="96"/>
      <c r="EI342" s="96"/>
      <c r="EJ342" s="96"/>
      <c r="EK342" s="96"/>
      <c r="EL342" s="96"/>
      <c r="EM342" s="96"/>
      <c r="EN342" s="96"/>
      <c r="EO342" s="96"/>
      <c r="EP342" s="96"/>
      <c r="EQ342" s="96"/>
      <c r="ER342" s="96"/>
      <c r="ES342" s="96"/>
      <c r="ET342" s="96"/>
      <c r="EU342" s="96"/>
      <c r="EV342" s="96"/>
      <c r="EW342" s="96"/>
      <c r="EX342" s="96"/>
      <c r="EY342" s="96"/>
      <c r="EZ342" s="96"/>
      <c r="FA342" s="96"/>
      <c r="FB342" s="96"/>
      <c r="FC342" s="96"/>
      <c r="FD342" s="200">
        <f t="shared" si="39"/>
        <v>11375000</v>
      </c>
      <c r="FE342" s="201">
        <f t="shared" si="46"/>
        <v>45269</v>
      </c>
      <c r="FF342" s="185" t="str">
        <f t="shared" ca="1" si="45"/>
        <v>EN EJECUCION</v>
      </c>
      <c r="FG342" s="96"/>
      <c r="FH342" s="96"/>
      <c r="FI342" s="202"/>
      <c r="FJ342" s="96" t="s">
        <v>3252</v>
      </c>
      <c r="FK342" s="203"/>
    </row>
    <row r="343" spans="1:167" s="152" customFormat="1" ht="13.5" customHeight="1" x14ac:dyDescent="0.2">
      <c r="A343" s="43">
        <v>78345</v>
      </c>
      <c r="B343" s="42" t="s">
        <v>3108</v>
      </c>
      <c r="C343" s="42" t="s">
        <v>2289</v>
      </c>
      <c r="D343" s="43" t="s">
        <v>3168</v>
      </c>
      <c r="E343" s="42">
        <v>342</v>
      </c>
      <c r="F343" s="68" t="s">
        <v>516</v>
      </c>
      <c r="G343" s="43"/>
      <c r="H343" s="63" t="s">
        <v>528</v>
      </c>
      <c r="I343" s="42" t="s">
        <v>3503</v>
      </c>
      <c r="J343" s="42"/>
      <c r="K343" s="42" t="s">
        <v>3397</v>
      </c>
      <c r="L343" s="42" t="s">
        <v>1439</v>
      </c>
      <c r="M343" s="42" t="s">
        <v>197</v>
      </c>
      <c r="N343" s="42">
        <v>876</v>
      </c>
      <c r="O343" s="65">
        <v>44846</v>
      </c>
      <c r="P343" s="64">
        <v>27300000</v>
      </c>
      <c r="Q343" s="42" t="s">
        <v>533</v>
      </c>
      <c r="R343" s="42" t="s">
        <v>516</v>
      </c>
      <c r="S343" s="42"/>
      <c r="T343" s="162"/>
      <c r="U343" s="69"/>
      <c r="V343" s="69"/>
      <c r="W343" s="163"/>
      <c r="X343" s="163"/>
      <c r="Y343" s="163"/>
      <c r="Z343" s="163"/>
      <c r="AA343" s="163"/>
      <c r="AB343" s="42"/>
      <c r="AC343" s="69"/>
      <c r="AD343" s="69"/>
      <c r="AE343" s="69"/>
      <c r="AF343" s="69"/>
      <c r="AG343" s="64"/>
      <c r="AH343" s="42" t="s">
        <v>506</v>
      </c>
      <c r="AI343" s="42"/>
      <c r="AJ343" s="144" t="s">
        <v>3293</v>
      </c>
      <c r="AK343" s="42" t="s">
        <v>1428</v>
      </c>
      <c r="AL343" s="42">
        <v>1019132021</v>
      </c>
      <c r="AM343" s="42"/>
      <c r="AN343" s="145" t="s">
        <v>1631</v>
      </c>
      <c r="AO343" s="65">
        <v>35635</v>
      </c>
      <c r="AP343" s="146">
        <f t="shared" si="42"/>
        <v>24.454794520547946</v>
      </c>
      <c r="AQ343" s="69"/>
      <c r="AR343" s="69"/>
      <c r="AS343" s="189"/>
      <c r="AT343" s="42" t="str">
        <f>+VLOOKUP(AL343,[2]Hoja1!$E:$I,5,0)</f>
        <v>SICOLOGO</v>
      </c>
      <c r="AU343" s="42" t="s">
        <v>3355</v>
      </c>
      <c r="AV343" s="42">
        <v>3196424316</v>
      </c>
      <c r="AW343" s="42" t="s">
        <v>3373</v>
      </c>
      <c r="AX343" s="65">
        <v>44854</v>
      </c>
      <c r="AY343" s="64">
        <v>13650000</v>
      </c>
      <c r="AZ343" s="147">
        <f t="shared" si="47"/>
        <v>4550000</v>
      </c>
      <c r="BA343" s="42" t="s">
        <v>3733</v>
      </c>
      <c r="BB343" s="42">
        <v>3</v>
      </c>
      <c r="BC343" s="42"/>
      <c r="BD343" s="42">
        <f t="shared" si="48"/>
        <v>90</v>
      </c>
      <c r="BE343" s="42" t="s">
        <v>2656</v>
      </c>
      <c r="BF343" s="93">
        <v>20226620009613</v>
      </c>
      <c r="BG343" s="42"/>
      <c r="BH343" s="42">
        <v>1033</v>
      </c>
      <c r="BI343" s="65">
        <v>44860</v>
      </c>
      <c r="BJ343" s="64">
        <v>13650000</v>
      </c>
      <c r="BK343" s="164"/>
      <c r="BL343" s="42"/>
      <c r="BM343" s="42"/>
      <c r="BN343" s="42"/>
      <c r="BO343" s="42"/>
      <c r="BP343" s="42"/>
      <c r="BQ343" s="42"/>
      <c r="BR343" s="42"/>
      <c r="BS343" s="165"/>
      <c r="BT343" s="166">
        <v>44861</v>
      </c>
      <c r="BU343" s="166">
        <v>44952</v>
      </c>
      <c r="BV343" s="65"/>
      <c r="BW343" s="64"/>
      <c r="BX343" s="42"/>
      <c r="BY343" s="65"/>
      <c r="BZ343" s="167"/>
      <c r="CA343" s="65"/>
      <c r="CB343" s="64"/>
      <c r="CC343" s="42"/>
      <c r="CD343" s="42"/>
      <c r="CE343" s="42"/>
      <c r="CF343" s="42"/>
      <c r="CG343" s="42"/>
      <c r="CH343" s="42"/>
      <c r="CI343" s="42"/>
      <c r="CJ343" s="42"/>
      <c r="CK343" s="42"/>
      <c r="CL343" s="42"/>
      <c r="CM343" s="42"/>
      <c r="CN343" s="42"/>
      <c r="CO343" s="42"/>
      <c r="CP343" s="42"/>
      <c r="CQ343" s="42"/>
      <c r="CR343" s="42"/>
      <c r="CS343" s="42"/>
      <c r="CT343" s="42"/>
      <c r="CU343" s="42"/>
      <c r="CV343" s="42"/>
      <c r="CW343" s="42"/>
      <c r="CX343" s="42"/>
      <c r="CY343" s="65"/>
      <c r="CZ343" s="42"/>
      <c r="DA343" s="42"/>
      <c r="DB343" s="42"/>
      <c r="DC343" s="42"/>
      <c r="DD343" s="42"/>
      <c r="DE343" s="42"/>
      <c r="DF343" s="42"/>
      <c r="DG343" s="42"/>
      <c r="DH343" s="42"/>
      <c r="DI343" s="42"/>
      <c r="DJ343" s="42"/>
      <c r="DK343" s="42"/>
      <c r="DL343" s="42"/>
      <c r="DM343" s="42"/>
      <c r="DN343" s="65"/>
      <c r="DO343" s="42"/>
      <c r="DP343" s="42"/>
      <c r="DQ343" s="42"/>
      <c r="DR343" s="42"/>
      <c r="DS343" s="42"/>
      <c r="DT343" s="65"/>
      <c r="DU343" s="65"/>
      <c r="DV343" s="148"/>
      <c r="DW343" s="65"/>
      <c r="DX343" s="42"/>
      <c r="DY343" s="42"/>
      <c r="DZ343" s="42"/>
      <c r="EA343" s="42"/>
      <c r="EB343" s="42"/>
      <c r="EC343" s="42"/>
      <c r="ED343" s="42"/>
      <c r="EE343" s="42"/>
      <c r="EF343" s="42"/>
      <c r="EG343" s="42"/>
      <c r="EH343" s="42"/>
      <c r="EI343" s="42"/>
      <c r="EJ343" s="42"/>
      <c r="EK343" s="42"/>
      <c r="EL343" s="42"/>
      <c r="EM343" s="42"/>
      <c r="EN343" s="42"/>
      <c r="EO343" s="42"/>
      <c r="EP343" s="42"/>
      <c r="EQ343" s="42"/>
      <c r="ER343" s="42"/>
      <c r="ES343" s="42"/>
      <c r="ET343" s="42"/>
      <c r="EU343" s="42"/>
      <c r="EV343" s="42"/>
      <c r="EW343" s="42"/>
      <c r="EX343" s="42"/>
      <c r="EY343" s="42"/>
      <c r="EZ343" s="42"/>
      <c r="FA343" s="42"/>
      <c r="FB343" s="42"/>
      <c r="FC343" s="42"/>
      <c r="FD343" s="149">
        <f t="shared" si="39"/>
        <v>13650000</v>
      </c>
      <c r="FE343" s="150">
        <f t="shared" si="46"/>
        <v>44952</v>
      </c>
      <c r="FF343" s="63" t="str">
        <f t="shared" ca="1" si="45"/>
        <v xml:space="preserve"> TERMINADO</v>
      </c>
      <c r="FG343" s="42"/>
      <c r="FH343" s="42"/>
      <c r="FI343" s="168"/>
      <c r="FJ343" s="42" t="s">
        <v>3731</v>
      </c>
      <c r="FK343" s="151"/>
    </row>
    <row r="344" spans="1:167" s="152" customFormat="1" ht="13.5" customHeight="1" x14ac:dyDescent="0.2">
      <c r="A344" s="43">
        <v>78888</v>
      </c>
      <c r="B344" s="42" t="s">
        <v>3108</v>
      </c>
      <c r="C344" s="42" t="s">
        <v>2289</v>
      </c>
      <c r="D344" s="43" t="s">
        <v>3195</v>
      </c>
      <c r="E344" s="42">
        <v>343</v>
      </c>
      <c r="F344" s="68" t="s">
        <v>517</v>
      </c>
      <c r="G344" s="43"/>
      <c r="H344" s="63" t="s">
        <v>528</v>
      </c>
      <c r="I344" s="42" t="s">
        <v>3504</v>
      </c>
      <c r="J344" s="42"/>
      <c r="K344" s="42" t="s">
        <v>479</v>
      </c>
      <c r="L344" s="42" t="s">
        <v>1439</v>
      </c>
      <c r="M344" s="42" t="s">
        <v>199</v>
      </c>
      <c r="N344" s="42">
        <v>397</v>
      </c>
      <c r="O344" s="65">
        <v>44579</v>
      </c>
      <c r="P344" s="64">
        <v>44000000</v>
      </c>
      <c r="Q344" s="42" t="s">
        <v>542</v>
      </c>
      <c r="R344" s="42" t="s">
        <v>3400</v>
      </c>
      <c r="S344" s="42"/>
      <c r="T344" s="162"/>
      <c r="U344" s="69"/>
      <c r="V344" s="69"/>
      <c r="W344" s="163"/>
      <c r="X344" s="163"/>
      <c r="Y344" s="163"/>
      <c r="Z344" s="163"/>
      <c r="AA344" s="163"/>
      <c r="AB344" s="42"/>
      <c r="AC344" s="69"/>
      <c r="AD344" s="69"/>
      <c r="AE344" s="69"/>
      <c r="AF344" s="69"/>
      <c r="AG344" s="64"/>
      <c r="AH344" s="42" t="s">
        <v>503</v>
      </c>
      <c r="AI344" s="42"/>
      <c r="AJ344" s="144" t="s">
        <v>3294</v>
      </c>
      <c r="AK344" s="42" t="s">
        <v>1428</v>
      </c>
      <c r="AL344" s="42">
        <v>24713978</v>
      </c>
      <c r="AM344" s="42"/>
      <c r="AN344" s="145" t="s">
        <v>1632</v>
      </c>
      <c r="AO344" s="65">
        <v>29167</v>
      </c>
      <c r="AP344" s="146">
        <f t="shared" si="42"/>
        <v>42.175342465753424</v>
      </c>
      <c r="AQ344" s="69"/>
      <c r="AR344" s="69"/>
      <c r="AS344" s="189"/>
      <c r="AT344" s="42" t="str">
        <f>+VLOOKUP(AL344,[2]Hoja1!$E:$I,5,0)</f>
        <v>FISIOTERAPEUTA</v>
      </c>
      <c r="AU344" s="42" t="s">
        <v>977</v>
      </c>
      <c r="AV344" s="42">
        <v>3213111839</v>
      </c>
      <c r="AW344" s="42" t="s">
        <v>1230</v>
      </c>
      <c r="AX344" s="65">
        <v>44854</v>
      </c>
      <c r="AY344" s="64">
        <v>7272000</v>
      </c>
      <c r="AZ344" s="147">
        <f t="shared" si="47"/>
        <v>2727000</v>
      </c>
      <c r="BA344" s="42" t="s">
        <v>3737</v>
      </c>
      <c r="BB344" s="42">
        <v>2</v>
      </c>
      <c r="BC344" s="42">
        <v>20</v>
      </c>
      <c r="BD344" s="42">
        <f t="shared" si="48"/>
        <v>80</v>
      </c>
      <c r="BE344" s="42" t="s">
        <v>2786</v>
      </c>
      <c r="BF344" s="93">
        <v>20226620009413</v>
      </c>
      <c r="BG344" s="42"/>
      <c r="BH344" s="42">
        <v>519</v>
      </c>
      <c r="BI344" s="65">
        <v>44589</v>
      </c>
      <c r="BJ344" s="64">
        <v>22000000</v>
      </c>
      <c r="BK344" s="164"/>
      <c r="BL344" s="42"/>
      <c r="BM344" s="42"/>
      <c r="BN344" s="42"/>
      <c r="BO344" s="42"/>
      <c r="BP344" s="42"/>
      <c r="BQ344" s="42"/>
      <c r="BR344" s="42"/>
      <c r="BS344" s="165"/>
      <c r="BT344" s="166">
        <v>44859</v>
      </c>
      <c r="BU344" s="166">
        <v>44939</v>
      </c>
      <c r="BV344" s="65"/>
      <c r="BW344" s="64"/>
      <c r="BX344" s="42"/>
      <c r="BY344" s="65"/>
      <c r="BZ344" s="167"/>
      <c r="CA344" s="65"/>
      <c r="CB344" s="64"/>
      <c r="CC344" s="42"/>
      <c r="CD344" s="42"/>
      <c r="CE344" s="42"/>
      <c r="CF344" s="42"/>
      <c r="CG344" s="42"/>
      <c r="CH344" s="42"/>
      <c r="CI344" s="42"/>
      <c r="CJ344" s="42"/>
      <c r="CK344" s="42"/>
      <c r="CL344" s="42"/>
      <c r="CM344" s="42"/>
      <c r="CN344" s="42"/>
      <c r="CO344" s="42"/>
      <c r="CP344" s="42"/>
      <c r="CQ344" s="42"/>
      <c r="CR344" s="42"/>
      <c r="CS344" s="42"/>
      <c r="CT344" s="42"/>
      <c r="CU344" s="42"/>
      <c r="CV344" s="42"/>
      <c r="CW344" s="42"/>
      <c r="CX344" s="42"/>
      <c r="CY344" s="65"/>
      <c r="CZ344" s="42"/>
      <c r="DA344" s="42"/>
      <c r="DB344" s="42"/>
      <c r="DC344" s="42"/>
      <c r="DD344" s="42"/>
      <c r="DE344" s="42"/>
      <c r="DF344" s="42"/>
      <c r="DG344" s="42"/>
      <c r="DH344" s="42"/>
      <c r="DI344" s="42"/>
      <c r="DJ344" s="42"/>
      <c r="DK344" s="42"/>
      <c r="DL344" s="42"/>
      <c r="DM344" s="42"/>
      <c r="DN344" s="65"/>
      <c r="DO344" s="42"/>
      <c r="DP344" s="42"/>
      <c r="DQ344" s="42"/>
      <c r="DR344" s="42"/>
      <c r="DS344" s="42"/>
      <c r="DT344" s="65"/>
      <c r="DU344" s="65"/>
      <c r="DV344" s="148"/>
      <c r="DW344" s="65"/>
      <c r="DX344" s="42"/>
      <c r="DY344" s="42"/>
      <c r="DZ344" s="42"/>
      <c r="EA344" s="42"/>
      <c r="EB344" s="42"/>
      <c r="EC344" s="42"/>
      <c r="ED344" s="42"/>
      <c r="EE344" s="42"/>
      <c r="EF344" s="42"/>
      <c r="EG344" s="42"/>
      <c r="EH344" s="42"/>
      <c r="EI344" s="42"/>
      <c r="EJ344" s="42"/>
      <c r="EK344" s="42"/>
      <c r="EL344" s="42"/>
      <c r="EM344" s="42"/>
      <c r="EN344" s="42"/>
      <c r="EO344" s="42"/>
      <c r="EP344" s="42"/>
      <c r="EQ344" s="42"/>
      <c r="ER344" s="42"/>
      <c r="ES344" s="42"/>
      <c r="ET344" s="42"/>
      <c r="EU344" s="42"/>
      <c r="EV344" s="42"/>
      <c r="EW344" s="42"/>
      <c r="EX344" s="42"/>
      <c r="EY344" s="42"/>
      <c r="EZ344" s="42"/>
      <c r="FA344" s="42"/>
      <c r="FB344" s="42"/>
      <c r="FC344" s="42"/>
      <c r="FD344" s="149">
        <f t="shared" si="39"/>
        <v>7272000</v>
      </c>
      <c r="FE344" s="150">
        <f t="shared" si="46"/>
        <v>44939</v>
      </c>
      <c r="FF344" s="63" t="str">
        <f t="shared" ca="1" si="45"/>
        <v xml:space="preserve"> TERMINADO</v>
      </c>
      <c r="FG344" s="42"/>
      <c r="FH344" s="42"/>
      <c r="FI344" s="168"/>
      <c r="FJ344" s="42" t="s">
        <v>3732</v>
      </c>
      <c r="FK344" s="151"/>
    </row>
    <row r="345" spans="1:167" s="152" customFormat="1" ht="13.5" customHeight="1" x14ac:dyDescent="0.2">
      <c r="A345" s="43">
        <v>78888</v>
      </c>
      <c r="B345" s="42" t="s">
        <v>3108</v>
      </c>
      <c r="C345" s="42" t="s">
        <v>2289</v>
      </c>
      <c r="D345" s="43" t="s">
        <v>3195</v>
      </c>
      <c r="E345" s="42">
        <v>344</v>
      </c>
      <c r="F345" s="68" t="s">
        <v>517</v>
      </c>
      <c r="G345" s="43"/>
      <c r="H345" s="63" t="s">
        <v>528</v>
      </c>
      <c r="I345" s="42" t="s">
        <v>3504</v>
      </c>
      <c r="J345" s="42"/>
      <c r="K345" s="42" t="s">
        <v>479</v>
      </c>
      <c r="L345" s="42" t="s">
        <v>1439</v>
      </c>
      <c r="M345" s="42" t="s">
        <v>199</v>
      </c>
      <c r="N345" s="42">
        <v>397</v>
      </c>
      <c r="O345" s="65">
        <v>44579</v>
      </c>
      <c r="P345" s="64">
        <v>44000000</v>
      </c>
      <c r="Q345" s="42" t="s">
        <v>542</v>
      </c>
      <c r="R345" s="42" t="s">
        <v>3400</v>
      </c>
      <c r="S345" s="42"/>
      <c r="T345" s="162"/>
      <c r="U345" s="69"/>
      <c r="V345" s="69"/>
      <c r="W345" s="163"/>
      <c r="X345" s="163"/>
      <c r="Y345" s="163"/>
      <c r="Z345" s="163"/>
      <c r="AA345" s="163"/>
      <c r="AB345" s="42"/>
      <c r="AC345" s="69"/>
      <c r="AD345" s="69"/>
      <c r="AE345" s="69"/>
      <c r="AF345" s="69"/>
      <c r="AG345" s="64"/>
      <c r="AH345" s="42" t="s">
        <v>503</v>
      </c>
      <c r="AI345" s="42"/>
      <c r="AJ345" s="144" t="s">
        <v>3295</v>
      </c>
      <c r="AK345" s="42" t="s">
        <v>1428</v>
      </c>
      <c r="AL345" s="42">
        <v>1022371251</v>
      </c>
      <c r="AM345" s="42"/>
      <c r="AN345" s="145" t="s">
        <v>1632</v>
      </c>
      <c r="AO345" s="65">
        <v>33524</v>
      </c>
      <c r="AP345" s="146">
        <f t="shared" si="42"/>
        <v>30.238356164383561</v>
      </c>
      <c r="AQ345" s="69"/>
      <c r="AR345" s="69"/>
      <c r="AS345" s="189"/>
      <c r="AT345" s="42" t="str">
        <f>+VLOOKUP(AL345,[2]Hoja1!$E:$I,5,0)</f>
        <v>ADMINISTRADOR DE EMPRESAS</v>
      </c>
      <c r="AU345" s="42" t="s">
        <v>976</v>
      </c>
      <c r="AV345" s="42">
        <v>3228379388</v>
      </c>
      <c r="AW345" s="42" t="s">
        <v>1229</v>
      </c>
      <c r="AX345" s="65">
        <v>44854</v>
      </c>
      <c r="AY345" s="64">
        <v>7272000</v>
      </c>
      <c r="AZ345" s="147">
        <f t="shared" si="47"/>
        <v>2727000</v>
      </c>
      <c r="BA345" s="42" t="s">
        <v>3737</v>
      </c>
      <c r="BB345" s="42">
        <v>2</v>
      </c>
      <c r="BC345" s="42">
        <v>20</v>
      </c>
      <c r="BD345" s="42">
        <f t="shared" si="48"/>
        <v>80</v>
      </c>
      <c r="BE345" s="42" t="s">
        <v>2786</v>
      </c>
      <c r="BF345" s="93">
        <v>20226620009413</v>
      </c>
      <c r="BG345" s="42"/>
      <c r="BH345" s="42">
        <v>486</v>
      </c>
      <c r="BI345" s="65">
        <v>44588</v>
      </c>
      <c r="BJ345" s="64">
        <v>22000000</v>
      </c>
      <c r="BK345" s="164"/>
      <c r="BL345" s="42"/>
      <c r="BM345" s="42"/>
      <c r="BN345" s="42"/>
      <c r="BO345" s="42"/>
      <c r="BP345" s="42"/>
      <c r="BQ345" s="42"/>
      <c r="BR345" s="42"/>
      <c r="BS345" s="165"/>
      <c r="BT345" s="166">
        <v>44859</v>
      </c>
      <c r="BU345" s="166">
        <v>44939</v>
      </c>
      <c r="BV345" s="65"/>
      <c r="BW345" s="64"/>
      <c r="BX345" s="42"/>
      <c r="BY345" s="65"/>
      <c r="BZ345" s="167"/>
      <c r="CA345" s="65"/>
      <c r="CB345" s="64"/>
      <c r="CC345" s="42"/>
      <c r="CD345" s="42"/>
      <c r="CE345" s="42"/>
      <c r="CF345" s="42"/>
      <c r="CG345" s="42"/>
      <c r="CH345" s="42"/>
      <c r="CI345" s="42"/>
      <c r="CJ345" s="42"/>
      <c r="CK345" s="42"/>
      <c r="CL345" s="42"/>
      <c r="CM345" s="42"/>
      <c r="CN345" s="42"/>
      <c r="CO345" s="42"/>
      <c r="CP345" s="42"/>
      <c r="CQ345" s="42"/>
      <c r="CR345" s="42"/>
      <c r="CS345" s="42"/>
      <c r="CT345" s="42"/>
      <c r="CU345" s="42"/>
      <c r="CV345" s="42"/>
      <c r="CW345" s="42"/>
      <c r="CX345" s="42"/>
      <c r="CY345" s="65"/>
      <c r="CZ345" s="42"/>
      <c r="DA345" s="42"/>
      <c r="DB345" s="42"/>
      <c r="DC345" s="42"/>
      <c r="DD345" s="42"/>
      <c r="DE345" s="42"/>
      <c r="DF345" s="42"/>
      <c r="DG345" s="42"/>
      <c r="DH345" s="42"/>
      <c r="DI345" s="42"/>
      <c r="DJ345" s="42"/>
      <c r="DK345" s="42"/>
      <c r="DL345" s="42"/>
      <c r="DM345" s="42"/>
      <c r="DN345" s="65"/>
      <c r="DO345" s="42"/>
      <c r="DP345" s="42"/>
      <c r="DQ345" s="42"/>
      <c r="DR345" s="42"/>
      <c r="DS345" s="42"/>
      <c r="DT345" s="65"/>
      <c r="DU345" s="65"/>
      <c r="DV345" s="148"/>
      <c r="DW345" s="65"/>
      <c r="DX345" s="42"/>
      <c r="DY345" s="42"/>
      <c r="DZ345" s="42"/>
      <c r="EA345" s="42"/>
      <c r="EB345" s="42"/>
      <c r="EC345" s="42"/>
      <c r="ED345" s="42"/>
      <c r="EE345" s="42"/>
      <c r="EF345" s="42"/>
      <c r="EG345" s="42"/>
      <c r="EH345" s="42"/>
      <c r="EI345" s="42"/>
      <c r="EJ345" s="42"/>
      <c r="EK345" s="42"/>
      <c r="EL345" s="42"/>
      <c r="EM345" s="42"/>
      <c r="EN345" s="42"/>
      <c r="EO345" s="42"/>
      <c r="EP345" s="42"/>
      <c r="EQ345" s="42"/>
      <c r="ER345" s="42"/>
      <c r="ES345" s="42"/>
      <c r="ET345" s="42"/>
      <c r="EU345" s="42"/>
      <c r="EV345" s="42"/>
      <c r="EW345" s="42"/>
      <c r="EX345" s="42"/>
      <c r="EY345" s="42"/>
      <c r="EZ345" s="42"/>
      <c r="FA345" s="42"/>
      <c r="FB345" s="42"/>
      <c r="FC345" s="42"/>
      <c r="FD345" s="149">
        <f t="shared" si="39"/>
        <v>7272000</v>
      </c>
      <c r="FE345" s="150">
        <f t="shared" si="46"/>
        <v>44939</v>
      </c>
      <c r="FF345" s="63" t="str">
        <f t="shared" ca="1" si="45"/>
        <v xml:space="preserve"> TERMINADO</v>
      </c>
      <c r="FG345" s="42"/>
      <c r="FH345" s="42"/>
      <c r="FI345" s="168"/>
      <c r="FJ345" s="42" t="s">
        <v>3732</v>
      </c>
      <c r="FK345" s="151"/>
    </row>
    <row r="346" spans="1:167" s="152" customFormat="1" ht="13.5" customHeight="1" x14ac:dyDescent="0.2">
      <c r="A346" s="43">
        <v>78429</v>
      </c>
      <c r="B346" s="42" t="s">
        <v>3108</v>
      </c>
      <c r="C346" s="42" t="s">
        <v>3692</v>
      </c>
      <c r="D346" s="43" t="s">
        <v>3196</v>
      </c>
      <c r="E346" s="42">
        <v>345</v>
      </c>
      <c r="F346" s="68" t="s">
        <v>516</v>
      </c>
      <c r="G346" s="43"/>
      <c r="H346" s="63" t="s">
        <v>528</v>
      </c>
      <c r="I346" s="42" t="s">
        <v>3505</v>
      </c>
      <c r="J346" s="42"/>
      <c r="K346" s="42" t="s">
        <v>3398</v>
      </c>
      <c r="L346" s="42" t="s">
        <v>1439</v>
      </c>
      <c r="M346" s="42" t="s">
        <v>197</v>
      </c>
      <c r="N346" s="42">
        <v>877</v>
      </c>
      <c r="O346" s="65">
        <v>44846</v>
      </c>
      <c r="P346" s="64">
        <v>15000000</v>
      </c>
      <c r="Q346" s="42" t="s">
        <v>533</v>
      </c>
      <c r="R346" s="42" t="s">
        <v>516</v>
      </c>
      <c r="S346" s="42"/>
      <c r="T346" s="162"/>
      <c r="U346" s="69"/>
      <c r="V346" s="69"/>
      <c r="W346" s="163"/>
      <c r="X346" s="163"/>
      <c r="Y346" s="163"/>
      <c r="Z346" s="163"/>
      <c r="AA346" s="163"/>
      <c r="AB346" s="42"/>
      <c r="AC346" s="69"/>
      <c r="AD346" s="69"/>
      <c r="AE346" s="69"/>
      <c r="AF346" s="69"/>
      <c r="AG346" s="64">
        <v>15000000</v>
      </c>
      <c r="AH346" s="42" t="s">
        <v>2575</v>
      </c>
      <c r="AI346" s="42" t="s">
        <v>3615</v>
      </c>
      <c r="AJ346" s="144" t="s">
        <v>3296</v>
      </c>
      <c r="AK346" s="42" t="s">
        <v>1428</v>
      </c>
      <c r="AL346" s="42">
        <v>80204048</v>
      </c>
      <c r="AM346" s="42">
        <v>0</v>
      </c>
      <c r="AN346" s="145" t="s">
        <v>1631</v>
      </c>
      <c r="AO346" s="65">
        <v>30679</v>
      </c>
      <c r="AP346" s="146">
        <f t="shared" si="42"/>
        <v>38.032876712328765</v>
      </c>
      <c r="AQ346" s="69"/>
      <c r="AR346" s="69"/>
      <c r="AS346" s="189"/>
      <c r="AT346" s="42" t="str">
        <f>+VLOOKUP(AL346,[2]Hoja1!$E:$I,5,0)</f>
        <v xml:space="preserve">COMUNICADOR SOCIAL </v>
      </c>
      <c r="AU346" s="42" t="s">
        <v>3356</v>
      </c>
      <c r="AV346" s="42">
        <v>3138325283</v>
      </c>
      <c r="AW346" s="42" t="s">
        <v>3374</v>
      </c>
      <c r="AX346" s="65" t="s">
        <v>3684</v>
      </c>
      <c r="AY346" s="64">
        <v>15000000</v>
      </c>
      <c r="AZ346" s="147">
        <v>5000000</v>
      </c>
      <c r="BA346" s="42" t="s">
        <v>3695</v>
      </c>
      <c r="BB346" s="42">
        <v>3</v>
      </c>
      <c r="BC346" s="42"/>
      <c r="BD346" s="42"/>
      <c r="BE346" s="42" t="s">
        <v>574</v>
      </c>
      <c r="BF346" s="93">
        <v>20226620010123</v>
      </c>
      <c r="BG346" s="42"/>
      <c r="BH346" s="42">
        <v>1045</v>
      </c>
      <c r="BI346" s="65">
        <v>44869</v>
      </c>
      <c r="BJ346" s="64">
        <v>15000000</v>
      </c>
      <c r="BK346" s="164"/>
      <c r="BL346" s="42"/>
      <c r="BM346" s="42"/>
      <c r="BN346" s="42"/>
      <c r="BO346" s="42"/>
      <c r="BP346" s="42"/>
      <c r="BQ346" s="42" t="s">
        <v>3616</v>
      </c>
      <c r="BR346" s="42" t="s">
        <v>3617</v>
      </c>
      <c r="BS346" s="165">
        <v>44866</v>
      </c>
      <c r="BT346" s="166">
        <v>44875</v>
      </c>
      <c r="BU346" s="166">
        <v>44966</v>
      </c>
      <c r="BV346" s="65"/>
      <c r="BW346" s="64"/>
      <c r="BX346" s="42"/>
      <c r="BY346" s="65"/>
      <c r="BZ346" s="167"/>
      <c r="CA346" s="65"/>
      <c r="CB346" s="64"/>
      <c r="CC346" s="42"/>
      <c r="CD346" s="42"/>
      <c r="CE346" s="42"/>
      <c r="CF346" s="42"/>
      <c r="CG346" s="42"/>
      <c r="CH346" s="42"/>
      <c r="CI346" s="42"/>
      <c r="CJ346" s="42"/>
      <c r="CK346" s="42"/>
      <c r="CL346" s="42"/>
      <c r="CM346" s="42"/>
      <c r="CN346" s="42"/>
      <c r="CO346" s="42"/>
      <c r="CP346" s="42"/>
      <c r="CQ346" s="42"/>
      <c r="CR346" s="42"/>
      <c r="CS346" s="42"/>
      <c r="CT346" s="42"/>
      <c r="CU346" s="42"/>
      <c r="CV346" s="42"/>
      <c r="CW346" s="42"/>
      <c r="CX346" s="42"/>
      <c r="CY346" s="65"/>
      <c r="CZ346" s="42"/>
      <c r="DA346" s="42"/>
      <c r="DB346" s="42"/>
      <c r="DC346" s="42"/>
      <c r="DD346" s="42"/>
      <c r="DE346" s="42"/>
      <c r="DF346" s="42"/>
      <c r="DG346" s="42"/>
      <c r="DH346" s="42"/>
      <c r="DI346" s="42"/>
      <c r="DJ346" s="42"/>
      <c r="DK346" s="42"/>
      <c r="DL346" s="42"/>
      <c r="DM346" s="42"/>
      <c r="DN346" s="65"/>
      <c r="DO346" s="42"/>
      <c r="DP346" s="42"/>
      <c r="DQ346" s="42"/>
      <c r="DR346" s="42"/>
      <c r="DS346" s="42"/>
      <c r="DT346" s="65"/>
      <c r="DU346" s="65"/>
      <c r="DV346" s="148"/>
      <c r="DW346" s="65"/>
      <c r="DX346" s="42"/>
      <c r="DY346" s="42"/>
      <c r="DZ346" s="42"/>
      <c r="EA346" s="42"/>
      <c r="EB346" s="42"/>
      <c r="EC346" s="42"/>
      <c r="ED346" s="42"/>
      <c r="EE346" s="42"/>
      <c r="EF346" s="42"/>
      <c r="EG346" s="42"/>
      <c r="EH346" s="42"/>
      <c r="EI346" s="42"/>
      <c r="EJ346" s="42"/>
      <c r="EK346" s="42"/>
      <c r="EL346" s="42"/>
      <c r="EM346" s="42"/>
      <c r="EN346" s="42"/>
      <c r="EO346" s="42"/>
      <c r="EP346" s="42"/>
      <c r="EQ346" s="42"/>
      <c r="ER346" s="42"/>
      <c r="ES346" s="42"/>
      <c r="ET346" s="42"/>
      <c r="EU346" s="42"/>
      <c r="EV346" s="42"/>
      <c r="EW346" s="42"/>
      <c r="EX346" s="42"/>
      <c r="EY346" s="42"/>
      <c r="EZ346" s="42"/>
      <c r="FA346" s="42"/>
      <c r="FB346" s="42"/>
      <c r="FC346" s="42"/>
      <c r="FD346" s="149">
        <f t="shared" si="39"/>
        <v>15000000</v>
      </c>
      <c r="FE346" s="150">
        <f t="shared" si="46"/>
        <v>44966</v>
      </c>
      <c r="FF346" s="63" t="str">
        <f t="shared" ca="1" si="45"/>
        <v xml:space="preserve"> TERMINADO</v>
      </c>
      <c r="FG346" s="42"/>
      <c r="FH346" s="42"/>
      <c r="FI346" s="168"/>
      <c r="FJ346" s="42" t="s">
        <v>3674</v>
      </c>
      <c r="FK346" s="151"/>
    </row>
    <row r="347" spans="1:167" s="143" customFormat="1" ht="13.5" customHeight="1" x14ac:dyDescent="0.25">
      <c r="A347" s="169" t="s">
        <v>3642</v>
      </c>
      <c r="B347" s="169" t="s">
        <v>3642</v>
      </c>
      <c r="C347" s="169" t="s">
        <v>3642</v>
      </c>
      <c r="D347" s="169" t="s">
        <v>3642</v>
      </c>
      <c r="E347" s="169" t="s">
        <v>3642</v>
      </c>
      <c r="F347" s="169" t="s">
        <v>3642</v>
      </c>
      <c r="G347" s="169" t="s">
        <v>3642</v>
      </c>
      <c r="H347" s="169" t="s">
        <v>3642</v>
      </c>
      <c r="I347" s="169" t="s">
        <v>3642</v>
      </c>
      <c r="J347" s="169" t="s">
        <v>3642</v>
      </c>
      <c r="K347" s="169" t="s">
        <v>3642</v>
      </c>
      <c r="L347" s="169" t="s">
        <v>3642</v>
      </c>
      <c r="M347" s="169" t="s">
        <v>3642</v>
      </c>
      <c r="N347" s="169" t="s">
        <v>3642</v>
      </c>
      <c r="O347" s="169" t="s">
        <v>3642</v>
      </c>
      <c r="P347" s="169" t="s">
        <v>3642</v>
      </c>
      <c r="Q347" s="169" t="s">
        <v>3642</v>
      </c>
      <c r="R347" s="169" t="s">
        <v>3642</v>
      </c>
      <c r="S347" s="169" t="s">
        <v>3642</v>
      </c>
      <c r="T347" s="169" t="s">
        <v>3642</v>
      </c>
      <c r="U347" s="169" t="s">
        <v>3642</v>
      </c>
      <c r="V347" s="169" t="s">
        <v>3642</v>
      </c>
      <c r="W347" s="169" t="s">
        <v>3642</v>
      </c>
      <c r="X347" s="169" t="s">
        <v>3642</v>
      </c>
      <c r="Y347" s="169" t="s">
        <v>3642</v>
      </c>
      <c r="Z347" s="169" t="s">
        <v>3642</v>
      </c>
      <c r="AA347" s="169" t="s">
        <v>3642</v>
      </c>
      <c r="AB347" s="169" t="s">
        <v>3642</v>
      </c>
      <c r="AC347" s="169" t="s">
        <v>3642</v>
      </c>
      <c r="AD347" s="169" t="s">
        <v>3642</v>
      </c>
      <c r="AE347" s="169" t="s">
        <v>3642</v>
      </c>
      <c r="AF347" s="169" t="s">
        <v>3642</v>
      </c>
      <c r="AG347" s="169" t="s">
        <v>3642</v>
      </c>
      <c r="AH347" s="169" t="s">
        <v>3642</v>
      </c>
      <c r="AI347" s="169" t="s">
        <v>3642</v>
      </c>
      <c r="AJ347" s="169" t="s">
        <v>3642</v>
      </c>
      <c r="AK347" s="169" t="s">
        <v>3642</v>
      </c>
      <c r="AL347" s="169" t="s">
        <v>3642</v>
      </c>
      <c r="AM347" s="169" t="s">
        <v>3642</v>
      </c>
      <c r="AN347" s="169" t="s">
        <v>3642</v>
      </c>
      <c r="AO347" s="169" t="s">
        <v>3642</v>
      </c>
      <c r="AP347" s="169" t="s">
        <v>3642</v>
      </c>
      <c r="AQ347" s="169" t="s">
        <v>3642</v>
      </c>
      <c r="AR347" s="169" t="s">
        <v>3642</v>
      </c>
      <c r="AS347" s="169" t="s">
        <v>3642</v>
      </c>
      <c r="AT347" s="169" t="s">
        <v>3642</v>
      </c>
      <c r="AU347" s="169" t="s">
        <v>3642</v>
      </c>
      <c r="AV347" s="169" t="s">
        <v>3642</v>
      </c>
      <c r="AW347" s="169" t="s">
        <v>3642</v>
      </c>
      <c r="AX347" s="169" t="s">
        <v>3642</v>
      </c>
      <c r="AY347" s="169" t="s">
        <v>3642</v>
      </c>
      <c r="AZ347" s="169" t="s">
        <v>3642</v>
      </c>
      <c r="BA347" s="169" t="s">
        <v>3642</v>
      </c>
      <c r="BB347" s="169" t="s">
        <v>3642</v>
      </c>
      <c r="BC347" s="169" t="s">
        <v>3642</v>
      </c>
      <c r="BD347" s="169" t="s">
        <v>3642</v>
      </c>
      <c r="BE347" s="169" t="s">
        <v>3642</v>
      </c>
      <c r="BF347" s="169" t="s">
        <v>3642</v>
      </c>
      <c r="BG347" s="169" t="s">
        <v>3642</v>
      </c>
      <c r="BH347" s="169" t="s">
        <v>3642</v>
      </c>
      <c r="BI347" s="169" t="s">
        <v>3642</v>
      </c>
      <c r="BJ347" s="169" t="s">
        <v>3642</v>
      </c>
      <c r="BK347" s="169" t="s">
        <v>3642</v>
      </c>
      <c r="BL347" s="169" t="s">
        <v>3642</v>
      </c>
      <c r="BM347" s="169" t="s">
        <v>3642</v>
      </c>
      <c r="BN347" s="169" t="s">
        <v>3642</v>
      </c>
      <c r="BO347" s="169" t="s">
        <v>3642</v>
      </c>
      <c r="BP347" s="169" t="s">
        <v>3642</v>
      </c>
      <c r="BQ347" s="169" t="s">
        <v>3642</v>
      </c>
      <c r="BR347" s="169" t="s">
        <v>3642</v>
      </c>
      <c r="BS347" s="169" t="s">
        <v>3642</v>
      </c>
      <c r="BT347" s="169" t="s">
        <v>3642</v>
      </c>
      <c r="BU347" s="169" t="s">
        <v>3642</v>
      </c>
      <c r="BV347" s="169" t="s">
        <v>3642</v>
      </c>
      <c r="BW347" s="169" t="s">
        <v>3642</v>
      </c>
      <c r="BX347" s="169" t="s">
        <v>3642</v>
      </c>
      <c r="BY347" s="169" t="s">
        <v>3642</v>
      </c>
      <c r="BZ347" s="169" t="s">
        <v>3642</v>
      </c>
      <c r="CA347" s="169" t="s">
        <v>3642</v>
      </c>
      <c r="CB347" s="169" t="s">
        <v>3642</v>
      </c>
      <c r="CC347" s="169" t="s">
        <v>3642</v>
      </c>
      <c r="CD347" s="169" t="s">
        <v>3642</v>
      </c>
      <c r="CE347" s="169" t="s">
        <v>3642</v>
      </c>
      <c r="CF347" s="169" t="s">
        <v>3642</v>
      </c>
      <c r="CG347" s="169" t="s">
        <v>3642</v>
      </c>
      <c r="CH347" s="169" t="s">
        <v>3642</v>
      </c>
      <c r="CI347" s="169" t="s">
        <v>3642</v>
      </c>
      <c r="CJ347" s="169" t="s">
        <v>3642</v>
      </c>
      <c r="CK347" s="169" t="s">
        <v>3642</v>
      </c>
      <c r="CL347" s="169" t="s">
        <v>3642</v>
      </c>
      <c r="CM347" s="169" t="s">
        <v>3642</v>
      </c>
      <c r="CN347" s="169" t="s">
        <v>3642</v>
      </c>
      <c r="CO347" s="169" t="s">
        <v>3642</v>
      </c>
      <c r="CP347" s="169" t="s">
        <v>3642</v>
      </c>
      <c r="CQ347" s="169" t="s">
        <v>3642</v>
      </c>
      <c r="CR347" s="169" t="s">
        <v>3642</v>
      </c>
      <c r="CS347" s="169" t="s">
        <v>3642</v>
      </c>
      <c r="CT347" s="169" t="s">
        <v>3642</v>
      </c>
      <c r="CU347" s="169" t="s">
        <v>3642</v>
      </c>
      <c r="CV347" s="169" t="s">
        <v>3642</v>
      </c>
      <c r="CW347" s="169" t="s">
        <v>3642</v>
      </c>
      <c r="CX347" s="169" t="s">
        <v>3642</v>
      </c>
      <c r="CY347" s="169" t="s">
        <v>3642</v>
      </c>
      <c r="CZ347" s="169" t="s">
        <v>3642</v>
      </c>
      <c r="DA347" s="169" t="s">
        <v>3642</v>
      </c>
      <c r="DB347" s="169" t="s">
        <v>3642</v>
      </c>
      <c r="DC347" s="169" t="s">
        <v>3642</v>
      </c>
      <c r="DD347" s="169" t="s">
        <v>3642</v>
      </c>
      <c r="DE347" s="169" t="s">
        <v>3642</v>
      </c>
      <c r="DF347" s="169" t="s">
        <v>3642</v>
      </c>
      <c r="DG347" s="169" t="s">
        <v>3642</v>
      </c>
      <c r="DH347" s="169" t="s">
        <v>3642</v>
      </c>
      <c r="DI347" s="169" t="s">
        <v>3642</v>
      </c>
      <c r="DJ347" s="169" t="s">
        <v>3642</v>
      </c>
      <c r="DK347" s="169" t="s">
        <v>3642</v>
      </c>
      <c r="DL347" s="169" t="s">
        <v>3642</v>
      </c>
      <c r="DM347" s="169" t="s">
        <v>3642</v>
      </c>
      <c r="DN347" s="169" t="s">
        <v>3642</v>
      </c>
      <c r="DO347" s="169" t="s">
        <v>3642</v>
      </c>
      <c r="DP347" s="169" t="s">
        <v>3642</v>
      </c>
      <c r="DQ347" s="169" t="s">
        <v>3642</v>
      </c>
      <c r="DR347" s="169" t="s">
        <v>3642</v>
      </c>
      <c r="DS347" s="169" t="s">
        <v>3642</v>
      </c>
      <c r="DT347" s="169" t="s">
        <v>3642</v>
      </c>
      <c r="DU347" s="169" t="s">
        <v>3642</v>
      </c>
      <c r="DV347" s="169" t="s">
        <v>3642</v>
      </c>
      <c r="DW347" s="169" t="s">
        <v>3642</v>
      </c>
      <c r="DX347" s="169" t="s">
        <v>3642</v>
      </c>
      <c r="DY347" s="169" t="s">
        <v>3642</v>
      </c>
      <c r="DZ347" s="169" t="s">
        <v>3642</v>
      </c>
      <c r="EA347" s="169" t="s">
        <v>3642</v>
      </c>
      <c r="EB347" s="169" t="s">
        <v>3642</v>
      </c>
      <c r="EC347" s="169" t="s">
        <v>3642</v>
      </c>
      <c r="ED347" s="169" t="s">
        <v>3642</v>
      </c>
      <c r="EE347" s="169" t="s">
        <v>3642</v>
      </c>
      <c r="EF347" s="169" t="s">
        <v>3642</v>
      </c>
      <c r="EG347" s="169" t="s">
        <v>3642</v>
      </c>
      <c r="EH347" s="169" t="s">
        <v>3642</v>
      </c>
      <c r="EI347" s="169" t="s">
        <v>3642</v>
      </c>
      <c r="EJ347" s="169" t="s">
        <v>3642</v>
      </c>
      <c r="EK347" s="169" t="s">
        <v>3642</v>
      </c>
      <c r="EL347" s="169" t="s">
        <v>3642</v>
      </c>
      <c r="EM347" s="169" t="s">
        <v>3642</v>
      </c>
      <c r="EN347" s="169" t="s">
        <v>3642</v>
      </c>
      <c r="EO347" s="169" t="s">
        <v>3642</v>
      </c>
      <c r="EP347" s="169" t="s">
        <v>3642</v>
      </c>
      <c r="EQ347" s="169" t="s">
        <v>3642</v>
      </c>
      <c r="ER347" s="169" t="s">
        <v>3642</v>
      </c>
      <c r="ES347" s="169" t="s">
        <v>3642</v>
      </c>
      <c r="ET347" s="169" t="s">
        <v>3642</v>
      </c>
      <c r="EU347" s="169" t="s">
        <v>3642</v>
      </c>
      <c r="EV347" s="169" t="s">
        <v>3642</v>
      </c>
      <c r="EW347" s="169" t="s">
        <v>3642</v>
      </c>
      <c r="EX347" s="169" t="s">
        <v>3642</v>
      </c>
      <c r="EY347" s="169" t="s">
        <v>3642</v>
      </c>
      <c r="EZ347" s="169" t="s">
        <v>3642</v>
      </c>
      <c r="FA347" s="169" t="s">
        <v>3642</v>
      </c>
      <c r="FB347" s="169" t="s">
        <v>3642</v>
      </c>
      <c r="FC347" s="169" t="s">
        <v>3642</v>
      </c>
      <c r="FD347" s="169" t="s">
        <v>3642</v>
      </c>
      <c r="FE347" s="169" t="s">
        <v>3642</v>
      </c>
      <c r="FF347" s="169" t="s">
        <v>3642</v>
      </c>
      <c r="FG347" s="169" t="s">
        <v>3642</v>
      </c>
      <c r="FH347" s="169" t="s">
        <v>3642</v>
      </c>
      <c r="FI347" s="169" t="s">
        <v>3642</v>
      </c>
      <c r="FJ347" s="169" t="s">
        <v>3642</v>
      </c>
    </row>
    <row r="348" spans="1:167" s="152" customFormat="1" ht="13.5" customHeight="1" x14ac:dyDescent="0.2">
      <c r="A348" s="43">
        <v>78125</v>
      </c>
      <c r="B348" s="42" t="s">
        <v>3108</v>
      </c>
      <c r="C348" s="42" t="s">
        <v>3692</v>
      </c>
      <c r="D348" s="43" t="s">
        <v>3426</v>
      </c>
      <c r="E348" s="42">
        <v>347</v>
      </c>
      <c r="F348" s="68" t="s">
        <v>513</v>
      </c>
      <c r="G348" s="43"/>
      <c r="H348" s="63" t="s">
        <v>528</v>
      </c>
      <c r="I348" s="42" t="s">
        <v>3506</v>
      </c>
      <c r="J348" s="42" t="s">
        <v>1912</v>
      </c>
      <c r="K348" s="42" t="s">
        <v>3399</v>
      </c>
      <c r="L348" s="42" t="s">
        <v>1439</v>
      </c>
      <c r="M348" s="42" t="s">
        <v>197</v>
      </c>
      <c r="N348" s="42">
        <v>873</v>
      </c>
      <c r="O348" s="65">
        <v>44846</v>
      </c>
      <c r="P348" s="64">
        <v>13650000</v>
      </c>
      <c r="Q348" s="42" t="s">
        <v>539</v>
      </c>
      <c r="R348" s="42" t="s">
        <v>513</v>
      </c>
      <c r="S348" s="42"/>
      <c r="T348" s="162"/>
      <c r="U348" s="69"/>
      <c r="V348" s="69"/>
      <c r="W348" s="163"/>
      <c r="X348" s="163"/>
      <c r="Y348" s="163"/>
      <c r="Z348" s="163"/>
      <c r="AA348" s="163"/>
      <c r="AB348" s="42"/>
      <c r="AC348" s="69"/>
      <c r="AD348" s="69"/>
      <c r="AE348" s="69"/>
      <c r="AF348" s="69"/>
      <c r="AG348" s="64">
        <v>13650000</v>
      </c>
      <c r="AH348" s="42" t="s">
        <v>2575</v>
      </c>
      <c r="AI348" s="42"/>
      <c r="AJ348" s="144" t="s">
        <v>3417</v>
      </c>
      <c r="AK348" s="42" t="s">
        <v>1428</v>
      </c>
      <c r="AL348" s="42">
        <v>3109701</v>
      </c>
      <c r="AM348" s="42">
        <v>6</v>
      </c>
      <c r="AN348" s="145" t="s">
        <v>1631</v>
      </c>
      <c r="AO348" s="65">
        <v>28348</v>
      </c>
      <c r="AP348" s="146">
        <f t="shared" si="42"/>
        <v>44.419178082191777</v>
      </c>
      <c r="AQ348" s="69"/>
      <c r="AR348" s="69"/>
      <c r="AS348" s="189"/>
      <c r="AT348" s="42" t="s">
        <v>3643</v>
      </c>
      <c r="AU348" s="42" t="s">
        <v>3644</v>
      </c>
      <c r="AV348" s="42">
        <v>3142990093</v>
      </c>
      <c r="AW348" s="42" t="s">
        <v>3645</v>
      </c>
      <c r="AX348" s="65" t="s">
        <v>3684</v>
      </c>
      <c r="AY348" s="64">
        <v>13650000</v>
      </c>
      <c r="AZ348" s="147">
        <f>AY348/3</f>
        <v>4550000</v>
      </c>
      <c r="BA348" s="42" t="s">
        <v>3695</v>
      </c>
      <c r="BB348" s="42">
        <v>3</v>
      </c>
      <c r="BC348" s="42"/>
      <c r="BD348" s="42"/>
      <c r="BE348" s="42" t="s">
        <v>602</v>
      </c>
      <c r="BF348" s="93">
        <v>20226620010133</v>
      </c>
      <c r="BG348" s="42"/>
      <c r="BH348" s="42">
        <v>1035</v>
      </c>
      <c r="BI348" s="65">
        <v>44865</v>
      </c>
      <c r="BJ348" s="64">
        <v>13650000</v>
      </c>
      <c r="BK348" s="164"/>
      <c r="BL348" s="42"/>
      <c r="BM348" s="42"/>
      <c r="BN348" s="42"/>
      <c r="BO348" s="42"/>
      <c r="BP348" s="42"/>
      <c r="BQ348" s="42" t="s">
        <v>3646</v>
      </c>
      <c r="BR348" s="42" t="s">
        <v>3647</v>
      </c>
      <c r="BS348" s="165"/>
      <c r="BT348" s="166">
        <v>44875</v>
      </c>
      <c r="BU348" s="166">
        <v>44966</v>
      </c>
      <c r="BV348" s="65"/>
      <c r="BW348" s="64"/>
      <c r="BX348" s="42"/>
      <c r="BY348" s="65"/>
      <c r="BZ348" s="167"/>
      <c r="CA348" s="65"/>
      <c r="CB348" s="64"/>
      <c r="CC348" s="42"/>
      <c r="CD348" s="42"/>
      <c r="CE348" s="42"/>
      <c r="CF348" s="42"/>
      <c r="CG348" s="42"/>
      <c r="CH348" s="42"/>
      <c r="CI348" s="42"/>
      <c r="CJ348" s="42"/>
      <c r="CK348" s="42"/>
      <c r="CL348" s="42"/>
      <c r="CM348" s="42"/>
      <c r="CN348" s="42"/>
      <c r="CO348" s="42"/>
      <c r="CP348" s="42"/>
      <c r="CQ348" s="42"/>
      <c r="CR348" s="42"/>
      <c r="CS348" s="42"/>
      <c r="CT348" s="42"/>
      <c r="CU348" s="42"/>
      <c r="CV348" s="42"/>
      <c r="CW348" s="42"/>
      <c r="CX348" s="42"/>
      <c r="CY348" s="65"/>
      <c r="CZ348" s="42"/>
      <c r="DA348" s="42"/>
      <c r="DB348" s="42"/>
      <c r="DC348" s="42"/>
      <c r="DD348" s="42"/>
      <c r="DE348" s="42"/>
      <c r="DF348" s="42"/>
      <c r="DG348" s="42"/>
      <c r="DH348" s="42"/>
      <c r="DI348" s="42"/>
      <c r="DJ348" s="42"/>
      <c r="DK348" s="42"/>
      <c r="DL348" s="42"/>
      <c r="DM348" s="42"/>
      <c r="DN348" s="65"/>
      <c r="DO348" s="42"/>
      <c r="DP348" s="42"/>
      <c r="DQ348" s="42"/>
      <c r="DR348" s="42"/>
      <c r="DS348" s="42"/>
      <c r="DT348" s="65"/>
      <c r="DU348" s="65"/>
      <c r="DV348" s="148"/>
      <c r="DW348" s="65"/>
      <c r="DX348" s="42"/>
      <c r="DY348" s="42"/>
      <c r="DZ348" s="42"/>
      <c r="EA348" s="42"/>
      <c r="EB348" s="42"/>
      <c r="EC348" s="42"/>
      <c r="ED348" s="42"/>
      <c r="EE348" s="42"/>
      <c r="EF348" s="42"/>
      <c r="EG348" s="42"/>
      <c r="EH348" s="42"/>
      <c r="EI348" s="42"/>
      <c r="EJ348" s="42"/>
      <c r="EK348" s="42"/>
      <c r="EL348" s="42"/>
      <c r="EM348" s="42"/>
      <c r="EN348" s="42"/>
      <c r="EO348" s="42"/>
      <c r="EP348" s="42"/>
      <c r="EQ348" s="42"/>
      <c r="ER348" s="42"/>
      <c r="ES348" s="42"/>
      <c r="ET348" s="42"/>
      <c r="EU348" s="42"/>
      <c r="EV348" s="42"/>
      <c r="EW348" s="42"/>
      <c r="EX348" s="42"/>
      <c r="EY348" s="42"/>
      <c r="EZ348" s="42"/>
      <c r="FA348" s="42"/>
      <c r="FB348" s="42"/>
      <c r="FC348" s="42"/>
      <c r="FD348" s="149">
        <f t="shared" si="39"/>
        <v>13650000</v>
      </c>
      <c r="FE348" s="150">
        <f t="shared" si="46"/>
        <v>44966</v>
      </c>
      <c r="FF348" s="63" t="str">
        <f t="shared" ca="1" si="45"/>
        <v xml:space="preserve"> TERMINADO</v>
      </c>
      <c r="FG348" s="42"/>
      <c r="FH348" s="42"/>
      <c r="FI348" s="168"/>
      <c r="FJ348" s="42" t="s">
        <v>3675</v>
      </c>
      <c r="FK348" s="151"/>
    </row>
    <row r="349" spans="1:167" s="39" customFormat="1" ht="13.5" customHeight="1" x14ac:dyDescent="0.2">
      <c r="A349" s="183">
        <v>78167</v>
      </c>
      <c r="B349" s="96" t="s">
        <v>3108</v>
      </c>
      <c r="C349" s="96" t="s">
        <v>3466</v>
      </c>
      <c r="D349" s="183" t="s">
        <v>3427</v>
      </c>
      <c r="E349" s="96">
        <v>348</v>
      </c>
      <c r="F349" s="184" t="s">
        <v>3922</v>
      </c>
      <c r="G349" s="183"/>
      <c r="H349" s="185" t="s">
        <v>549</v>
      </c>
      <c r="I349" s="96" t="s">
        <v>3507</v>
      </c>
      <c r="J349" s="96"/>
      <c r="K349" s="96"/>
      <c r="L349" s="96" t="s">
        <v>2287</v>
      </c>
      <c r="M349" s="96" t="s">
        <v>213</v>
      </c>
      <c r="N349" s="96">
        <v>854</v>
      </c>
      <c r="O349" s="186">
        <v>44827</v>
      </c>
      <c r="P349" s="187">
        <f>168460000+35000000</f>
        <v>203460000</v>
      </c>
      <c r="Q349" s="96" t="s">
        <v>3921</v>
      </c>
      <c r="R349" s="96" t="s">
        <v>3922</v>
      </c>
      <c r="S349" s="96"/>
      <c r="T349" s="188"/>
      <c r="U349" s="189"/>
      <c r="V349" s="189"/>
      <c r="W349" s="190"/>
      <c r="X349" s="190"/>
      <c r="Y349" s="190"/>
      <c r="Z349" s="190"/>
      <c r="AA349" s="190"/>
      <c r="AB349" s="96"/>
      <c r="AC349" s="189"/>
      <c r="AD349" s="189"/>
      <c r="AE349" s="189"/>
      <c r="AF349" s="189"/>
      <c r="AG349" s="187">
        <f>16846000+35000000</f>
        <v>51846000</v>
      </c>
      <c r="AH349" s="96" t="s">
        <v>503</v>
      </c>
      <c r="AI349" s="96"/>
      <c r="AJ349" s="191" t="s">
        <v>3418</v>
      </c>
      <c r="AK349" s="96" t="s">
        <v>1428</v>
      </c>
      <c r="AL349" s="96">
        <v>901146579</v>
      </c>
      <c r="AM349" s="96">
        <v>8</v>
      </c>
      <c r="AN349" s="192" t="s">
        <v>3471</v>
      </c>
      <c r="AO349" s="186" t="s">
        <v>2714</v>
      </c>
      <c r="AP349" s="217" t="s">
        <v>3471</v>
      </c>
      <c r="AQ349" s="189"/>
      <c r="AR349" s="212" t="s">
        <v>1428</v>
      </c>
      <c r="AS349" s="189"/>
      <c r="AT349" s="96" t="s">
        <v>2714</v>
      </c>
      <c r="AU349" s="96" t="s">
        <v>3707</v>
      </c>
      <c r="AV349" s="96"/>
      <c r="AW349" s="96"/>
      <c r="AX349" s="186" t="s">
        <v>3685</v>
      </c>
      <c r="AY349" s="187">
        <v>51846000</v>
      </c>
      <c r="AZ349" s="194"/>
      <c r="BA349" s="96" t="s">
        <v>3696</v>
      </c>
      <c r="BB349" s="96"/>
      <c r="BC349" s="96"/>
      <c r="BD349" s="96"/>
      <c r="BE349" s="96" t="s">
        <v>622</v>
      </c>
      <c r="BF349" s="195">
        <v>20226620010193</v>
      </c>
      <c r="BG349" s="96"/>
      <c r="BH349" s="96">
        <v>1044</v>
      </c>
      <c r="BI349" s="186">
        <v>44869</v>
      </c>
      <c r="BJ349" s="187">
        <v>51846000</v>
      </c>
      <c r="BK349" s="196"/>
      <c r="BL349" s="96"/>
      <c r="BM349" s="96"/>
      <c r="BN349" s="96"/>
      <c r="BO349" s="96"/>
      <c r="BP349" s="96"/>
      <c r="BQ349" s="96"/>
      <c r="BR349" s="96"/>
      <c r="BS349" s="197"/>
      <c r="BT349" s="198">
        <v>44869</v>
      </c>
      <c r="BU349" s="198">
        <v>44988</v>
      </c>
      <c r="BV349" s="186"/>
      <c r="BW349" s="187"/>
      <c r="BX349" s="96"/>
      <c r="BY349" s="186"/>
      <c r="BZ349" s="199"/>
      <c r="CA349" s="186"/>
      <c r="CB349" s="187"/>
      <c r="CC349" s="96"/>
      <c r="CD349" s="96"/>
      <c r="CE349" s="96"/>
      <c r="CF349" s="96"/>
      <c r="CG349" s="96"/>
      <c r="CH349" s="96"/>
      <c r="CI349" s="96"/>
      <c r="CJ349" s="96"/>
      <c r="CK349" s="96"/>
      <c r="CL349" s="96"/>
      <c r="CM349" s="96"/>
      <c r="CN349" s="96"/>
      <c r="CO349" s="96"/>
      <c r="CP349" s="96"/>
      <c r="CQ349" s="96"/>
      <c r="CR349" s="96"/>
      <c r="CS349" s="96"/>
      <c r="CT349" s="96"/>
      <c r="CU349" s="96"/>
      <c r="CV349" s="96"/>
      <c r="CW349" s="96"/>
      <c r="CX349" s="96"/>
      <c r="CY349" s="186"/>
      <c r="CZ349" s="96"/>
      <c r="DA349" s="96"/>
      <c r="DB349" s="96"/>
      <c r="DC349" s="96"/>
      <c r="DD349" s="96"/>
      <c r="DE349" s="96"/>
      <c r="DF349" s="96"/>
      <c r="DG349" s="96"/>
      <c r="DH349" s="96"/>
      <c r="DI349" s="96"/>
      <c r="DJ349" s="96"/>
      <c r="DK349" s="96"/>
      <c r="DL349" s="96"/>
      <c r="DM349" s="96"/>
      <c r="DN349" s="186"/>
      <c r="DO349" s="96"/>
      <c r="DP349" s="96"/>
      <c r="DQ349" s="96"/>
      <c r="DR349" s="96"/>
      <c r="DS349" s="96"/>
      <c r="DT349" s="186"/>
      <c r="DU349" s="186"/>
      <c r="DV349" s="191"/>
      <c r="DW349" s="186"/>
      <c r="DX349" s="96"/>
      <c r="DY349" s="96"/>
      <c r="DZ349" s="96"/>
      <c r="EA349" s="96"/>
      <c r="EB349" s="96"/>
      <c r="EC349" s="96"/>
      <c r="ED349" s="96"/>
      <c r="EE349" s="96"/>
      <c r="EF349" s="96"/>
      <c r="EG349" s="96"/>
      <c r="EH349" s="96"/>
      <c r="EI349" s="96"/>
      <c r="EJ349" s="96"/>
      <c r="EK349" s="96"/>
      <c r="EL349" s="96"/>
      <c r="EM349" s="96"/>
      <c r="EN349" s="96"/>
      <c r="EO349" s="96"/>
      <c r="EP349" s="96"/>
      <c r="EQ349" s="96"/>
      <c r="ER349" s="96"/>
      <c r="ES349" s="96"/>
      <c r="ET349" s="96"/>
      <c r="EU349" s="96"/>
      <c r="EV349" s="96"/>
      <c r="EW349" s="96"/>
      <c r="EX349" s="96"/>
      <c r="EY349" s="96"/>
      <c r="EZ349" s="96"/>
      <c r="FA349" s="96"/>
      <c r="FB349" s="96"/>
      <c r="FC349" s="96"/>
      <c r="FD349" s="200">
        <f t="shared" si="39"/>
        <v>51846000</v>
      </c>
      <c r="FE349" s="201">
        <f t="shared" si="46"/>
        <v>44988</v>
      </c>
      <c r="FF349" s="185" t="str">
        <f t="shared" ca="1" si="45"/>
        <v>EN EJECUCION</v>
      </c>
      <c r="FG349" s="96"/>
      <c r="FH349" s="96"/>
      <c r="FI349" s="202"/>
      <c r="FJ349" s="96" t="s">
        <v>3676</v>
      </c>
      <c r="FK349" s="203"/>
    </row>
    <row r="350" spans="1:167" s="152" customFormat="1" ht="13.5" customHeight="1" x14ac:dyDescent="0.2">
      <c r="A350" s="43">
        <v>79683</v>
      </c>
      <c r="B350" s="42" t="s">
        <v>3108</v>
      </c>
      <c r="C350" s="42" t="s">
        <v>3694</v>
      </c>
      <c r="D350" s="43" t="s">
        <v>3428</v>
      </c>
      <c r="E350" s="42">
        <v>349</v>
      </c>
      <c r="F350" s="68" t="s">
        <v>523</v>
      </c>
      <c r="G350" s="43"/>
      <c r="H350" s="63" t="s">
        <v>528</v>
      </c>
      <c r="I350" s="42" t="s">
        <v>3508</v>
      </c>
      <c r="J350" s="42"/>
      <c r="K350" s="42"/>
      <c r="L350" s="42" t="s">
        <v>1439</v>
      </c>
      <c r="M350" s="42" t="s">
        <v>214</v>
      </c>
      <c r="N350" s="42">
        <v>905</v>
      </c>
      <c r="O350" s="65">
        <v>44867</v>
      </c>
      <c r="P350" s="64">
        <v>260253000</v>
      </c>
      <c r="Q350" s="42" t="s">
        <v>540</v>
      </c>
      <c r="R350" s="42" t="s">
        <v>523</v>
      </c>
      <c r="S350" s="42"/>
      <c r="T350" s="162"/>
      <c r="U350" s="69"/>
      <c r="V350" s="69"/>
      <c r="W350" s="163"/>
      <c r="X350" s="163"/>
      <c r="Y350" s="163"/>
      <c r="Z350" s="163"/>
      <c r="AA350" s="163"/>
      <c r="AB350" s="42"/>
      <c r="AC350" s="69"/>
      <c r="AD350" s="69"/>
      <c r="AE350" s="69"/>
      <c r="AF350" s="69"/>
      <c r="AG350" s="64">
        <v>18016600</v>
      </c>
      <c r="AH350" s="42" t="s">
        <v>3438</v>
      </c>
      <c r="AI350" s="42"/>
      <c r="AJ350" s="144" t="s">
        <v>3419</v>
      </c>
      <c r="AK350" s="42" t="s">
        <v>1428</v>
      </c>
      <c r="AL350" s="42">
        <v>901211678</v>
      </c>
      <c r="AM350" s="42">
        <v>7</v>
      </c>
      <c r="AN350" s="145" t="s">
        <v>3471</v>
      </c>
      <c r="AO350" s="65" t="s">
        <v>2714</v>
      </c>
      <c r="AP350" s="146" t="s">
        <v>3471</v>
      </c>
      <c r="AQ350" s="69"/>
      <c r="AR350" s="69" t="s">
        <v>1428</v>
      </c>
      <c r="AS350" s="189"/>
      <c r="AT350" s="42" t="s">
        <v>2714</v>
      </c>
      <c r="AU350" s="42" t="s">
        <v>934</v>
      </c>
      <c r="AV350" s="42"/>
      <c r="AW350" s="42"/>
      <c r="AX350" s="65" t="s">
        <v>3686</v>
      </c>
      <c r="AY350" s="64">
        <v>18016600</v>
      </c>
      <c r="AZ350" s="147"/>
      <c r="BA350" s="42" t="s">
        <v>3697</v>
      </c>
      <c r="BB350" s="42"/>
      <c r="BC350" s="42"/>
      <c r="BD350" s="42"/>
      <c r="BE350" s="42" t="s">
        <v>3499</v>
      </c>
      <c r="BF350" s="93">
        <v>20226620010213</v>
      </c>
      <c r="BG350" s="42"/>
      <c r="BH350" s="42">
        <v>1057</v>
      </c>
      <c r="BI350" s="65">
        <v>44883</v>
      </c>
      <c r="BJ350" s="64">
        <v>18016600</v>
      </c>
      <c r="BK350" s="164"/>
      <c r="BL350" s="42"/>
      <c r="BM350" s="42"/>
      <c r="BN350" s="42"/>
      <c r="BO350" s="42"/>
      <c r="BP350" s="42"/>
      <c r="BQ350" s="42"/>
      <c r="BR350" s="42"/>
      <c r="BS350" s="165"/>
      <c r="BT350" s="166" t="s">
        <v>3690</v>
      </c>
      <c r="BU350" s="166">
        <v>44915</v>
      </c>
      <c r="BV350" s="65"/>
      <c r="BW350" s="64"/>
      <c r="BX350" s="42"/>
      <c r="BY350" s="65"/>
      <c r="BZ350" s="167"/>
      <c r="CA350" s="65"/>
      <c r="CB350" s="64"/>
      <c r="CC350" s="42"/>
      <c r="CD350" s="42"/>
      <c r="CE350" s="42"/>
      <c r="CF350" s="42"/>
      <c r="CG350" s="42"/>
      <c r="CH350" s="42"/>
      <c r="CI350" s="42"/>
      <c r="CJ350" s="42"/>
      <c r="CK350" s="42"/>
      <c r="CL350" s="42"/>
      <c r="CM350" s="42"/>
      <c r="CN350" s="42"/>
      <c r="CO350" s="42"/>
      <c r="CP350" s="42"/>
      <c r="CQ350" s="42"/>
      <c r="CR350" s="42"/>
      <c r="CS350" s="42"/>
      <c r="CT350" s="42"/>
      <c r="CU350" s="42"/>
      <c r="CV350" s="42"/>
      <c r="CW350" s="42"/>
      <c r="CX350" s="42"/>
      <c r="CY350" s="65"/>
      <c r="CZ350" s="42"/>
      <c r="DA350" s="42"/>
      <c r="DB350" s="42"/>
      <c r="DC350" s="42"/>
      <c r="DD350" s="42"/>
      <c r="DE350" s="42"/>
      <c r="DF350" s="42"/>
      <c r="DG350" s="42"/>
      <c r="DH350" s="42"/>
      <c r="DI350" s="42"/>
      <c r="DJ350" s="42"/>
      <c r="DK350" s="42"/>
      <c r="DL350" s="42"/>
      <c r="DM350" s="42"/>
      <c r="DN350" s="65"/>
      <c r="DO350" s="42"/>
      <c r="DP350" s="42"/>
      <c r="DQ350" s="42"/>
      <c r="DR350" s="42"/>
      <c r="DS350" s="42"/>
      <c r="DT350" s="65"/>
      <c r="DU350" s="65"/>
      <c r="DV350" s="148"/>
      <c r="DW350" s="65"/>
      <c r="DX350" s="42"/>
      <c r="DY350" s="42"/>
      <c r="DZ350" s="42"/>
      <c r="EA350" s="42"/>
      <c r="EB350" s="42"/>
      <c r="EC350" s="42"/>
      <c r="ED350" s="42"/>
      <c r="EE350" s="42"/>
      <c r="EF350" s="42"/>
      <c r="EG350" s="42"/>
      <c r="EH350" s="42"/>
      <c r="EI350" s="42"/>
      <c r="EJ350" s="42"/>
      <c r="EK350" s="42"/>
      <c r="EL350" s="42"/>
      <c r="EM350" s="42"/>
      <c r="EN350" s="42"/>
      <c r="EO350" s="42"/>
      <c r="EP350" s="42"/>
      <c r="EQ350" s="42"/>
      <c r="ER350" s="42"/>
      <c r="ES350" s="42"/>
      <c r="ET350" s="42"/>
      <c r="EU350" s="42"/>
      <c r="EV350" s="42"/>
      <c r="EW350" s="42"/>
      <c r="EX350" s="42"/>
      <c r="EY350" s="42"/>
      <c r="EZ350" s="42"/>
      <c r="FA350" s="42"/>
      <c r="FB350" s="42"/>
      <c r="FC350" s="42"/>
      <c r="FD350" s="149">
        <f t="shared" si="39"/>
        <v>18016600</v>
      </c>
      <c r="FE350" s="150">
        <f t="shared" si="46"/>
        <v>44915</v>
      </c>
      <c r="FF350" s="63" t="str">
        <f t="shared" ca="1" si="45"/>
        <v xml:space="preserve"> TERMINADO</v>
      </c>
      <c r="FG350" s="42"/>
      <c r="FH350" s="42"/>
      <c r="FI350" s="168"/>
      <c r="FJ350" s="42" t="s">
        <v>3677</v>
      </c>
      <c r="FK350" s="151"/>
    </row>
    <row r="351" spans="1:167" s="152" customFormat="1" ht="13.5" customHeight="1" x14ac:dyDescent="0.2">
      <c r="A351" s="43">
        <v>79172</v>
      </c>
      <c r="B351" s="42" t="s">
        <v>3108</v>
      </c>
      <c r="C351" s="42" t="s">
        <v>3692</v>
      </c>
      <c r="D351" s="43" t="s">
        <v>3429</v>
      </c>
      <c r="E351" s="42">
        <v>350</v>
      </c>
      <c r="F351" s="68" t="s">
        <v>510</v>
      </c>
      <c r="G351" s="43"/>
      <c r="H351" s="63" t="s">
        <v>528</v>
      </c>
      <c r="I351" s="42" t="s">
        <v>3509</v>
      </c>
      <c r="J351" s="42"/>
      <c r="K351" s="42"/>
      <c r="L351" s="42" t="s">
        <v>1439</v>
      </c>
      <c r="M351" s="42" t="s">
        <v>197</v>
      </c>
      <c r="N351" s="42">
        <v>901</v>
      </c>
      <c r="O351" s="65">
        <v>44861</v>
      </c>
      <c r="P351" s="64">
        <v>12068000</v>
      </c>
      <c r="Q351" s="42" t="s">
        <v>541</v>
      </c>
      <c r="R351" s="42" t="s">
        <v>510</v>
      </c>
      <c r="S351" s="42"/>
      <c r="T351" s="162"/>
      <c r="U351" s="69"/>
      <c r="V351" s="69"/>
      <c r="W351" s="163"/>
      <c r="X351" s="163"/>
      <c r="Y351" s="163"/>
      <c r="Z351" s="163"/>
      <c r="AA351" s="163"/>
      <c r="AB351" s="42"/>
      <c r="AC351" s="69"/>
      <c r="AD351" s="69"/>
      <c r="AE351" s="69"/>
      <c r="AF351" s="69"/>
      <c r="AG351" s="64">
        <v>12068000</v>
      </c>
      <c r="AH351" s="42" t="s">
        <v>3439</v>
      </c>
      <c r="AI351" s="42"/>
      <c r="AJ351" s="144" t="s">
        <v>3420</v>
      </c>
      <c r="AK351" s="42" t="s">
        <v>1428</v>
      </c>
      <c r="AL351" s="42">
        <v>19438867</v>
      </c>
      <c r="AM351" s="42">
        <v>9</v>
      </c>
      <c r="AN351" s="145" t="s">
        <v>1631</v>
      </c>
      <c r="AO351" s="65"/>
      <c r="AP351" s="146">
        <f t="shared" si="42"/>
        <v>122.08493150684932</v>
      </c>
      <c r="AQ351" s="69"/>
      <c r="AR351" s="69"/>
      <c r="AS351" s="189"/>
      <c r="AT351" s="42"/>
      <c r="AU351" s="42" t="s">
        <v>3706</v>
      </c>
      <c r="AV351" s="42"/>
      <c r="AW351" s="42"/>
      <c r="AX351" s="65" t="s">
        <v>3687</v>
      </c>
      <c r="AY351" s="64">
        <v>12068000</v>
      </c>
      <c r="AZ351" s="147"/>
      <c r="BA351" s="42" t="s">
        <v>3698</v>
      </c>
      <c r="BB351" s="42">
        <v>2</v>
      </c>
      <c r="BC351" s="42">
        <v>10</v>
      </c>
      <c r="BD351" s="42"/>
      <c r="BE351" s="42" t="s">
        <v>3492</v>
      </c>
      <c r="BF351" s="93">
        <v>20226620010023</v>
      </c>
      <c r="BG351" s="42"/>
      <c r="BH351" s="42">
        <v>1038</v>
      </c>
      <c r="BI351" s="65">
        <v>44867</v>
      </c>
      <c r="BJ351" s="64">
        <v>12068000</v>
      </c>
      <c r="BK351" s="164"/>
      <c r="BL351" s="42"/>
      <c r="BM351" s="42"/>
      <c r="BN351" s="42"/>
      <c r="BO351" s="42"/>
      <c r="BP351" s="42"/>
      <c r="BQ351" s="42"/>
      <c r="BR351" s="42"/>
      <c r="BS351" s="165"/>
      <c r="BT351" s="166">
        <v>44867</v>
      </c>
      <c r="BU351" s="166">
        <v>44937</v>
      </c>
      <c r="BV351" s="65"/>
      <c r="BW351" s="64"/>
      <c r="BX351" s="42"/>
      <c r="BY351" s="65"/>
      <c r="BZ351" s="167"/>
      <c r="CA351" s="65"/>
      <c r="CB351" s="64"/>
      <c r="CC351" s="42"/>
      <c r="CD351" s="42"/>
      <c r="CE351" s="42"/>
      <c r="CF351" s="42"/>
      <c r="CG351" s="42"/>
      <c r="CH351" s="42"/>
      <c r="CI351" s="42"/>
      <c r="CJ351" s="42"/>
      <c r="CK351" s="42"/>
      <c r="CL351" s="42"/>
      <c r="CM351" s="42"/>
      <c r="CN351" s="42"/>
      <c r="CO351" s="42"/>
      <c r="CP351" s="42"/>
      <c r="CQ351" s="42"/>
      <c r="CR351" s="42"/>
      <c r="CS351" s="42"/>
      <c r="CT351" s="42"/>
      <c r="CU351" s="42"/>
      <c r="CV351" s="42"/>
      <c r="CW351" s="42"/>
      <c r="CX351" s="42"/>
      <c r="CY351" s="65"/>
      <c r="CZ351" s="42"/>
      <c r="DA351" s="42"/>
      <c r="DB351" s="42"/>
      <c r="DC351" s="42"/>
      <c r="DD351" s="42"/>
      <c r="DE351" s="42"/>
      <c r="DF351" s="42"/>
      <c r="DG351" s="42"/>
      <c r="DH351" s="42"/>
      <c r="DI351" s="42"/>
      <c r="DJ351" s="42"/>
      <c r="DK351" s="42"/>
      <c r="DL351" s="42"/>
      <c r="DM351" s="42"/>
      <c r="DN351" s="65"/>
      <c r="DO351" s="42"/>
      <c r="DP351" s="42"/>
      <c r="DQ351" s="42"/>
      <c r="DR351" s="42"/>
      <c r="DS351" s="42"/>
      <c r="DT351" s="65"/>
      <c r="DU351" s="65"/>
      <c r="DV351" s="148"/>
      <c r="DW351" s="65"/>
      <c r="DX351" s="42"/>
      <c r="DY351" s="42"/>
      <c r="DZ351" s="42"/>
      <c r="EA351" s="42"/>
      <c r="EB351" s="42"/>
      <c r="EC351" s="42"/>
      <c r="ED351" s="42"/>
      <c r="EE351" s="42"/>
      <c r="EF351" s="42"/>
      <c r="EG351" s="42"/>
      <c r="EH351" s="42"/>
      <c r="EI351" s="42"/>
      <c r="EJ351" s="42"/>
      <c r="EK351" s="42"/>
      <c r="EL351" s="42"/>
      <c r="EM351" s="42"/>
      <c r="EN351" s="42"/>
      <c r="EO351" s="42"/>
      <c r="EP351" s="42"/>
      <c r="EQ351" s="42"/>
      <c r="ER351" s="42"/>
      <c r="ES351" s="42"/>
      <c r="ET351" s="42"/>
      <c r="EU351" s="42"/>
      <c r="EV351" s="42"/>
      <c r="EW351" s="42"/>
      <c r="EX351" s="42"/>
      <c r="EY351" s="42"/>
      <c r="EZ351" s="42"/>
      <c r="FA351" s="42"/>
      <c r="FB351" s="42"/>
      <c r="FC351" s="42"/>
      <c r="FD351" s="149">
        <f t="shared" si="39"/>
        <v>12068000</v>
      </c>
      <c r="FE351" s="150">
        <f t="shared" si="46"/>
        <v>44937</v>
      </c>
      <c r="FF351" s="63" t="str">
        <f t="shared" ca="1" si="45"/>
        <v xml:space="preserve"> TERMINADO</v>
      </c>
      <c r="FG351" s="42"/>
      <c r="FH351" s="42"/>
      <c r="FI351" s="168"/>
      <c r="FJ351" s="42" t="s">
        <v>3678</v>
      </c>
      <c r="FK351" s="151"/>
    </row>
    <row r="352" spans="1:167" s="152" customFormat="1" ht="13.5" customHeight="1" x14ac:dyDescent="0.2">
      <c r="A352" s="43">
        <v>79168</v>
      </c>
      <c r="B352" s="42" t="s">
        <v>3108</v>
      </c>
      <c r="C352" s="42" t="s">
        <v>3692</v>
      </c>
      <c r="D352" s="43" t="s">
        <v>3430</v>
      </c>
      <c r="E352" s="42">
        <v>351</v>
      </c>
      <c r="F352" s="68" t="s">
        <v>510</v>
      </c>
      <c r="G352" s="43"/>
      <c r="H352" s="63" t="s">
        <v>528</v>
      </c>
      <c r="I352" s="42" t="s">
        <v>3510</v>
      </c>
      <c r="J352" s="42"/>
      <c r="K352" s="42"/>
      <c r="L352" s="42" t="s">
        <v>1439</v>
      </c>
      <c r="M352" s="42" t="s">
        <v>197</v>
      </c>
      <c r="N352" s="42">
        <v>900</v>
      </c>
      <c r="O352" s="65">
        <v>44861</v>
      </c>
      <c r="P352" s="64">
        <v>10616667</v>
      </c>
      <c r="Q352" s="42" t="s">
        <v>541</v>
      </c>
      <c r="R352" s="42" t="s">
        <v>510</v>
      </c>
      <c r="S352" s="42"/>
      <c r="T352" s="162"/>
      <c r="U352" s="69"/>
      <c r="V352" s="69"/>
      <c r="W352" s="163"/>
      <c r="X352" s="163"/>
      <c r="Y352" s="163"/>
      <c r="Z352" s="163"/>
      <c r="AA352" s="163"/>
      <c r="AB352" s="42"/>
      <c r="AC352" s="69"/>
      <c r="AD352" s="69"/>
      <c r="AE352" s="69"/>
      <c r="AF352" s="69"/>
      <c r="AG352" s="64">
        <v>10616667</v>
      </c>
      <c r="AH352" s="42" t="s">
        <v>3440</v>
      </c>
      <c r="AI352" s="42"/>
      <c r="AJ352" s="144" t="s">
        <v>3421</v>
      </c>
      <c r="AK352" s="42" t="s">
        <v>1428</v>
      </c>
      <c r="AL352" s="42">
        <v>1024519316</v>
      </c>
      <c r="AM352" s="42">
        <v>1</v>
      </c>
      <c r="AN352" s="145" t="s">
        <v>1631</v>
      </c>
      <c r="AO352" s="65"/>
      <c r="AP352" s="146">
        <f t="shared" si="42"/>
        <v>122.08493150684932</v>
      </c>
      <c r="AQ352" s="69"/>
      <c r="AR352" s="69"/>
      <c r="AS352" s="189"/>
      <c r="AT352" s="42"/>
      <c r="AU352" s="42" t="s">
        <v>3705</v>
      </c>
      <c r="AV352" s="42"/>
      <c r="AW352" s="42"/>
      <c r="AX352" s="65" t="s">
        <v>3687</v>
      </c>
      <c r="AY352" s="64">
        <v>10616667</v>
      </c>
      <c r="AZ352" s="147"/>
      <c r="BA352" s="42" t="s">
        <v>3698</v>
      </c>
      <c r="BB352" s="42">
        <v>2</v>
      </c>
      <c r="BC352" s="42">
        <v>10</v>
      </c>
      <c r="BD352" s="42"/>
      <c r="BE352" s="42" t="s">
        <v>3500</v>
      </c>
      <c r="BF352" s="93">
        <v>20226620009833</v>
      </c>
      <c r="BG352" s="42"/>
      <c r="BH352" s="42">
        <v>1037</v>
      </c>
      <c r="BI352" s="65">
        <v>44867</v>
      </c>
      <c r="BJ352" s="64">
        <v>10616667</v>
      </c>
      <c r="BK352" s="164"/>
      <c r="BL352" s="42"/>
      <c r="BM352" s="42"/>
      <c r="BN352" s="42"/>
      <c r="BO352" s="42"/>
      <c r="BP352" s="42"/>
      <c r="BQ352" s="42"/>
      <c r="BR352" s="42"/>
      <c r="BS352" s="165"/>
      <c r="BT352" s="166">
        <v>44867</v>
      </c>
      <c r="BU352" s="166">
        <v>44937</v>
      </c>
      <c r="BV352" s="65"/>
      <c r="BW352" s="64"/>
      <c r="BX352" s="42"/>
      <c r="BY352" s="65"/>
      <c r="BZ352" s="167"/>
      <c r="CA352" s="65"/>
      <c r="CB352" s="64"/>
      <c r="CC352" s="42"/>
      <c r="CD352" s="42"/>
      <c r="CE352" s="42"/>
      <c r="CF352" s="42"/>
      <c r="CG352" s="42"/>
      <c r="CH352" s="42"/>
      <c r="CI352" s="42"/>
      <c r="CJ352" s="42"/>
      <c r="CK352" s="42"/>
      <c r="CL352" s="42"/>
      <c r="CM352" s="42"/>
      <c r="CN352" s="42"/>
      <c r="CO352" s="42"/>
      <c r="CP352" s="42"/>
      <c r="CQ352" s="42"/>
      <c r="CR352" s="42"/>
      <c r="CS352" s="42"/>
      <c r="CT352" s="42"/>
      <c r="CU352" s="42"/>
      <c r="CV352" s="42"/>
      <c r="CW352" s="42"/>
      <c r="CX352" s="42"/>
      <c r="CY352" s="65"/>
      <c r="CZ352" s="42"/>
      <c r="DA352" s="42"/>
      <c r="DB352" s="42"/>
      <c r="DC352" s="42"/>
      <c r="DD352" s="42"/>
      <c r="DE352" s="42"/>
      <c r="DF352" s="42"/>
      <c r="DG352" s="42"/>
      <c r="DH352" s="42"/>
      <c r="DI352" s="42"/>
      <c r="DJ352" s="42"/>
      <c r="DK352" s="42"/>
      <c r="DL352" s="42"/>
      <c r="DM352" s="42"/>
      <c r="DN352" s="65"/>
      <c r="DO352" s="42"/>
      <c r="DP352" s="42"/>
      <c r="DQ352" s="42"/>
      <c r="DR352" s="42"/>
      <c r="DS352" s="42"/>
      <c r="DT352" s="65"/>
      <c r="DU352" s="65"/>
      <c r="DV352" s="148"/>
      <c r="DW352" s="65"/>
      <c r="DX352" s="42"/>
      <c r="DY352" s="42"/>
      <c r="DZ352" s="42"/>
      <c r="EA352" s="42"/>
      <c r="EB352" s="42"/>
      <c r="EC352" s="42"/>
      <c r="ED352" s="42"/>
      <c r="EE352" s="42"/>
      <c r="EF352" s="42"/>
      <c r="EG352" s="42"/>
      <c r="EH352" s="42"/>
      <c r="EI352" s="42"/>
      <c r="EJ352" s="42"/>
      <c r="EK352" s="42"/>
      <c r="EL352" s="42"/>
      <c r="EM352" s="42"/>
      <c r="EN352" s="42"/>
      <c r="EO352" s="42"/>
      <c r="EP352" s="42"/>
      <c r="EQ352" s="42"/>
      <c r="ER352" s="42"/>
      <c r="ES352" s="42"/>
      <c r="ET352" s="42"/>
      <c r="EU352" s="42"/>
      <c r="EV352" s="42"/>
      <c r="EW352" s="42"/>
      <c r="EX352" s="42"/>
      <c r="EY352" s="42"/>
      <c r="EZ352" s="42"/>
      <c r="FA352" s="42"/>
      <c r="FB352" s="42"/>
      <c r="FC352" s="42"/>
      <c r="FD352" s="149">
        <f t="shared" si="39"/>
        <v>10616667</v>
      </c>
      <c r="FE352" s="150">
        <f t="shared" si="46"/>
        <v>44937</v>
      </c>
      <c r="FF352" s="63" t="str">
        <f t="shared" ca="1" si="45"/>
        <v xml:space="preserve"> TERMINADO</v>
      </c>
      <c r="FG352" s="42"/>
      <c r="FH352" s="42"/>
      <c r="FI352" s="168"/>
      <c r="FJ352" s="42" t="s">
        <v>3679</v>
      </c>
      <c r="FK352" s="151"/>
    </row>
    <row r="353" spans="1:167" s="231" customFormat="1" ht="15" x14ac:dyDescent="0.25">
      <c r="A353" s="95">
        <v>79705</v>
      </c>
      <c r="B353" s="204"/>
      <c r="C353" s="205" t="s">
        <v>3692</v>
      </c>
      <c r="D353" s="206" t="s">
        <v>3431</v>
      </c>
      <c r="E353" s="95">
        <v>352</v>
      </c>
      <c r="F353" s="96" t="s">
        <v>3740</v>
      </c>
      <c r="G353" s="95"/>
      <c r="H353" s="96" t="s">
        <v>549</v>
      </c>
      <c r="I353" s="207" t="s">
        <v>3545</v>
      </c>
      <c r="J353" s="189" t="s">
        <v>3738</v>
      </c>
      <c r="K353" s="189" t="s">
        <v>3471</v>
      </c>
      <c r="L353" s="96" t="s">
        <v>3528</v>
      </c>
      <c r="M353" s="96" t="s">
        <v>245</v>
      </c>
      <c r="N353" s="208">
        <v>903</v>
      </c>
      <c r="O353" s="209">
        <v>44866</v>
      </c>
      <c r="P353" s="210">
        <v>2090000</v>
      </c>
      <c r="Q353" s="96" t="s">
        <v>3739</v>
      </c>
      <c r="R353" s="96" t="s">
        <v>3740</v>
      </c>
      <c r="S353" s="189"/>
      <c r="T353" s="211"/>
      <c r="U353" s="212"/>
      <c r="V353" s="212"/>
      <c r="W353" s="213"/>
      <c r="X353" s="213"/>
      <c r="Y353" s="213"/>
      <c r="Z353" s="213"/>
      <c r="AA353" s="213"/>
      <c r="AB353" s="212"/>
      <c r="AC353" s="212"/>
      <c r="AD353" s="212"/>
      <c r="AE353" s="96"/>
      <c r="AF353" s="96"/>
      <c r="AG353" s="210">
        <v>2090000</v>
      </c>
      <c r="AH353" s="214" t="s">
        <v>3439</v>
      </c>
      <c r="AI353" s="208"/>
      <c r="AJ353" s="215" t="s">
        <v>3422</v>
      </c>
      <c r="AK353" s="216" t="s">
        <v>3446</v>
      </c>
      <c r="AL353" s="96">
        <v>900062917</v>
      </c>
      <c r="AM353" s="208">
        <v>9</v>
      </c>
      <c r="AN353" s="208" t="s">
        <v>3471</v>
      </c>
      <c r="AO353" s="188" t="s">
        <v>2714</v>
      </c>
      <c r="AP353" s="217" t="s">
        <v>3471</v>
      </c>
      <c r="AQ353" s="189" t="s">
        <v>3741</v>
      </c>
      <c r="AR353" s="212" t="s">
        <v>1428</v>
      </c>
      <c r="AS353" s="189">
        <v>79877735</v>
      </c>
      <c r="AT353" s="212" t="s">
        <v>2714</v>
      </c>
      <c r="AU353" s="96" t="s">
        <v>3742</v>
      </c>
      <c r="AV353" s="218">
        <v>4722005</v>
      </c>
      <c r="AW353" t="s">
        <v>3743</v>
      </c>
      <c r="AX353" s="186">
        <v>44904</v>
      </c>
      <c r="AY353" s="187">
        <v>2090000</v>
      </c>
      <c r="AZ353" s="219" t="s">
        <v>3471</v>
      </c>
      <c r="BA353" s="95" t="s">
        <v>3723</v>
      </c>
      <c r="BB353" s="95">
        <v>10</v>
      </c>
      <c r="BC353" s="95"/>
      <c r="BD353" s="220"/>
      <c r="BE353" s="221"/>
      <c r="BF353" s="96"/>
      <c r="BG353" s="95"/>
      <c r="BH353" s="95">
        <v>1104</v>
      </c>
      <c r="BI353" s="222">
        <v>44907</v>
      </c>
      <c r="BJ353" s="223">
        <v>2090000</v>
      </c>
      <c r="BK353" s="205"/>
      <c r="BL353" s="205"/>
      <c r="BM353" s="205"/>
      <c r="BN353" s="205"/>
      <c r="BO353" s="205"/>
      <c r="BP353" s="205"/>
      <c r="BQ353" s="224"/>
      <c r="BR353" s="225"/>
      <c r="BS353" s="226"/>
      <c r="BT353" s="226">
        <v>44907</v>
      </c>
      <c r="BU353" s="226">
        <v>45210</v>
      </c>
      <c r="BV353" s="226"/>
      <c r="BW353" s="187"/>
      <c r="BX353" s="227"/>
      <c r="BY353" s="226"/>
      <c r="BZ353" s="228"/>
      <c r="CA353" s="226"/>
      <c r="CB353" s="187"/>
      <c r="CC353" s="205"/>
      <c r="CD353" s="205"/>
      <c r="CE353" s="205"/>
      <c r="CF353" s="205"/>
      <c r="CG353" s="205"/>
      <c r="CH353" s="205"/>
      <c r="CI353" s="205"/>
      <c r="CJ353" s="205"/>
      <c r="CK353" s="205"/>
      <c r="CL353" s="205"/>
      <c r="CM353" s="205"/>
      <c r="CN353" s="205"/>
      <c r="CO353" s="205"/>
      <c r="CP353" s="205"/>
      <c r="CQ353" s="205"/>
      <c r="CR353" s="205"/>
      <c r="CS353" s="205"/>
      <c r="CT353" s="205"/>
      <c r="CU353" s="205"/>
      <c r="CV353" s="205"/>
      <c r="CW353" s="205"/>
      <c r="CX353" s="205"/>
      <c r="CY353" s="229"/>
      <c r="CZ353" s="205"/>
      <c r="DA353" s="205"/>
      <c r="DB353" s="205"/>
      <c r="DC353" s="205"/>
      <c r="DD353" s="205"/>
      <c r="DE353" s="205"/>
      <c r="DF353" s="205"/>
      <c r="DG353" s="205"/>
      <c r="DH353" s="205"/>
      <c r="DI353" s="205"/>
      <c r="DJ353" s="96"/>
      <c r="DK353" s="96"/>
      <c r="DL353" s="96"/>
      <c r="DM353" s="96"/>
      <c r="DN353" s="186"/>
      <c r="DO353" s="205"/>
      <c r="DP353" s="205"/>
      <c r="DQ353" s="205"/>
      <c r="DR353" s="205"/>
      <c r="DS353" s="205"/>
      <c r="DT353" s="186"/>
      <c r="DU353" s="186"/>
      <c r="DV353" s="205"/>
      <c r="DW353" s="186"/>
      <c r="DX353" s="205"/>
      <c r="DY353" s="205"/>
      <c r="DZ353" s="95"/>
      <c r="EA353" s="205"/>
      <c r="EB353" s="205"/>
      <c r="EC353" s="205"/>
      <c r="ED353" s="229"/>
      <c r="EE353" s="229"/>
      <c r="EF353" s="205"/>
      <c r="EG353" s="229"/>
      <c r="EH353" s="205"/>
      <c r="EI353" s="205"/>
      <c r="EJ353" s="205"/>
      <c r="EK353" s="205"/>
      <c r="EL353" s="205"/>
      <c r="EM353" s="205"/>
      <c r="EN353" s="205"/>
      <c r="EO353" s="205"/>
      <c r="EP353" s="205"/>
      <c r="EQ353" s="205"/>
      <c r="ER353" s="205"/>
      <c r="ES353" s="205"/>
      <c r="ET353" s="205"/>
      <c r="EU353" s="205"/>
      <c r="EV353" s="205"/>
      <c r="EW353" s="205"/>
      <c r="EX353" s="205"/>
      <c r="EY353" s="205"/>
      <c r="EZ353" s="205"/>
      <c r="FA353" s="205"/>
      <c r="FB353" s="205"/>
      <c r="FC353" s="205"/>
      <c r="FD353" s="200">
        <f t="shared" si="39"/>
        <v>2090000</v>
      </c>
      <c r="FE353" s="230">
        <f t="shared" si="46"/>
        <v>45210</v>
      </c>
      <c r="FF353" s="221" t="str">
        <f t="shared" ca="1" si="45"/>
        <v>EN EJECUCION</v>
      </c>
      <c r="FG353" s="205"/>
      <c r="FH353" s="205"/>
      <c r="FI353" s="205"/>
      <c r="FJ353" s="96" t="s">
        <v>3744</v>
      </c>
    </row>
    <row r="354" spans="1:167" s="143" customFormat="1" ht="13.5" customHeight="1" x14ac:dyDescent="0.25">
      <c r="A354" s="169" t="s">
        <v>3642</v>
      </c>
      <c r="B354" s="169" t="s">
        <v>3642</v>
      </c>
      <c r="C354" s="169" t="s">
        <v>3642</v>
      </c>
      <c r="D354" s="169" t="s">
        <v>3642</v>
      </c>
      <c r="E354" s="169" t="s">
        <v>3642</v>
      </c>
      <c r="F354" s="169" t="s">
        <v>3642</v>
      </c>
      <c r="G354" s="169" t="s">
        <v>3642</v>
      </c>
      <c r="H354" s="169" t="s">
        <v>3642</v>
      </c>
      <c r="I354" s="169" t="s">
        <v>3642</v>
      </c>
      <c r="J354" s="169" t="s">
        <v>3642</v>
      </c>
      <c r="K354" s="169" t="s">
        <v>3642</v>
      </c>
      <c r="L354" s="169" t="s">
        <v>3642</v>
      </c>
      <c r="M354" s="169" t="s">
        <v>3642</v>
      </c>
      <c r="N354" s="169" t="s">
        <v>3642</v>
      </c>
      <c r="O354" s="169" t="s">
        <v>3642</v>
      </c>
      <c r="P354" s="169" t="s">
        <v>3642</v>
      </c>
      <c r="Q354" s="169" t="s">
        <v>3642</v>
      </c>
      <c r="R354" s="169" t="s">
        <v>3642</v>
      </c>
      <c r="S354" s="169" t="s">
        <v>3642</v>
      </c>
      <c r="T354" s="169" t="s">
        <v>3642</v>
      </c>
      <c r="U354" s="169" t="s">
        <v>3642</v>
      </c>
      <c r="V354" s="169" t="s">
        <v>3642</v>
      </c>
      <c r="W354" s="169" t="s">
        <v>3642</v>
      </c>
      <c r="X354" s="169" t="s">
        <v>3642</v>
      </c>
      <c r="Y354" s="169" t="s">
        <v>3642</v>
      </c>
      <c r="Z354" s="169" t="s">
        <v>3642</v>
      </c>
      <c r="AA354" s="169" t="s">
        <v>3642</v>
      </c>
      <c r="AB354" s="169" t="s">
        <v>3642</v>
      </c>
      <c r="AC354" s="169" t="s">
        <v>3642</v>
      </c>
      <c r="AD354" s="169" t="s">
        <v>3642</v>
      </c>
      <c r="AE354" s="169" t="s">
        <v>3642</v>
      </c>
      <c r="AF354" s="169" t="s">
        <v>3642</v>
      </c>
      <c r="AG354" s="169" t="s">
        <v>3642</v>
      </c>
      <c r="AH354" s="169" t="s">
        <v>3642</v>
      </c>
      <c r="AI354" s="169" t="s">
        <v>3642</v>
      </c>
      <c r="AJ354" s="169" t="s">
        <v>3642</v>
      </c>
      <c r="AK354" s="169" t="s">
        <v>3642</v>
      </c>
      <c r="AL354" s="169" t="s">
        <v>3642</v>
      </c>
      <c r="AM354" s="169" t="s">
        <v>3642</v>
      </c>
      <c r="AN354" s="169" t="s">
        <v>3642</v>
      </c>
      <c r="AO354" s="169" t="s">
        <v>3642</v>
      </c>
      <c r="AP354" s="169" t="s">
        <v>3642</v>
      </c>
      <c r="AQ354" s="169" t="s">
        <v>3642</v>
      </c>
      <c r="AR354" s="169" t="s">
        <v>3642</v>
      </c>
      <c r="AS354" s="169" t="s">
        <v>3642</v>
      </c>
      <c r="AT354" s="169" t="s">
        <v>3642</v>
      </c>
      <c r="AU354" s="169" t="s">
        <v>3642</v>
      </c>
      <c r="AV354" s="169" t="s">
        <v>3642</v>
      </c>
      <c r="AW354" s="169" t="s">
        <v>3642</v>
      </c>
      <c r="AX354" s="169" t="s">
        <v>3642</v>
      </c>
      <c r="AY354" s="169" t="s">
        <v>3642</v>
      </c>
      <c r="AZ354" s="169" t="s">
        <v>3642</v>
      </c>
      <c r="BA354" s="169" t="s">
        <v>3642</v>
      </c>
      <c r="BB354" s="169" t="s">
        <v>3642</v>
      </c>
      <c r="BC354" s="169" t="s">
        <v>3642</v>
      </c>
      <c r="BD354" s="169" t="s">
        <v>3642</v>
      </c>
      <c r="BE354" s="169" t="s">
        <v>3642</v>
      </c>
      <c r="BF354" s="169" t="s">
        <v>3642</v>
      </c>
      <c r="BG354" s="169" t="s">
        <v>3642</v>
      </c>
      <c r="BH354" s="169" t="s">
        <v>3642</v>
      </c>
      <c r="BI354" s="169" t="s">
        <v>3642</v>
      </c>
      <c r="BJ354" s="169" t="s">
        <v>3642</v>
      </c>
      <c r="BK354" s="169" t="s">
        <v>3642</v>
      </c>
      <c r="BL354" s="169" t="s">
        <v>3642</v>
      </c>
      <c r="BM354" s="169" t="s">
        <v>3642</v>
      </c>
      <c r="BN354" s="169" t="s">
        <v>3642</v>
      </c>
      <c r="BO354" s="169" t="s">
        <v>3642</v>
      </c>
      <c r="BP354" s="169" t="s">
        <v>3642</v>
      </c>
      <c r="BQ354" s="169" t="s">
        <v>3642</v>
      </c>
      <c r="BR354" s="169" t="s">
        <v>3642</v>
      </c>
      <c r="BS354" s="169" t="s">
        <v>3642</v>
      </c>
      <c r="BT354" s="169" t="s">
        <v>3642</v>
      </c>
      <c r="BU354" s="169" t="s">
        <v>3642</v>
      </c>
      <c r="BV354" s="169" t="s">
        <v>3642</v>
      </c>
      <c r="BW354" s="169" t="s">
        <v>3642</v>
      </c>
      <c r="BX354" s="169" t="s">
        <v>3642</v>
      </c>
      <c r="BY354" s="169" t="s">
        <v>3642</v>
      </c>
      <c r="BZ354" s="169" t="s">
        <v>3642</v>
      </c>
      <c r="CA354" s="169" t="s">
        <v>3642</v>
      </c>
      <c r="CB354" s="169" t="s">
        <v>3642</v>
      </c>
      <c r="CC354" s="169" t="s">
        <v>3642</v>
      </c>
      <c r="CD354" s="169" t="s">
        <v>3642</v>
      </c>
      <c r="CE354" s="169" t="s">
        <v>3642</v>
      </c>
      <c r="CF354" s="169" t="s">
        <v>3642</v>
      </c>
      <c r="CG354" s="169" t="s">
        <v>3642</v>
      </c>
      <c r="CH354" s="169" t="s">
        <v>3642</v>
      </c>
      <c r="CI354" s="169" t="s">
        <v>3642</v>
      </c>
      <c r="CJ354" s="169" t="s">
        <v>3642</v>
      </c>
      <c r="CK354" s="169" t="s">
        <v>3642</v>
      </c>
      <c r="CL354" s="169" t="s">
        <v>3642</v>
      </c>
      <c r="CM354" s="169" t="s">
        <v>3642</v>
      </c>
      <c r="CN354" s="169" t="s">
        <v>3642</v>
      </c>
      <c r="CO354" s="169" t="s">
        <v>3642</v>
      </c>
      <c r="CP354" s="169" t="s">
        <v>3642</v>
      </c>
      <c r="CQ354" s="169" t="s">
        <v>3642</v>
      </c>
      <c r="CR354" s="169" t="s">
        <v>3642</v>
      </c>
      <c r="CS354" s="169" t="s">
        <v>3642</v>
      </c>
      <c r="CT354" s="169" t="s">
        <v>3642</v>
      </c>
      <c r="CU354" s="169" t="s">
        <v>3642</v>
      </c>
      <c r="CV354" s="169" t="s">
        <v>3642</v>
      </c>
      <c r="CW354" s="169" t="s">
        <v>3642</v>
      </c>
      <c r="CX354" s="169" t="s">
        <v>3642</v>
      </c>
      <c r="CY354" s="169" t="s">
        <v>3642</v>
      </c>
      <c r="CZ354" s="169" t="s">
        <v>3642</v>
      </c>
      <c r="DA354" s="169" t="s">
        <v>3642</v>
      </c>
      <c r="DB354" s="169" t="s">
        <v>3642</v>
      </c>
      <c r="DC354" s="169" t="s">
        <v>3642</v>
      </c>
      <c r="DD354" s="169" t="s">
        <v>3642</v>
      </c>
      <c r="DE354" s="169" t="s">
        <v>3642</v>
      </c>
      <c r="DF354" s="169" t="s">
        <v>3642</v>
      </c>
      <c r="DG354" s="169" t="s">
        <v>3642</v>
      </c>
      <c r="DH354" s="169" t="s">
        <v>3642</v>
      </c>
      <c r="DI354" s="169" t="s">
        <v>3642</v>
      </c>
      <c r="DJ354" s="169" t="s">
        <v>3642</v>
      </c>
      <c r="DK354" s="169" t="s">
        <v>3642</v>
      </c>
      <c r="DL354" s="169" t="s">
        <v>3642</v>
      </c>
      <c r="DM354" s="169" t="s">
        <v>3642</v>
      </c>
      <c r="DN354" s="169" t="s">
        <v>3642</v>
      </c>
      <c r="DO354" s="169" t="s">
        <v>3642</v>
      </c>
      <c r="DP354" s="169" t="s">
        <v>3642</v>
      </c>
      <c r="DQ354" s="169" t="s">
        <v>3642</v>
      </c>
      <c r="DR354" s="169" t="s">
        <v>3642</v>
      </c>
      <c r="DS354" s="169" t="s">
        <v>3642</v>
      </c>
      <c r="DT354" s="169" t="s">
        <v>3642</v>
      </c>
      <c r="DU354" s="169" t="s">
        <v>3642</v>
      </c>
      <c r="DV354" s="169" t="s">
        <v>3642</v>
      </c>
      <c r="DW354" s="169" t="s">
        <v>3642</v>
      </c>
      <c r="DX354" s="169" t="s">
        <v>3642</v>
      </c>
      <c r="DY354" s="169" t="s">
        <v>3642</v>
      </c>
      <c r="DZ354" s="169" t="s">
        <v>3642</v>
      </c>
      <c r="EA354" s="169" t="s">
        <v>3642</v>
      </c>
      <c r="EB354" s="169" t="s">
        <v>3642</v>
      </c>
      <c r="EC354" s="169" t="s">
        <v>3642</v>
      </c>
      <c r="ED354" s="169" t="s">
        <v>3642</v>
      </c>
      <c r="EE354" s="169" t="s">
        <v>3642</v>
      </c>
      <c r="EF354" s="169" t="s">
        <v>3642</v>
      </c>
      <c r="EG354" s="169" t="s">
        <v>3642</v>
      </c>
      <c r="EH354" s="169" t="s">
        <v>3642</v>
      </c>
      <c r="EI354" s="169" t="s">
        <v>3642</v>
      </c>
      <c r="EJ354" s="169" t="s">
        <v>3642</v>
      </c>
      <c r="EK354" s="169" t="s">
        <v>3642</v>
      </c>
      <c r="EL354" s="169" t="s">
        <v>3642</v>
      </c>
      <c r="EM354" s="169" t="s">
        <v>3642</v>
      </c>
      <c r="EN354" s="169" t="s">
        <v>3642</v>
      </c>
      <c r="EO354" s="169" t="s">
        <v>3642</v>
      </c>
      <c r="EP354" s="169" t="s">
        <v>3642</v>
      </c>
      <c r="EQ354" s="169" t="s">
        <v>3642</v>
      </c>
      <c r="ER354" s="169" t="s">
        <v>3642</v>
      </c>
      <c r="ES354" s="169" t="s">
        <v>3642</v>
      </c>
      <c r="ET354" s="169" t="s">
        <v>3642</v>
      </c>
      <c r="EU354" s="169" t="s">
        <v>3642</v>
      </c>
      <c r="EV354" s="169" t="s">
        <v>3642</v>
      </c>
      <c r="EW354" s="169" t="s">
        <v>3642</v>
      </c>
      <c r="EX354" s="169" t="s">
        <v>3642</v>
      </c>
      <c r="EY354" s="169" t="s">
        <v>3642</v>
      </c>
      <c r="EZ354" s="169" t="s">
        <v>3642</v>
      </c>
      <c r="FA354" s="169" t="s">
        <v>3642</v>
      </c>
      <c r="FB354" s="169" t="s">
        <v>3642</v>
      </c>
      <c r="FC354" s="169" t="s">
        <v>3642</v>
      </c>
      <c r="FD354" s="169" t="s">
        <v>3642</v>
      </c>
      <c r="FE354" s="169" t="s">
        <v>3642</v>
      </c>
      <c r="FF354" s="169" t="s">
        <v>3642</v>
      </c>
      <c r="FG354" s="169" t="s">
        <v>3642</v>
      </c>
      <c r="FH354" s="169" t="s">
        <v>3642</v>
      </c>
      <c r="FI354" s="169" t="s">
        <v>3642</v>
      </c>
      <c r="FJ354" s="169" t="s">
        <v>3642</v>
      </c>
    </row>
    <row r="355" spans="1:167" s="152" customFormat="1" ht="13.5" customHeight="1" x14ac:dyDescent="0.2">
      <c r="A355" s="43">
        <v>79606</v>
      </c>
      <c r="B355" s="42" t="s">
        <v>3108</v>
      </c>
      <c r="C355" s="42" t="s">
        <v>3692</v>
      </c>
      <c r="D355" s="43" t="s">
        <v>3432</v>
      </c>
      <c r="E355" s="42">
        <v>354</v>
      </c>
      <c r="F355" s="68" t="s">
        <v>513</v>
      </c>
      <c r="G355" s="43"/>
      <c r="H355" s="63" t="s">
        <v>528</v>
      </c>
      <c r="I355" s="42" t="s">
        <v>3511</v>
      </c>
      <c r="J355" s="42"/>
      <c r="K355" s="42"/>
      <c r="L355" s="42" t="s">
        <v>1439</v>
      </c>
      <c r="M355" s="42" t="s">
        <v>199</v>
      </c>
      <c r="N355" s="42">
        <v>911</v>
      </c>
      <c r="O355" s="65">
        <v>44874</v>
      </c>
      <c r="P355" s="64">
        <v>14000000</v>
      </c>
      <c r="Q355" s="42" t="s">
        <v>539</v>
      </c>
      <c r="R355" s="42" t="s">
        <v>513</v>
      </c>
      <c r="S355" s="42"/>
      <c r="T355" s="162"/>
      <c r="U355" s="69"/>
      <c r="V355" s="69"/>
      <c r="W355" s="163"/>
      <c r="X355" s="163"/>
      <c r="Y355" s="163"/>
      <c r="Z355" s="163"/>
      <c r="AA355" s="163"/>
      <c r="AB355" s="42"/>
      <c r="AC355" s="69"/>
      <c r="AD355" s="69"/>
      <c r="AE355" s="69"/>
      <c r="AF355" s="69"/>
      <c r="AG355" s="64">
        <v>5833333</v>
      </c>
      <c r="AH355" s="42" t="s">
        <v>3438</v>
      </c>
      <c r="AI355" s="42"/>
      <c r="AJ355" s="144" t="s">
        <v>3423</v>
      </c>
      <c r="AK355" s="42" t="s">
        <v>1428</v>
      </c>
      <c r="AL355" s="42">
        <v>79659578</v>
      </c>
      <c r="AM355" s="42">
        <v>1</v>
      </c>
      <c r="AN355" s="145" t="s">
        <v>1631</v>
      </c>
      <c r="AO355" s="65"/>
      <c r="AP355" s="146">
        <f t="shared" si="42"/>
        <v>122.08493150684932</v>
      </c>
      <c r="AQ355" s="69"/>
      <c r="AR355" s="69"/>
      <c r="AS355" s="189"/>
      <c r="AT355" s="42"/>
      <c r="AU355" s="42" t="s">
        <v>3704</v>
      </c>
      <c r="AV355" s="42"/>
      <c r="AW355" s="42"/>
      <c r="AX355" s="65" t="s">
        <v>3686</v>
      </c>
      <c r="AY355" s="64">
        <v>5833333</v>
      </c>
      <c r="AZ355" s="147"/>
      <c r="BA355" s="42" t="s">
        <v>3699</v>
      </c>
      <c r="BB355" s="42">
        <v>1</v>
      </c>
      <c r="BC355" s="42">
        <v>20</v>
      </c>
      <c r="BD355" s="42"/>
      <c r="BE355" s="42" t="s">
        <v>602</v>
      </c>
      <c r="BF355" s="93">
        <v>20226620010663</v>
      </c>
      <c r="BG355" s="42"/>
      <c r="BH355" s="42">
        <v>1055</v>
      </c>
      <c r="BI355" s="65">
        <v>44882</v>
      </c>
      <c r="BJ355" s="64">
        <v>5833333</v>
      </c>
      <c r="BK355" s="164"/>
      <c r="BL355" s="42"/>
      <c r="BM355" s="42"/>
      <c r="BN355" s="42"/>
      <c r="BO355" s="42"/>
      <c r="BP355" s="42"/>
      <c r="BQ355" s="42"/>
      <c r="BR355" s="42"/>
      <c r="BS355" s="165"/>
      <c r="BT355" s="166" t="s">
        <v>3689</v>
      </c>
      <c r="BU355" s="166">
        <v>44933</v>
      </c>
      <c r="BV355" s="65"/>
      <c r="BW355" s="64"/>
      <c r="BX355" s="42"/>
      <c r="BY355" s="65"/>
      <c r="BZ355" s="167"/>
      <c r="CA355" s="65"/>
      <c r="CB355" s="64"/>
      <c r="CC355" s="42"/>
      <c r="CD355" s="42"/>
      <c r="CE355" s="42"/>
      <c r="CF355" s="42"/>
      <c r="CG355" s="42"/>
      <c r="CH355" s="42"/>
      <c r="CI355" s="42"/>
      <c r="CJ355" s="42"/>
      <c r="CK355" s="42"/>
      <c r="CL355" s="42"/>
      <c r="CM355" s="42"/>
      <c r="CN355" s="42"/>
      <c r="CO355" s="42"/>
      <c r="CP355" s="42"/>
      <c r="CQ355" s="42"/>
      <c r="CR355" s="42"/>
      <c r="CS355" s="42"/>
      <c r="CT355" s="42"/>
      <c r="CU355" s="42"/>
      <c r="CV355" s="42"/>
      <c r="CW355" s="42"/>
      <c r="CX355" s="42"/>
      <c r="CY355" s="65"/>
      <c r="CZ355" s="42"/>
      <c r="DA355" s="42"/>
      <c r="DB355" s="42"/>
      <c r="DC355" s="42"/>
      <c r="DD355" s="42"/>
      <c r="DE355" s="42"/>
      <c r="DF355" s="42"/>
      <c r="DG355" s="42"/>
      <c r="DH355" s="42"/>
      <c r="DI355" s="42"/>
      <c r="DJ355" s="42"/>
      <c r="DK355" s="42"/>
      <c r="DL355" s="42"/>
      <c r="DM355" s="42"/>
      <c r="DN355" s="65"/>
      <c r="DO355" s="42"/>
      <c r="DP355" s="42"/>
      <c r="DQ355" s="42"/>
      <c r="DR355" s="42"/>
      <c r="DS355" s="42"/>
      <c r="DT355" s="65"/>
      <c r="DU355" s="65"/>
      <c r="DV355" s="148"/>
      <c r="DW355" s="65"/>
      <c r="DX355" s="42"/>
      <c r="DY355" s="42"/>
      <c r="DZ355" s="42"/>
      <c r="EA355" s="42"/>
      <c r="EB355" s="42"/>
      <c r="EC355" s="42"/>
      <c r="ED355" s="42"/>
      <c r="EE355" s="42"/>
      <c r="EF355" s="42"/>
      <c r="EG355" s="42"/>
      <c r="EH355" s="42"/>
      <c r="EI355" s="42"/>
      <c r="EJ355" s="42"/>
      <c r="EK355" s="42"/>
      <c r="EL355" s="42"/>
      <c r="EM355" s="42"/>
      <c r="EN355" s="42"/>
      <c r="EO355" s="42"/>
      <c r="EP355" s="42"/>
      <c r="EQ355" s="42"/>
      <c r="ER355" s="42"/>
      <c r="ES355" s="42"/>
      <c r="ET355" s="42"/>
      <c r="EU355" s="42"/>
      <c r="EV355" s="42"/>
      <c r="EW355" s="42"/>
      <c r="EX355" s="42"/>
      <c r="EY355" s="42"/>
      <c r="EZ355" s="42"/>
      <c r="FA355" s="42"/>
      <c r="FB355" s="42"/>
      <c r="FC355" s="42"/>
      <c r="FD355" s="149">
        <f t="shared" si="39"/>
        <v>5833333</v>
      </c>
      <c r="FE355" s="150">
        <f t="shared" si="46"/>
        <v>44933</v>
      </c>
      <c r="FF355" s="63" t="str">
        <f t="shared" ca="1" si="45"/>
        <v xml:space="preserve"> TERMINADO</v>
      </c>
      <c r="FG355" s="42"/>
      <c r="FH355" s="42"/>
      <c r="FI355" s="168"/>
      <c r="FJ355" s="42" t="s">
        <v>3679</v>
      </c>
      <c r="FK355" s="151"/>
    </row>
    <row r="356" spans="1:167" s="152" customFormat="1" ht="13.5" customHeight="1" x14ac:dyDescent="0.2">
      <c r="A356" s="43">
        <v>79606</v>
      </c>
      <c r="B356" s="42" t="s">
        <v>3108</v>
      </c>
      <c r="C356" s="42" t="s">
        <v>3692</v>
      </c>
      <c r="D356" s="43" t="s">
        <v>3432</v>
      </c>
      <c r="E356" s="42">
        <v>355</v>
      </c>
      <c r="F356" s="68" t="s">
        <v>513</v>
      </c>
      <c r="G356" s="43"/>
      <c r="H356" s="63" t="s">
        <v>528</v>
      </c>
      <c r="I356" s="42" t="s">
        <v>3512</v>
      </c>
      <c r="J356" s="42"/>
      <c r="K356" s="42"/>
      <c r="L356" s="42" t="s">
        <v>1439</v>
      </c>
      <c r="M356" s="42" t="s">
        <v>199</v>
      </c>
      <c r="N356" s="42">
        <v>911</v>
      </c>
      <c r="O356" s="65">
        <v>44874</v>
      </c>
      <c r="P356" s="64">
        <v>14000000</v>
      </c>
      <c r="Q356" s="42" t="s">
        <v>539</v>
      </c>
      <c r="R356" s="42" t="s">
        <v>513</v>
      </c>
      <c r="S356" s="42"/>
      <c r="T356" s="162"/>
      <c r="U356" s="69"/>
      <c r="V356" s="69"/>
      <c r="W356" s="163"/>
      <c r="X356" s="163"/>
      <c r="Y356" s="163"/>
      <c r="Z356" s="163"/>
      <c r="AA356" s="163"/>
      <c r="AB356" s="42"/>
      <c r="AC356" s="69"/>
      <c r="AD356" s="69"/>
      <c r="AE356" s="69"/>
      <c r="AF356" s="69"/>
      <c r="AG356" s="64">
        <v>5833333</v>
      </c>
      <c r="AH356" s="42" t="s">
        <v>2296</v>
      </c>
      <c r="AI356" s="42"/>
      <c r="AJ356" s="144" t="s">
        <v>3424</v>
      </c>
      <c r="AK356" s="42" t="s">
        <v>1428</v>
      </c>
      <c r="AL356" s="42">
        <v>80221837</v>
      </c>
      <c r="AM356" s="42">
        <v>7</v>
      </c>
      <c r="AN356" s="145" t="s">
        <v>1631</v>
      </c>
      <c r="AO356" s="65">
        <v>30201</v>
      </c>
      <c r="AP356" s="146">
        <f t="shared" si="42"/>
        <v>39.342465753424655</v>
      </c>
      <c r="AQ356" s="69" t="s">
        <v>2714</v>
      </c>
      <c r="AR356" s="69" t="s">
        <v>2714</v>
      </c>
      <c r="AS356" s="189" t="s">
        <v>2714</v>
      </c>
      <c r="AT356" s="42" t="s">
        <v>3643</v>
      </c>
      <c r="AU356" s="42" t="s">
        <v>3703</v>
      </c>
      <c r="AV356" s="42">
        <v>3208520605</v>
      </c>
      <c r="AW356" s="42" t="s">
        <v>3745</v>
      </c>
      <c r="AX356" s="65" t="s">
        <v>3686</v>
      </c>
      <c r="AY356" s="64">
        <v>5833333</v>
      </c>
      <c r="AZ356" s="147">
        <v>3500000</v>
      </c>
      <c r="BA356" s="42" t="s">
        <v>3699</v>
      </c>
      <c r="BB356" s="42">
        <v>1</v>
      </c>
      <c r="BC356" s="42">
        <v>20</v>
      </c>
      <c r="BD356" s="42"/>
      <c r="BE356" s="42"/>
      <c r="BF356" s="93"/>
      <c r="BG356" s="42"/>
      <c r="BH356" s="42">
        <v>1054</v>
      </c>
      <c r="BI356" s="65">
        <v>44882</v>
      </c>
      <c r="BJ356" s="64">
        <v>5833333</v>
      </c>
      <c r="BK356" s="164"/>
      <c r="BL356" s="42"/>
      <c r="BM356" s="42"/>
      <c r="BN356" s="42"/>
      <c r="BO356" s="42"/>
      <c r="BP356" s="42"/>
      <c r="BQ356" s="42"/>
      <c r="BR356" s="42"/>
      <c r="BS356" s="165"/>
      <c r="BT356" s="166" t="s">
        <v>3689</v>
      </c>
      <c r="BU356" s="166">
        <v>44933</v>
      </c>
      <c r="BV356" s="65"/>
      <c r="BW356" s="64"/>
      <c r="BX356" s="42"/>
      <c r="BY356" s="65"/>
      <c r="BZ356" s="167"/>
      <c r="CA356" s="65"/>
      <c r="CB356" s="64"/>
      <c r="CC356" s="42"/>
      <c r="CD356" s="42"/>
      <c r="CE356" s="42"/>
      <c r="CF356" s="42"/>
      <c r="CG356" s="42"/>
      <c r="CH356" s="42"/>
      <c r="CI356" s="42"/>
      <c r="CJ356" s="42"/>
      <c r="CK356" s="42"/>
      <c r="CL356" s="42"/>
      <c r="CM356" s="42"/>
      <c r="CN356" s="42"/>
      <c r="CO356" s="42"/>
      <c r="CP356" s="42"/>
      <c r="CQ356" s="42"/>
      <c r="CR356" s="42"/>
      <c r="CS356" s="42"/>
      <c r="CT356" s="42"/>
      <c r="CU356" s="42"/>
      <c r="CV356" s="42"/>
      <c r="CW356" s="42"/>
      <c r="CX356" s="42"/>
      <c r="CY356" s="65"/>
      <c r="CZ356" s="42"/>
      <c r="DA356" s="42"/>
      <c r="DB356" s="42"/>
      <c r="DC356" s="42"/>
      <c r="DD356" s="42"/>
      <c r="DE356" s="42"/>
      <c r="DF356" s="42"/>
      <c r="DG356" s="42"/>
      <c r="DH356" s="42"/>
      <c r="DI356" s="42"/>
      <c r="DJ356" s="42"/>
      <c r="DK356" s="42"/>
      <c r="DL356" s="42"/>
      <c r="DM356" s="42"/>
      <c r="DN356" s="65"/>
      <c r="DO356" s="42"/>
      <c r="DP356" s="42"/>
      <c r="DQ356" s="42"/>
      <c r="DR356" s="42"/>
      <c r="DS356" s="42"/>
      <c r="DT356" s="65"/>
      <c r="DU356" s="65"/>
      <c r="DV356" s="148"/>
      <c r="DW356" s="65"/>
      <c r="DX356" s="42"/>
      <c r="DY356" s="42"/>
      <c r="DZ356" s="42"/>
      <c r="EA356" s="42"/>
      <c r="EB356" s="42"/>
      <c r="EC356" s="42"/>
      <c r="ED356" s="42"/>
      <c r="EE356" s="42"/>
      <c r="EF356" s="42"/>
      <c r="EG356" s="42"/>
      <c r="EH356" s="42"/>
      <c r="EI356" s="42"/>
      <c r="EJ356" s="42"/>
      <c r="EK356" s="42"/>
      <c r="EL356" s="42"/>
      <c r="EM356" s="42"/>
      <c r="EN356" s="42"/>
      <c r="EO356" s="42"/>
      <c r="EP356" s="42"/>
      <c r="EQ356" s="42"/>
      <c r="ER356" s="42"/>
      <c r="ES356" s="42"/>
      <c r="ET356" s="42"/>
      <c r="EU356" s="42"/>
      <c r="EV356" s="42"/>
      <c r="EW356" s="42"/>
      <c r="EX356" s="42"/>
      <c r="EY356" s="42"/>
      <c r="EZ356" s="42"/>
      <c r="FA356" s="42"/>
      <c r="FB356" s="42"/>
      <c r="FC356" s="42"/>
      <c r="FD356" s="149">
        <f t="shared" si="39"/>
        <v>5833333</v>
      </c>
      <c r="FE356" s="150">
        <f t="shared" si="46"/>
        <v>44933</v>
      </c>
      <c r="FF356" s="63" t="str">
        <f t="shared" ca="1" si="45"/>
        <v xml:space="preserve"> TERMINADO</v>
      </c>
      <c r="FG356" s="42"/>
      <c r="FH356" s="42"/>
      <c r="FI356" s="168"/>
      <c r="FJ356" s="42" t="s">
        <v>3680</v>
      </c>
      <c r="FK356" s="151"/>
    </row>
    <row r="357" spans="1:167" s="152" customFormat="1" ht="13.5" customHeight="1" x14ac:dyDescent="0.2">
      <c r="A357" s="43">
        <v>79704</v>
      </c>
      <c r="B357" s="42" t="s">
        <v>3108</v>
      </c>
      <c r="C357" s="42" t="s">
        <v>3694</v>
      </c>
      <c r="D357" s="43" t="s">
        <v>3433</v>
      </c>
      <c r="E357" s="42">
        <v>356</v>
      </c>
      <c r="F357" s="68" t="s">
        <v>3539</v>
      </c>
      <c r="G357" s="43"/>
      <c r="H357" s="63" t="s">
        <v>528</v>
      </c>
      <c r="I357" s="42" t="s">
        <v>3513</v>
      </c>
      <c r="J357" s="42"/>
      <c r="K357" s="42"/>
      <c r="L357" s="42" t="s">
        <v>3526</v>
      </c>
      <c r="M357" s="42" t="s">
        <v>234</v>
      </c>
      <c r="N357" s="42">
        <v>904</v>
      </c>
      <c r="O357" s="65">
        <v>44866</v>
      </c>
      <c r="P357" s="64">
        <v>27376511</v>
      </c>
      <c r="Q357" s="42" t="s">
        <v>3538</v>
      </c>
      <c r="R357" s="42" t="s">
        <v>3539</v>
      </c>
      <c r="S357" s="42"/>
      <c r="T357" s="162"/>
      <c r="U357" s="69"/>
      <c r="V357" s="69"/>
      <c r="W357" s="163"/>
      <c r="X357" s="163"/>
      <c r="Y357" s="163"/>
      <c r="Z357" s="163"/>
      <c r="AA357" s="163"/>
      <c r="AB357" s="42"/>
      <c r="AC357" s="69"/>
      <c r="AD357" s="69"/>
      <c r="AE357" s="69"/>
      <c r="AF357" s="69"/>
      <c r="AG357" s="64">
        <v>27376511</v>
      </c>
      <c r="AH357" s="42" t="s">
        <v>2296</v>
      </c>
      <c r="AI357" s="42"/>
      <c r="AJ357" s="144" t="s">
        <v>3425</v>
      </c>
      <c r="AK357" s="42" t="s">
        <v>3446</v>
      </c>
      <c r="AL357" s="42">
        <v>901578682</v>
      </c>
      <c r="AM357" s="42">
        <v>2</v>
      </c>
      <c r="AN357" s="145" t="s">
        <v>3471</v>
      </c>
      <c r="AO357" s="65" t="s">
        <v>2714</v>
      </c>
      <c r="AP357" s="146" t="s">
        <v>3471</v>
      </c>
      <c r="AQ357" s="69"/>
      <c r="AR357" s="69" t="s">
        <v>1428</v>
      </c>
      <c r="AS357" s="189"/>
      <c r="AT357" s="42" t="s">
        <v>2714</v>
      </c>
      <c r="AU357" s="42" t="s">
        <v>3702</v>
      </c>
      <c r="AV357" s="42"/>
      <c r="AW357" s="42"/>
      <c r="AX357" s="65" t="s">
        <v>3688</v>
      </c>
      <c r="AY357" s="64">
        <v>27376511</v>
      </c>
      <c r="AZ357" s="147"/>
      <c r="BA357" s="42" t="s">
        <v>3700</v>
      </c>
      <c r="BB357" s="42">
        <v>2</v>
      </c>
      <c r="BC357" s="42"/>
      <c r="BD357" s="42"/>
      <c r="BE357" s="42" t="s">
        <v>3501</v>
      </c>
      <c r="BF357" s="93">
        <v>20226620010343</v>
      </c>
      <c r="BG357" s="42"/>
      <c r="BH357" s="42">
        <v>1050</v>
      </c>
      <c r="BI357" s="65">
        <v>44881</v>
      </c>
      <c r="BJ357" s="64">
        <v>27376511</v>
      </c>
      <c r="BK357" s="164"/>
      <c r="BL357" s="42"/>
      <c r="BM357" s="42"/>
      <c r="BN357" s="42"/>
      <c r="BO357" s="42"/>
      <c r="BP357" s="42"/>
      <c r="BQ357" s="42"/>
      <c r="BR357" s="42"/>
      <c r="BS357" s="165"/>
      <c r="BT357" s="166">
        <v>44886</v>
      </c>
      <c r="BU357" s="166">
        <v>44946</v>
      </c>
      <c r="BV357" s="65"/>
      <c r="BW357" s="64"/>
      <c r="BX357" s="42"/>
      <c r="BY357" s="65"/>
      <c r="BZ357" s="167"/>
      <c r="CA357" s="65"/>
      <c r="CB357" s="64"/>
      <c r="CC357" s="42"/>
      <c r="CD357" s="42"/>
      <c r="CE357" s="42"/>
      <c r="CF357" s="42"/>
      <c r="CG357" s="42"/>
      <c r="CH357" s="42"/>
      <c r="CI357" s="42"/>
      <c r="CJ357" s="42"/>
      <c r="CK357" s="42"/>
      <c r="CL357" s="42"/>
      <c r="CM357" s="42"/>
      <c r="CN357" s="42"/>
      <c r="CO357" s="42"/>
      <c r="CP357" s="42"/>
      <c r="CQ357" s="42"/>
      <c r="CR357" s="42"/>
      <c r="CS357" s="42"/>
      <c r="CT357" s="42"/>
      <c r="CU357" s="42"/>
      <c r="CV357" s="42"/>
      <c r="CW357" s="42"/>
      <c r="CX357" s="42"/>
      <c r="CY357" s="65"/>
      <c r="CZ357" s="42"/>
      <c r="DA357" s="42"/>
      <c r="DB357" s="42"/>
      <c r="DC357" s="42"/>
      <c r="DD357" s="42"/>
      <c r="DE357" s="42"/>
      <c r="DF357" s="42"/>
      <c r="DG357" s="42"/>
      <c r="DH357" s="42"/>
      <c r="DI357" s="42"/>
      <c r="DJ357" s="42"/>
      <c r="DK357" s="42"/>
      <c r="DL357" s="42"/>
      <c r="DM357" s="42"/>
      <c r="DN357" s="65"/>
      <c r="DO357" s="42"/>
      <c r="DP357" s="42"/>
      <c r="DQ357" s="42"/>
      <c r="DR357" s="42"/>
      <c r="DS357" s="42"/>
      <c r="DT357" s="65"/>
      <c r="DU357" s="65"/>
      <c r="DV357" s="148"/>
      <c r="DW357" s="65"/>
      <c r="DX357" s="42"/>
      <c r="DY357" s="42"/>
      <c r="DZ357" s="42"/>
      <c r="EA357" s="42"/>
      <c r="EB357" s="42"/>
      <c r="EC357" s="42"/>
      <c r="ED357" s="42"/>
      <c r="EE357" s="42"/>
      <c r="EF357" s="42"/>
      <c r="EG357" s="42"/>
      <c r="EH357" s="42"/>
      <c r="EI357" s="42"/>
      <c r="EJ357" s="42"/>
      <c r="EK357" s="42"/>
      <c r="EL357" s="42"/>
      <c r="EM357" s="42"/>
      <c r="EN357" s="42"/>
      <c r="EO357" s="42"/>
      <c r="EP357" s="42"/>
      <c r="EQ357" s="42"/>
      <c r="ER357" s="42"/>
      <c r="ES357" s="42"/>
      <c r="ET357" s="42"/>
      <c r="EU357" s="42"/>
      <c r="EV357" s="42"/>
      <c r="EW357" s="42"/>
      <c r="EX357" s="42"/>
      <c r="EY357" s="42"/>
      <c r="EZ357" s="42"/>
      <c r="FA357" s="42"/>
      <c r="FB357" s="42"/>
      <c r="FC357" s="42"/>
      <c r="FD357" s="149">
        <f t="shared" si="39"/>
        <v>27376511</v>
      </c>
      <c r="FE357" s="150">
        <f t="shared" si="46"/>
        <v>44946</v>
      </c>
      <c r="FF357" s="63" t="str">
        <f t="shared" ca="1" si="45"/>
        <v xml:space="preserve"> TERMINADO</v>
      </c>
      <c r="FG357" s="42"/>
      <c r="FH357" s="42"/>
      <c r="FI357" s="168"/>
      <c r="FJ357" s="42" t="s">
        <v>3681</v>
      </c>
      <c r="FK357" s="151"/>
    </row>
    <row r="358" spans="1:167" s="152" customFormat="1" ht="13.5" customHeight="1" x14ac:dyDescent="0.2">
      <c r="A358" s="43">
        <v>79810</v>
      </c>
      <c r="B358" s="42" t="s">
        <v>3108</v>
      </c>
      <c r="C358" s="42" t="s">
        <v>3692</v>
      </c>
      <c r="D358" s="43" t="s">
        <v>3434</v>
      </c>
      <c r="E358" s="42">
        <v>357</v>
      </c>
      <c r="F358" s="68" t="s">
        <v>510</v>
      </c>
      <c r="G358" s="43"/>
      <c r="H358" s="63" t="s">
        <v>528</v>
      </c>
      <c r="I358" s="42" t="s">
        <v>3514</v>
      </c>
      <c r="J358" s="42"/>
      <c r="K358" s="42"/>
      <c r="L358" s="42" t="s">
        <v>1439</v>
      </c>
      <c r="M358" s="42" t="s">
        <v>197</v>
      </c>
      <c r="N358" s="42">
        <v>918</v>
      </c>
      <c r="O358" s="65">
        <v>44876</v>
      </c>
      <c r="P358" s="64">
        <v>7583333</v>
      </c>
      <c r="Q358" s="42" t="s">
        <v>541</v>
      </c>
      <c r="R358" s="42" t="s">
        <v>510</v>
      </c>
      <c r="S358" s="42"/>
      <c r="T358" s="162"/>
      <c r="U358" s="69"/>
      <c r="V358" s="69"/>
      <c r="W358" s="163"/>
      <c r="X358" s="163"/>
      <c r="Y358" s="163"/>
      <c r="Z358" s="163"/>
      <c r="AA358" s="163"/>
      <c r="AB358" s="42"/>
      <c r="AC358" s="69"/>
      <c r="AD358" s="69"/>
      <c r="AE358" s="69"/>
      <c r="AF358" s="69"/>
      <c r="AG358" s="64">
        <v>7583333</v>
      </c>
      <c r="AH358" s="42" t="s">
        <v>2657</v>
      </c>
      <c r="AI358" s="42"/>
      <c r="AJ358" s="144" t="s">
        <v>762</v>
      </c>
      <c r="AK358" s="42" t="s">
        <v>1428</v>
      </c>
      <c r="AL358" s="42">
        <v>1069720354</v>
      </c>
      <c r="AM358" s="42">
        <v>3</v>
      </c>
      <c r="AN358" s="145" t="s">
        <v>1631</v>
      </c>
      <c r="AO358" s="65"/>
      <c r="AP358" s="146">
        <f t="shared" si="42"/>
        <v>122.08493150684932</v>
      </c>
      <c r="AQ358" s="69"/>
      <c r="AR358" s="69"/>
      <c r="AS358" s="189"/>
      <c r="AT358" s="42"/>
      <c r="AU358" s="42" t="s">
        <v>1014</v>
      </c>
      <c r="AV358" s="42"/>
      <c r="AW358" s="42"/>
      <c r="AX358" s="65" t="s">
        <v>3688</v>
      </c>
      <c r="AY358" s="64">
        <v>7583333</v>
      </c>
      <c r="AZ358" s="147"/>
      <c r="BA358" s="42" t="s">
        <v>3699</v>
      </c>
      <c r="BB358" s="42">
        <v>1</v>
      </c>
      <c r="BC358" s="42">
        <v>20</v>
      </c>
      <c r="BD358" s="42"/>
      <c r="BE358" s="42" t="s">
        <v>3502</v>
      </c>
      <c r="BF358" s="93">
        <v>20226620010263</v>
      </c>
      <c r="BG358" s="42"/>
      <c r="BH358" s="42">
        <v>1051</v>
      </c>
      <c r="BI358" s="65">
        <v>44881</v>
      </c>
      <c r="BJ358" s="64">
        <v>7583333</v>
      </c>
      <c r="BK358" s="164"/>
      <c r="BL358" s="42"/>
      <c r="BM358" s="42"/>
      <c r="BN358" s="42"/>
      <c r="BO358" s="42"/>
      <c r="BP358" s="42"/>
      <c r="BQ358" s="42"/>
      <c r="BR358" s="42"/>
      <c r="BS358" s="165"/>
      <c r="BT358" s="166">
        <v>44881</v>
      </c>
      <c r="BU358" s="166">
        <v>44931</v>
      </c>
      <c r="BV358" s="65"/>
      <c r="BW358" s="64"/>
      <c r="BX358" s="42"/>
      <c r="BY358" s="65"/>
      <c r="BZ358" s="167"/>
      <c r="CA358" s="65"/>
      <c r="CB358" s="64"/>
      <c r="CC358" s="42"/>
      <c r="CD358" s="42"/>
      <c r="CE358" s="42"/>
      <c r="CF358" s="42"/>
      <c r="CG358" s="42"/>
      <c r="CH358" s="42"/>
      <c r="CI358" s="42"/>
      <c r="CJ358" s="42"/>
      <c r="CK358" s="42"/>
      <c r="CL358" s="42"/>
      <c r="CM358" s="42"/>
      <c r="CN358" s="42"/>
      <c r="CO358" s="42"/>
      <c r="CP358" s="42"/>
      <c r="CQ358" s="42"/>
      <c r="CR358" s="42"/>
      <c r="CS358" s="42"/>
      <c r="CT358" s="42"/>
      <c r="CU358" s="42"/>
      <c r="CV358" s="42"/>
      <c r="CW358" s="42"/>
      <c r="CX358" s="42"/>
      <c r="CY358" s="65"/>
      <c r="CZ358" s="42"/>
      <c r="DA358" s="42"/>
      <c r="DB358" s="42"/>
      <c r="DC358" s="42"/>
      <c r="DD358" s="42"/>
      <c r="DE358" s="42"/>
      <c r="DF358" s="42"/>
      <c r="DG358" s="42"/>
      <c r="DH358" s="42"/>
      <c r="DI358" s="42"/>
      <c r="DJ358" s="42"/>
      <c r="DK358" s="42"/>
      <c r="DL358" s="42"/>
      <c r="DM358" s="42"/>
      <c r="DN358" s="65"/>
      <c r="DO358" s="42"/>
      <c r="DP358" s="42"/>
      <c r="DQ358" s="42"/>
      <c r="DR358" s="42"/>
      <c r="DS358" s="42"/>
      <c r="DT358" s="65"/>
      <c r="DU358" s="65"/>
      <c r="DV358" s="148"/>
      <c r="DW358" s="65"/>
      <c r="DX358" s="42"/>
      <c r="DY358" s="42"/>
      <c r="DZ358" s="42"/>
      <c r="EA358" s="42"/>
      <c r="EB358" s="42"/>
      <c r="EC358" s="42"/>
      <c r="ED358" s="42"/>
      <c r="EE358" s="42"/>
      <c r="EF358" s="42"/>
      <c r="EG358" s="42"/>
      <c r="EH358" s="42"/>
      <c r="EI358" s="42"/>
      <c r="EJ358" s="42"/>
      <c r="EK358" s="42"/>
      <c r="EL358" s="42"/>
      <c r="EM358" s="42"/>
      <c r="EN358" s="42"/>
      <c r="EO358" s="42"/>
      <c r="EP358" s="42"/>
      <c r="EQ358" s="42"/>
      <c r="ER358" s="42"/>
      <c r="ES358" s="42"/>
      <c r="ET358" s="42"/>
      <c r="EU358" s="42"/>
      <c r="EV358" s="42"/>
      <c r="EW358" s="42"/>
      <c r="EX358" s="42"/>
      <c r="EY358" s="42"/>
      <c r="EZ358" s="42"/>
      <c r="FA358" s="42"/>
      <c r="FB358" s="42"/>
      <c r="FC358" s="42"/>
      <c r="FD358" s="149">
        <f t="shared" si="39"/>
        <v>7583333</v>
      </c>
      <c r="FE358" s="150">
        <f t="shared" si="46"/>
        <v>44931</v>
      </c>
      <c r="FF358" s="63" t="str">
        <f t="shared" ca="1" si="45"/>
        <v xml:space="preserve"> TERMINADO</v>
      </c>
      <c r="FG358" s="42"/>
      <c r="FH358" s="42"/>
      <c r="FI358" s="168"/>
      <c r="FJ358" s="42" t="s">
        <v>3682</v>
      </c>
      <c r="FK358" s="151"/>
    </row>
    <row r="359" spans="1:167" s="39" customFormat="1" ht="13.5" customHeight="1" x14ac:dyDescent="0.2">
      <c r="A359" s="183">
        <v>79966</v>
      </c>
      <c r="B359" s="96" t="s">
        <v>3108</v>
      </c>
      <c r="C359" s="96" t="s">
        <v>3466</v>
      </c>
      <c r="D359" s="183" t="s">
        <v>3516</v>
      </c>
      <c r="E359" s="96">
        <v>358</v>
      </c>
      <c r="F359" s="184" t="s">
        <v>3539</v>
      </c>
      <c r="G359" s="183"/>
      <c r="H359" s="185" t="s">
        <v>528</v>
      </c>
      <c r="I359" s="96" t="s">
        <v>3532</v>
      </c>
      <c r="J359" s="96"/>
      <c r="K359" s="96" t="s">
        <v>2714</v>
      </c>
      <c r="L359" s="96" t="s">
        <v>3526</v>
      </c>
      <c r="M359" s="96" t="s">
        <v>234</v>
      </c>
      <c r="N359" s="96">
        <v>915</v>
      </c>
      <c r="O359" s="186">
        <v>44874</v>
      </c>
      <c r="P359" s="187">
        <v>183293837</v>
      </c>
      <c r="Q359" s="96" t="s">
        <v>3538</v>
      </c>
      <c r="R359" s="96" t="s">
        <v>3539</v>
      </c>
      <c r="S359" s="96"/>
      <c r="T359" s="188"/>
      <c r="U359" s="189"/>
      <c r="V359" s="189"/>
      <c r="W359" s="190"/>
      <c r="X359" s="190"/>
      <c r="Y359" s="190"/>
      <c r="Z359" s="190"/>
      <c r="AA359" s="190"/>
      <c r="AB359" s="96"/>
      <c r="AC359" s="189"/>
      <c r="AD359" s="189"/>
      <c r="AE359" s="189"/>
      <c r="AF359" s="189"/>
      <c r="AG359" s="187">
        <v>182870966</v>
      </c>
      <c r="AH359" s="96" t="s">
        <v>3441</v>
      </c>
      <c r="AI359" s="96"/>
      <c r="AJ359" s="191" t="s">
        <v>3648</v>
      </c>
      <c r="AK359" s="96" t="s">
        <v>3446</v>
      </c>
      <c r="AL359" s="96">
        <v>860034604</v>
      </c>
      <c r="AM359" s="96">
        <v>5</v>
      </c>
      <c r="AN359" s="192" t="s">
        <v>3471</v>
      </c>
      <c r="AO359" s="186" t="s">
        <v>2714</v>
      </c>
      <c r="AP359" s="217" t="s">
        <v>3471</v>
      </c>
      <c r="AQ359" s="189" t="s">
        <v>3533</v>
      </c>
      <c r="AR359" s="212" t="s">
        <v>1428</v>
      </c>
      <c r="AS359" s="189">
        <v>19219805</v>
      </c>
      <c r="AT359" s="96" t="s">
        <v>2714</v>
      </c>
      <c r="AU359" s="96" t="s">
        <v>3534</v>
      </c>
      <c r="AV359" s="96">
        <v>3904966</v>
      </c>
      <c r="AW359" s="96" t="s">
        <v>3535</v>
      </c>
      <c r="AX359" s="186" t="s">
        <v>3689</v>
      </c>
      <c r="AY359" s="187">
        <v>182870966</v>
      </c>
      <c r="AZ359" s="194" t="s">
        <v>2714</v>
      </c>
      <c r="BA359" s="96" t="s">
        <v>3671</v>
      </c>
      <c r="BB359" s="96">
        <v>6</v>
      </c>
      <c r="BC359" s="96"/>
      <c r="BD359" s="96"/>
      <c r="BE359" s="96" t="s">
        <v>3515</v>
      </c>
      <c r="BF359" s="195">
        <v>20226620010683</v>
      </c>
      <c r="BG359" s="96"/>
      <c r="BH359" s="96">
        <v>1058</v>
      </c>
      <c r="BI359" s="186">
        <v>44883</v>
      </c>
      <c r="BJ359" s="187">
        <v>182870966</v>
      </c>
      <c r="BK359" s="196"/>
      <c r="BL359" s="96"/>
      <c r="BM359" s="96"/>
      <c r="BN359" s="96"/>
      <c r="BO359" s="96"/>
      <c r="BP359" s="96"/>
      <c r="BQ359" s="96" t="s">
        <v>3536</v>
      </c>
      <c r="BR359" s="96" t="s">
        <v>3537</v>
      </c>
      <c r="BS359" s="197">
        <v>44886</v>
      </c>
      <c r="BT359" s="198">
        <v>44886</v>
      </c>
      <c r="BU359" s="198">
        <v>45066</v>
      </c>
      <c r="BV359" s="186"/>
      <c r="BW359" s="187"/>
      <c r="BX359" s="96"/>
      <c r="BY359" s="186"/>
      <c r="BZ359" s="199"/>
      <c r="CA359" s="186"/>
      <c r="CB359" s="187"/>
      <c r="CC359" s="96"/>
      <c r="CD359" s="96"/>
      <c r="CE359" s="96"/>
      <c r="CF359" s="96"/>
      <c r="CG359" s="96"/>
      <c r="CH359" s="96"/>
      <c r="CI359" s="96"/>
      <c r="CJ359" s="96"/>
      <c r="CK359" s="96"/>
      <c r="CL359" s="96"/>
      <c r="CM359" s="96"/>
      <c r="CN359" s="96"/>
      <c r="CO359" s="96"/>
      <c r="CP359" s="96"/>
      <c r="CQ359" s="96"/>
      <c r="CR359" s="96"/>
      <c r="CS359" s="96"/>
      <c r="CT359" s="96"/>
      <c r="CU359" s="96"/>
      <c r="CV359" s="96"/>
      <c r="CW359" s="96"/>
      <c r="CX359" s="96"/>
      <c r="CY359" s="186"/>
      <c r="CZ359" s="96"/>
      <c r="DA359" s="96"/>
      <c r="DB359" s="96"/>
      <c r="DC359" s="96"/>
      <c r="DD359" s="96"/>
      <c r="DE359" s="96"/>
      <c r="DF359" s="96"/>
      <c r="DG359" s="96"/>
      <c r="DH359" s="96"/>
      <c r="DI359" s="96"/>
      <c r="DJ359" s="96"/>
      <c r="DK359" s="96"/>
      <c r="DL359" s="96"/>
      <c r="DM359" s="96"/>
      <c r="DN359" s="186"/>
      <c r="DO359" s="96"/>
      <c r="DP359" s="96"/>
      <c r="DQ359" s="96"/>
      <c r="DR359" s="96"/>
      <c r="DS359" s="96"/>
      <c r="DT359" s="186"/>
      <c r="DU359" s="186"/>
      <c r="DV359" s="191"/>
      <c r="DW359" s="186"/>
      <c r="DX359" s="96"/>
      <c r="DY359" s="96"/>
      <c r="DZ359" s="96"/>
      <c r="EA359" s="96"/>
      <c r="EB359" s="96"/>
      <c r="EC359" s="96"/>
      <c r="ED359" s="96"/>
      <c r="EE359" s="96"/>
      <c r="EF359" s="96"/>
      <c r="EG359" s="96"/>
      <c r="EH359" s="96"/>
      <c r="EI359" s="96"/>
      <c r="EJ359" s="96"/>
      <c r="EK359" s="96"/>
      <c r="EL359" s="96"/>
      <c r="EM359" s="96"/>
      <c r="EN359" s="96"/>
      <c r="EO359" s="96"/>
      <c r="EP359" s="96"/>
      <c r="EQ359" s="96"/>
      <c r="ER359" s="96"/>
      <c r="ES359" s="96"/>
      <c r="ET359" s="96"/>
      <c r="EU359" s="96"/>
      <c r="EV359" s="96"/>
      <c r="EW359" s="96"/>
      <c r="EX359" s="96"/>
      <c r="EY359" s="96"/>
      <c r="EZ359" s="96"/>
      <c r="FA359" s="96"/>
      <c r="FB359" s="96"/>
      <c r="FC359" s="96"/>
      <c r="FD359" s="200">
        <f t="shared" si="39"/>
        <v>182870966</v>
      </c>
      <c r="FE359" s="201">
        <f t="shared" si="46"/>
        <v>45066</v>
      </c>
      <c r="FF359" s="185" t="str">
        <f t="shared" ca="1" si="45"/>
        <v>EN EJECUCION</v>
      </c>
      <c r="FG359" s="96"/>
      <c r="FH359" s="96"/>
      <c r="FI359" s="202"/>
      <c r="FJ359" s="96" t="s">
        <v>3669</v>
      </c>
      <c r="FK359" s="203"/>
    </row>
    <row r="360" spans="1:167" s="39" customFormat="1" ht="13.5" customHeight="1" x14ac:dyDescent="0.2">
      <c r="A360" s="183">
        <v>80390</v>
      </c>
      <c r="B360" s="96" t="s">
        <v>3108</v>
      </c>
      <c r="C360" s="96" t="s">
        <v>3466</v>
      </c>
      <c r="D360" s="183" t="s">
        <v>3517</v>
      </c>
      <c r="E360" s="96">
        <v>359</v>
      </c>
      <c r="F360" s="184" t="s">
        <v>3539</v>
      </c>
      <c r="G360" s="183"/>
      <c r="H360" s="185" t="s">
        <v>528</v>
      </c>
      <c r="I360" s="96" t="s">
        <v>3542</v>
      </c>
      <c r="J360" s="96"/>
      <c r="K360" s="96" t="s">
        <v>2714</v>
      </c>
      <c r="L360" s="96" t="s">
        <v>3526</v>
      </c>
      <c r="M360" s="96" t="s">
        <v>234</v>
      </c>
      <c r="N360" s="96">
        <v>925</v>
      </c>
      <c r="O360" s="186">
        <v>44886</v>
      </c>
      <c r="P360" s="187">
        <v>217880655</v>
      </c>
      <c r="Q360" s="96" t="s">
        <v>3538</v>
      </c>
      <c r="R360" s="96" t="s">
        <v>3539</v>
      </c>
      <c r="S360" s="96"/>
      <c r="T360" s="188"/>
      <c r="U360" s="189"/>
      <c r="V360" s="189"/>
      <c r="W360" s="190"/>
      <c r="X360" s="190"/>
      <c r="Y360" s="190"/>
      <c r="Z360" s="190"/>
      <c r="AA360" s="190"/>
      <c r="AB360" s="96"/>
      <c r="AC360" s="189"/>
      <c r="AD360" s="189"/>
      <c r="AE360" s="189"/>
      <c r="AF360" s="189"/>
      <c r="AG360" s="187">
        <v>217880655</v>
      </c>
      <c r="AH360" s="96" t="s">
        <v>3441</v>
      </c>
      <c r="AI360" s="96"/>
      <c r="AJ360" s="191" t="s">
        <v>3543</v>
      </c>
      <c r="AK360" s="96" t="s">
        <v>3446</v>
      </c>
      <c r="AL360" s="96">
        <v>890301886</v>
      </c>
      <c r="AM360" s="96">
        <v>1</v>
      </c>
      <c r="AN360" s="192" t="s">
        <v>3471</v>
      </c>
      <c r="AO360" s="186" t="s">
        <v>2714</v>
      </c>
      <c r="AP360" s="217" t="s">
        <v>3471</v>
      </c>
      <c r="AQ360" s="189" t="s">
        <v>3544</v>
      </c>
      <c r="AR360" s="212" t="s">
        <v>1428</v>
      </c>
      <c r="AS360" s="189">
        <v>38603274</v>
      </c>
      <c r="AT360" s="96" t="s">
        <v>2714</v>
      </c>
      <c r="AU360" s="96" t="s">
        <v>3649</v>
      </c>
      <c r="AV360" s="96">
        <v>7194912</v>
      </c>
      <c r="AW360" s="96" t="s">
        <v>3650</v>
      </c>
      <c r="AX360" s="186" t="s">
        <v>3690</v>
      </c>
      <c r="AY360" s="187">
        <v>217880655</v>
      </c>
      <c r="AZ360" s="194" t="s">
        <v>3471</v>
      </c>
      <c r="BA360" s="96" t="s">
        <v>3672</v>
      </c>
      <c r="BB360" s="96">
        <v>3</v>
      </c>
      <c r="BC360" s="96"/>
      <c r="BD360" s="96"/>
      <c r="BE360" s="96" t="s">
        <v>3515</v>
      </c>
      <c r="BF360" s="195">
        <v>20226620010683</v>
      </c>
      <c r="BG360" s="96"/>
      <c r="BH360" s="96">
        <v>1071</v>
      </c>
      <c r="BI360" s="186">
        <v>44887</v>
      </c>
      <c r="BJ360" s="187">
        <v>217880655</v>
      </c>
      <c r="BK360" s="196"/>
      <c r="BL360" s="96"/>
      <c r="BM360" s="96"/>
      <c r="BN360" s="96"/>
      <c r="BO360" s="96"/>
      <c r="BP360" s="96"/>
      <c r="BQ360" s="96" t="s">
        <v>3540</v>
      </c>
      <c r="BR360" s="96" t="s">
        <v>3541</v>
      </c>
      <c r="BS360" s="197">
        <v>44893</v>
      </c>
      <c r="BT360" s="198">
        <v>44893</v>
      </c>
      <c r="BU360" s="198">
        <v>44984</v>
      </c>
      <c r="BV360" s="186"/>
      <c r="BW360" s="187"/>
      <c r="BX360" s="96"/>
      <c r="BY360" s="186"/>
      <c r="BZ360" s="199"/>
      <c r="CA360" s="186"/>
      <c r="CB360" s="187"/>
      <c r="CC360" s="96"/>
      <c r="CD360" s="96"/>
      <c r="CE360" s="96"/>
      <c r="CF360" s="96"/>
      <c r="CG360" s="96"/>
      <c r="CH360" s="96"/>
      <c r="CI360" s="96"/>
      <c r="CJ360" s="96"/>
      <c r="CK360" s="96"/>
      <c r="CL360" s="96"/>
      <c r="CM360" s="96"/>
      <c r="CN360" s="96"/>
      <c r="CO360" s="96"/>
      <c r="CP360" s="96"/>
      <c r="CQ360" s="96"/>
      <c r="CR360" s="96"/>
      <c r="CS360" s="96"/>
      <c r="CT360" s="96"/>
      <c r="CU360" s="96"/>
      <c r="CV360" s="96"/>
      <c r="CW360" s="96"/>
      <c r="CX360" s="96"/>
      <c r="CY360" s="186"/>
      <c r="CZ360" s="96"/>
      <c r="DA360" s="96"/>
      <c r="DB360" s="96"/>
      <c r="DC360" s="96"/>
      <c r="DD360" s="96"/>
      <c r="DE360" s="96"/>
      <c r="DF360" s="96"/>
      <c r="DG360" s="96"/>
      <c r="DH360" s="96"/>
      <c r="DI360" s="96"/>
      <c r="DJ360" s="96"/>
      <c r="DK360" s="96"/>
      <c r="DL360" s="96"/>
      <c r="DM360" s="96"/>
      <c r="DN360" s="186"/>
      <c r="DO360" s="96"/>
      <c r="DP360" s="96"/>
      <c r="DQ360" s="96"/>
      <c r="DR360" s="96"/>
      <c r="DS360" s="96"/>
      <c r="DT360" s="186"/>
      <c r="DU360" s="186"/>
      <c r="DV360" s="191"/>
      <c r="DW360" s="186"/>
      <c r="DX360" s="96"/>
      <c r="DY360" s="96"/>
      <c r="DZ360" s="96"/>
      <c r="EA360" s="96"/>
      <c r="EB360" s="96"/>
      <c r="EC360" s="96"/>
      <c r="ED360" s="96"/>
      <c r="EE360" s="96"/>
      <c r="EF360" s="96"/>
      <c r="EG360" s="96"/>
      <c r="EH360" s="96"/>
      <c r="EI360" s="96"/>
      <c r="EJ360" s="96"/>
      <c r="EK360" s="96"/>
      <c r="EL360" s="96"/>
      <c r="EM360" s="96"/>
      <c r="EN360" s="96"/>
      <c r="EO360" s="96"/>
      <c r="EP360" s="96"/>
      <c r="EQ360" s="96"/>
      <c r="ER360" s="96"/>
      <c r="ES360" s="96"/>
      <c r="ET360" s="96"/>
      <c r="EU360" s="96"/>
      <c r="EV360" s="96"/>
      <c r="EW360" s="96"/>
      <c r="EX360" s="96"/>
      <c r="EY360" s="96"/>
      <c r="EZ360" s="96"/>
      <c r="FA360" s="96"/>
      <c r="FB360" s="96"/>
      <c r="FC360" s="96"/>
      <c r="FD360" s="200">
        <f t="shared" si="39"/>
        <v>217880655</v>
      </c>
      <c r="FE360" s="201">
        <f t="shared" si="46"/>
        <v>44984</v>
      </c>
      <c r="FF360" s="185" t="str">
        <f t="shared" ca="1" si="45"/>
        <v>EN EJECUCION</v>
      </c>
      <c r="FG360" s="96"/>
      <c r="FH360" s="96"/>
      <c r="FI360" s="202"/>
      <c r="FJ360" s="96" t="s">
        <v>3670</v>
      </c>
      <c r="FK360" s="203"/>
    </row>
    <row r="361" spans="1:167" s="39" customFormat="1" ht="13.5" customHeight="1" x14ac:dyDescent="0.2">
      <c r="A361" s="183">
        <v>79937</v>
      </c>
      <c r="B361" s="96" t="s">
        <v>3108</v>
      </c>
      <c r="C361" s="96" t="s">
        <v>3466</v>
      </c>
      <c r="D361" s="183" t="s">
        <v>3546</v>
      </c>
      <c r="E361" s="96">
        <v>360</v>
      </c>
      <c r="F361" s="184" t="s">
        <v>3629</v>
      </c>
      <c r="G361" s="183"/>
      <c r="H361" s="185" t="s">
        <v>549</v>
      </c>
      <c r="I361" s="96" t="s">
        <v>3628</v>
      </c>
      <c r="J361" s="96" t="s">
        <v>3630</v>
      </c>
      <c r="K361" s="96" t="s">
        <v>2714</v>
      </c>
      <c r="L361" s="96" t="s">
        <v>1439</v>
      </c>
      <c r="M361" s="96" t="s">
        <v>210</v>
      </c>
      <c r="N361" s="96">
        <v>914</v>
      </c>
      <c r="O361" s="186">
        <v>44874</v>
      </c>
      <c r="P361" s="187">
        <f>43320100+3087000</f>
        <v>46407100</v>
      </c>
      <c r="Q361" s="96" t="s">
        <v>3923</v>
      </c>
      <c r="R361" s="96"/>
      <c r="S361" s="96"/>
      <c r="T361" s="188"/>
      <c r="U361" s="189"/>
      <c r="V361" s="189"/>
      <c r="W361" s="190"/>
      <c r="X361" s="190"/>
      <c r="Y361" s="190"/>
      <c r="Z361" s="190"/>
      <c r="AA361" s="190"/>
      <c r="AB361" s="96"/>
      <c r="AC361" s="189"/>
      <c r="AD361" s="189"/>
      <c r="AE361" s="189"/>
      <c r="AF361" s="189"/>
      <c r="AG361" s="187">
        <f>40802492+2113138</f>
        <v>42915630</v>
      </c>
      <c r="AH361" s="96" t="s">
        <v>3561</v>
      </c>
      <c r="AI361" s="96"/>
      <c r="AJ361" s="191" t="s">
        <v>3562</v>
      </c>
      <c r="AK361" s="96" t="s">
        <v>2228</v>
      </c>
      <c r="AL361" s="96">
        <v>900427788</v>
      </c>
      <c r="AM361" s="96">
        <v>3</v>
      </c>
      <c r="AN361" s="192" t="s">
        <v>3471</v>
      </c>
      <c r="AO361" s="186" t="s">
        <v>2714</v>
      </c>
      <c r="AP361" s="217" t="s">
        <v>3471</v>
      </c>
      <c r="AQ361" s="189" t="s">
        <v>3631</v>
      </c>
      <c r="AR361" s="212" t="s">
        <v>1428</v>
      </c>
      <c r="AS361" s="189">
        <v>80009542</v>
      </c>
      <c r="AT361" s="96"/>
      <c r="AU361" s="96" t="s">
        <v>3632</v>
      </c>
      <c r="AV361" s="96">
        <v>3017881038</v>
      </c>
      <c r="AW361" s="96" t="s">
        <v>3633</v>
      </c>
      <c r="AX361" s="186" t="s">
        <v>3691</v>
      </c>
      <c r="AY361" s="187">
        <v>42915630</v>
      </c>
      <c r="AZ361" s="194" t="s">
        <v>3471</v>
      </c>
      <c r="BA361" s="96" t="s">
        <v>3696</v>
      </c>
      <c r="BB361" s="96">
        <v>4</v>
      </c>
      <c r="BC361" s="96"/>
      <c r="BD361" s="96"/>
      <c r="BE361" s="96" t="s">
        <v>3407</v>
      </c>
      <c r="BF361" s="195"/>
      <c r="BG361" s="96"/>
      <c r="BH361" s="96">
        <v>1059</v>
      </c>
      <c r="BI361" s="186">
        <v>44887</v>
      </c>
      <c r="BJ361" s="187">
        <v>42915630</v>
      </c>
      <c r="BK361" s="196"/>
      <c r="BL361" s="96"/>
      <c r="BM361" s="96"/>
      <c r="BN361" s="96"/>
      <c r="BO361" s="96"/>
      <c r="BP361" s="96"/>
      <c r="BQ361" s="96" t="s">
        <v>3634</v>
      </c>
      <c r="BR361" s="96" t="s">
        <v>3635</v>
      </c>
      <c r="BS361" s="197">
        <v>44886</v>
      </c>
      <c r="BT361" s="198">
        <v>44889</v>
      </c>
      <c r="BU361" s="198">
        <v>45008</v>
      </c>
      <c r="BV361" s="186"/>
      <c r="BW361" s="187"/>
      <c r="BX361" s="96"/>
      <c r="BY361" s="186"/>
      <c r="BZ361" s="199"/>
      <c r="CA361" s="186"/>
      <c r="CB361" s="187"/>
      <c r="CC361" s="96"/>
      <c r="CD361" s="96"/>
      <c r="CE361" s="96"/>
      <c r="CF361" s="96"/>
      <c r="CG361" s="96"/>
      <c r="CH361" s="96"/>
      <c r="CI361" s="96"/>
      <c r="CJ361" s="96"/>
      <c r="CK361" s="96"/>
      <c r="CL361" s="96"/>
      <c r="CM361" s="96"/>
      <c r="CN361" s="96"/>
      <c r="CO361" s="96"/>
      <c r="CP361" s="96"/>
      <c r="CQ361" s="96"/>
      <c r="CR361" s="96"/>
      <c r="CS361" s="96"/>
      <c r="CT361" s="96"/>
      <c r="CU361" s="96"/>
      <c r="CV361" s="96"/>
      <c r="CW361" s="96"/>
      <c r="CX361" s="96"/>
      <c r="CY361" s="186"/>
      <c r="CZ361" s="96"/>
      <c r="DA361" s="96"/>
      <c r="DB361" s="96"/>
      <c r="DC361" s="96"/>
      <c r="DD361" s="96"/>
      <c r="DE361" s="96"/>
      <c r="DF361" s="96"/>
      <c r="DG361" s="96"/>
      <c r="DH361" s="96"/>
      <c r="DI361" s="96"/>
      <c r="DJ361" s="96"/>
      <c r="DK361" s="96"/>
      <c r="DL361" s="96"/>
      <c r="DM361" s="96"/>
      <c r="DN361" s="186"/>
      <c r="DO361" s="96"/>
      <c r="DP361" s="96"/>
      <c r="DQ361" s="96"/>
      <c r="DR361" s="96"/>
      <c r="DS361" s="96"/>
      <c r="DT361" s="186"/>
      <c r="DU361" s="186"/>
      <c r="DV361" s="191"/>
      <c r="DW361" s="186"/>
      <c r="DX361" s="96"/>
      <c r="DY361" s="96"/>
      <c r="DZ361" s="96"/>
      <c r="EA361" s="96"/>
      <c r="EB361" s="96"/>
      <c r="EC361" s="96"/>
      <c r="ED361" s="96"/>
      <c r="EE361" s="96"/>
      <c r="EF361" s="96"/>
      <c r="EG361" s="96"/>
      <c r="EH361" s="96"/>
      <c r="EI361" s="96"/>
      <c r="EJ361" s="96"/>
      <c r="EK361" s="96"/>
      <c r="EL361" s="96"/>
      <c r="EM361" s="96"/>
      <c r="EN361" s="96"/>
      <c r="EO361" s="96"/>
      <c r="EP361" s="96"/>
      <c r="EQ361" s="96"/>
      <c r="ER361" s="96"/>
      <c r="ES361" s="96"/>
      <c r="ET361" s="96"/>
      <c r="EU361" s="96"/>
      <c r="EV361" s="96"/>
      <c r="EW361" s="96"/>
      <c r="EX361" s="96"/>
      <c r="EY361" s="96"/>
      <c r="EZ361" s="96"/>
      <c r="FA361" s="96"/>
      <c r="FB361" s="96"/>
      <c r="FC361" s="96"/>
      <c r="FD361" s="200">
        <f t="shared" si="39"/>
        <v>42915630</v>
      </c>
      <c r="FE361" s="201">
        <f t="shared" si="46"/>
        <v>45008</v>
      </c>
      <c r="FF361" s="185" t="str">
        <f t="shared" ca="1" si="45"/>
        <v>EN EJECUCION</v>
      </c>
      <c r="FG361" s="96"/>
      <c r="FH361" s="96"/>
      <c r="FI361" s="202"/>
      <c r="FJ361" s="96" t="s">
        <v>3636</v>
      </c>
      <c r="FK361" s="203"/>
    </row>
    <row r="362" spans="1:167" s="152" customFormat="1" ht="13.5" customHeight="1" x14ac:dyDescent="0.2">
      <c r="A362" s="43">
        <v>79072</v>
      </c>
      <c r="B362" s="42" t="s">
        <v>3108</v>
      </c>
      <c r="C362" s="42" t="s">
        <v>3466</v>
      </c>
      <c r="D362" s="43" t="s">
        <v>3547</v>
      </c>
      <c r="E362" s="42">
        <v>361</v>
      </c>
      <c r="F362" s="68" t="s">
        <v>2883</v>
      </c>
      <c r="G362" s="43"/>
      <c r="H362" s="63" t="s">
        <v>528</v>
      </c>
      <c r="I362" s="42" t="s">
        <v>3574</v>
      </c>
      <c r="J362" s="42" t="s">
        <v>3524</v>
      </c>
      <c r="K362" s="42" t="s">
        <v>2714</v>
      </c>
      <c r="L362" s="42" t="s">
        <v>3526</v>
      </c>
      <c r="M362" s="42" t="s">
        <v>234</v>
      </c>
      <c r="N362" s="42">
        <v>890</v>
      </c>
      <c r="O362" s="65">
        <v>44847</v>
      </c>
      <c r="P362" s="64">
        <v>26290801</v>
      </c>
      <c r="Q362" s="42" t="s">
        <v>2882</v>
      </c>
      <c r="R362" s="42" t="s">
        <v>2883</v>
      </c>
      <c r="S362" s="42"/>
      <c r="T362" s="162"/>
      <c r="U362" s="69"/>
      <c r="V362" s="69"/>
      <c r="W362" s="163"/>
      <c r="X362" s="163"/>
      <c r="Y362" s="163"/>
      <c r="Z362" s="163"/>
      <c r="AA362" s="163"/>
      <c r="AB362" s="42"/>
      <c r="AC362" s="69"/>
      <c r="AD362" s="69"/>
      <c r="AE362" s="69"/>
      <c r="AF362" s="69"/>
      <c r="AG362" s="64">
        <v>26290801</v>
      </c>
      <c r="AH362" s="42" t="s">
        <v>2296</v>
      </c>
      <c r="AI362" s="42"/>
      <c r="AJ362" s="144" t="s">
        <v>3563</v>
      </c>
      <c r="AK362" s="42"/>
      <c r="AL362" s="42">
        <v>900582854</v>
      </c>
      <c r="AM362" s="42">
        <v>4</v>
      </c>
      <c r="AN362" s="145" t="s">
        <v>3471</v>
      </c>
      <c r="AO362" s="65" t="s">
        <v>2714</v>
      </c>
      <c r="AP362" s="146" t="s">
        <v>3471</v>
      </c>
      <c r="AQ362" s="69" t="s">
        <v>3746</v>
      </c>
      <c r="AR362" s="69" t="s">
        <v>1428</v>
      </c>
      <c r="AS362" s="189">
        <v>1103095276</v>
      </c>
      <c r="AT362" s="42" t="s">
        <v>2714</v>
      </c>
      <c r="AU362" s="42" t="s">
        <v>3747</v>
      </c>
      <c r="AV362" s="42">
        <v>6268459</v>
      </c>
      <c r="AW362" s="42" t="s">
        <v>3748</v>
      </c>
      <c r="AX362" s="65">
        <v>44894</v>
      </c>
      <c r="AY362" s="64">
        <v>26290801</v>
      </c>
      <c r="AZ362" s="147" t="s">
        <v>3471</v>
      </c>
      <c r="BA362" s="42" t="s">
        <v>3749</v>
      </c>
      <c r="BB362" s="42">
        <v>1</v>
      </c>
      <c r="BC362" s="42" t="s">
        <v>3750</v>
      </c>
      <c r="BD362" s="42"/>
      <c r="BE362" s="42" t="s">
        <v>2754</v>
      </c>
      <c r="BF362" s="93"/>
      <c r="BG362" s="42"/>
      <c r="BH362" s="42">
        <v>1081</v>
      </c>
      <c r="BI362" s="65">
        <v>44895</v>
      </c>
      <c r="BJ362" s="64">
        <v>26290801</v>
      </c>
      <c r="BK362" s="164"/>
      <c r="BL362" s="42"/>
      <c r="BM362" s="42"/>
      <c r="BN362" s="42"/>
      <c r="BO362" s="42"/>
      <c r="BP362" s="42"/>
      <c r="BQ362" s="42"/>
      <c r="BR362" s="42"/>
      <c r="BS362" s="165"/>
      <c r="BT362" s="166">
        <v>44900</v>
      </c>
      <c r="BU362" s="166">
        <v>44930</v>
      </c>
      <c r="BV362" s="65"/>
      <c r="BW362" s="64"/>
      <c r="BX362" s="42"/>
      <c r="BY362" s="65"/>
      <c r="BZ362" s="167"/>
      <c r="CA362" s="65"/>
      <c r="CB362" s="64"/>
      <c r="CC362" s="42"/>
      <c r="CD362" s="42"/>
      <c r="CE362" s="42"/>
      <c r="CF362" s="42"/>
      <c r="CG362" s="42"/>
      <c r="CH362" s="42"/>
      <c r="CI362" s="42"/>
      <c r="CJ362" s="42"/>
      <c r="CK362" s="42"/>
      <c r="CL362" s="42"/>
      <c r="CM362" s="42"/>
      <c r="CN362" s="42"/>
      <c r="CO362" s="42"/>
      <c r="CP362" s="42"/>
      <c r="CQ362" s="42"/>
      <c r="CR362" s="42"/>
      <c r="CS362" s="42"/>
      <c r="CT362" s="42"/>
      <c r="CU362" s="42"/>
      <c r="CV362" s="42"/>
      <c r="CW362" s="42"/>
      <c r="CX362" s="42"/>
      <c r="CY362" s="65"/>
      <c r="CZ362" s="42"/>
      <c r="DA362" s="42"/>
      <c r="DB362" s="42"/>
      <c r="DC362" s="42"/>
      <c r="DD362" s="42"/>
      <c r="DE362" s="42"/>
      <c r="DF362" s="42"/>
      <c r="DG362" s="42"/>
      <c r="DH362" s="42"/>
      <c r="DI362" s="42"/>
      <c r="DJ362" s="42"/>
      <c r="DK362" s="42"/>
      <c r="DL362" s="42"/>
      <c r="DM362" s="42"/>
      <c r="DN362" s="65"/>
      <c r="DO362" s="42"/>
      <c r="DP362" s="42"/>
      <c r="DQ362" s="42"/>
      <c r="DR362" s="42"/>
      <c r="DS362" s="42"/>
      <c r="DT362" s="65"/>
      <c r="DU362" s="65"/>
      <c r="DV362" s="148"/>
      <c r="DW362" s="65"/>
      <c r="DX362" s="42"/>
      <c r="DY362" s="42"/>
      <c r="DZ362" s="42"/>
      <c r="EA362" s="42"/>
      <c r="EB362" s="42"/>
      <c r="EC362" s="42"/>
      <c r="ED362" s="42"/>
      <c r="EE362" s="42"/>
      <c r="EF362" s="42"/>
      <c r="EG362" s="42"/>
      <c r="EH362" s="42"/>
      <c r="EI362" s="42"/>
      <c r="EJ362" s="42"/>
      <c r="EK362" s="42"/>
      <c r="EL362" s="42"/>
      <c r="EM362" s="42"/>
      <c r="EN362" s="42"/>
      <c r="EO362" s="42"/>
      <c r="EP362" s="42"/>
      <c r="EQ362" s="42"/>
      <c r="ER362" s="42"/>
      <c r="ES362" s="42"/>
      <c r="ET362" s="42"/>
      <c r="EU362" s="42"/>
      <c r="EV362" s="42"/>
      <c r="EW362" s="42"/>
      <c r="EX362" s="42"/>
      <c r="EY362" s="42"/>
      <c r="EZ362" s="42"/>
      <c r="FA362" s="42"/>
      <c r="FB362" s="42"/>
      <c r="FC362" s="42"/>
      <c r="FD362" s="149">
        <f t="shared" si="39"/>
        <v>26290801</v>
      </c>
      <c r="FE362" s="150">
        <f t="shared" si="46"/>
        <v>44930</v>
      </c>
      <c r="FF362" s="63" t="str">
        <f t="shared" ca="1" si="45"/>
        <v xml:space="preserve"> TERMINADO</v>
      </c>
      <c r="FG362" s="42"/>
      <c r="FH362" s="42"/>
      <c r="FI362" s="168"/>
      <c r="FJ362" s="42" t="s">
        <v>3751</v>
      </c>
      <c r="FK362" s="151"/>
    </row>
    <row r="363" spans="1:167" s="39" customFormat="1" ht="13.5" customHeight="1" x14ac:dyDescent="0.2">
      <c r="A363" s="183">
        <v>79872</v>
      </c>
      <c r="B363" s="96" t="s">
        <v>3108</v>
      </c>
      <c r="C363" s="96" t="s">
        <v>3466</v>
      </c>
      <c r="D363" s="183" t="s">
        <v>3548</v>
      </c>
      <c r="E363" s="96">
        <v>362</v>
      </c>
      <c r="F363" s="184" t="s">
        <v>3592</v>
      </c>
      <c r="G363" s="183"/>
      <c r="H363" s="185" t="s">
        <v>528</v>
      </c>
      <c r="I363" s="96" t="s">
        <v>3581</v>
      </c>
      <c r="J363" s="96" t="s">
        <v>3524</v>
      </c>
      <c r="K363" s="96" t="s">
        <v>2714</v>
      </c>
      <c r="L363" s="96" t="s">
        <v>3526</v>
      </c>
      <c r="M363" s="96" t="s">
        <v>213</v>
      </c>
      <c r="N363" s="96">
        <v>909</v>
      </c>
      <c r="O363" s="186">
        <v>44869</v>
      </c>
      <c r="P363" s="187">
        <v>330786860</v>
      </c>
      <c r="Q363" s="96" t="s">
        <v>2914</v>
      </c>
      <c r="R363" s="96" t="s">
        <v>3592</v>
      </c>
      <c r="S363" s="96"/>
      <c r="T363" s="188"/>
      <c r="U363" s="189"/>
      <c r="V363" s="189"/>
      <c r="W363" s="190"/>
      <c r="X363" s="190"/>
      <c r="Y363" s="190"/>
      <c r="Z363" s="190"/>
      <c r="AA363" s="190"/>
      <c r="AB363" s="96"/>
      <c r="AC363" s="189"/>
      <c r="AD363" s="189"/>
      <c r="AE363" s="189"/>
      <c r="AF363" s="189"/>
      <c r="AG363" s="187">
        <v>24433708</v>
      </c>
      <c r="AH363" s="96" t="s">
        <v>503</v>
      </c>
      <c r="AI363" s="96"/>
      <c r="AJ363" s="191" t="s">
        <v>3564</v>
      </c>
      <c r="AK363" s="96" t="s">
        <v>3446</v>
      </c>
      <c r="AL363" s="96">
        <v>900741497</v>
      </c>
      <c r="AM363" s="96">
        <v>0</v>
      </c>
      <c r="AN363" s="192" t="s">
        <v>3471</v>
      </c>
      <c r="AO363" s="186" t="s">
        <v>2714</v>
      </c>
      <c r="AP363" s="217" t="s">
        <v>3471</v>
      </c>
      <c r="AQ363" s="189" t="s">
        <v>3582</v>
      </c>
      <c r="AR363" s="212" t="s">
        <v>1428</v>
      </c>
      <c r="AS363" s="189">
        <v>52699905</v>
      </c>
      <c r="AT363" s="96" t="s">
        <v>2714</v>
      </c>
      <c r="AU363" s="96" t="s">
        <v>3651</v>
      </c>
      <c r="AV363" s="96" t="s">
        <v>3652</v>
      </c>
      <c r="AW363" s="96"/>
      <c r="AX363" s="186" t="s">
        <v>3691</v>
      </c>
      <c r="AY363" s="187">
        <v>24433708</v>
      </c>
      <c r="AZ363" s="194" t="s">
        <v>2714</v>
      </c>
      <c r="BA363" s="96" t="s">
        <v>3701</v>
      </c>
      <c r="BB363" s="96">
        <v>4</v>
      </c>
      <c r="BC363" s="96"/>
      <c r="BD363" s="96"/>
      <c r="BE363" s="96" t="s">
        <v>2754</v>
      </c>
      <c r="BF363" s="195"/>
      <c r="BG363" s="96"/>
      <c r="BH363" s="96">
        <v>1074</v>
      </c>
      <c r="BI363" s="186">
        <v>44890</v>
      </c>
      <c r="BJ363" s="187">
        <v>24433708</v>
      </c>
      <c r="BK363" s="196"/>
      <c r="BL363" s="96"/>
      <c r="BM363" s="96"/>
      <c r="BN363" s="96"/>
      <c r="BO363" s="96"/>
      <c r="BP363" s="96"/>
      <c r="BQ363" s="96" t="s">
        <v>3583</v>
      </c>
      <c r="BR363" s="96"/>
      <c r="BS363" s="197"/>
      <c r="BT363" s="198">
        <v>44894</v>
      </c>
      <c r="BU363" s="198">
        <v>45013</v>
      </c>
      <c r="BV363" s="186"/>
      <c r="BW363" s="187"/>
      <c r="BX363" s="96"/>
      <c r="BY363" s="186"/>
      <c r="BZ363" s="199"/>
      <c r="CA363" s="186"/>
      <c r="CB363" s="187"/>
      <c r="CC363" s="96"/>
      <c r="CD363" s="96"/>
      <c r="CE363" s="96"/>
      <c r="CF363" s="96"/>
      <c r="CG363" s="96"/>
      <c r="CH363" s="96"/>
      <c r="CI363" s="96"/>
      <c r="CJ363" s="96"/>
      <c r="CK363" s="96"/>
      <c r="CL363" s="96"/>
      <c r="CM363" s="96"/>
      <c r="CN363" s="96"/>
      <c r="CO363" s="96"/>
      <c r="CP363" s="96"/>
      <c r="CQ363" s="96"/>
      <c r="CR363" s="96"/>
      <c r="CS363" s="96"/>
      <c r="CT363" s="96"/>
      <c r="CU363" s="96"/>
      <c r="CV363" s="96"/>
      <c r="CW363" s="96"/>
      <c r="CX363" s="96"/>
      <c r="CY363" s="186"/>
      <c r="CZ363" s="96"/>
      <c r="DA363" s="96"/>
      <c r="DB363" s="96"/>
      <c r="DC363" s="96"/>
      <c r="DD363" s="96"/>
      <c r="DE363" s="96"/>
      <c r="DF363" s="96"/>
      <c r="DG363" s="96"/>
      <c r="DH363" s="96"/>
      <c r="DI363" s="96"/>
      <c r="DJ363" s="96"/>
      <c r="DK363" s="96"/>
      <c r="DL363" s="96"/>
      <c r="DM363" s="96"/>
      <c r="DN363" s="186"/>
      <c r="DO363" s="96"/>
      <c r="DP363" s="96"/>
      <c r="DQ363" s="96"/>
      <c r="DR363" s="96"/>
      <c r="DS363" s="96"/>
      <c r="DT363" s="186"/>
      <c r="DU363" s="186"/>
      <c r="DV363" s="191"/>
      <c r="DW363" s="186"/>
      <c r="DX363" s="96"/>
      <c r="DY363" s="96"/>
      <c r="DZ363" s="96"/>
      <c r="EA363" s="96"/>
      <c r="EB363" s="96"/>
      <c r="EC363" s="96"/>
      <c r="ED363" s="96"/>
      <c r="EE363" s="96"/>
      <c r="EF363" s="96"/>
      <c r="EG363" s="96"/>
      <c r="EH363" s="96"/>
      <c r="EI363" s="96"/>
      <c r="EJ363" s="96"/>
      <c r="EK363" s="96"/>
      <c r="EL363" s="96"/>
      <c r="EM363" s="96"/>
      <c r="EN363" s="96"/>
      <c r="EO363" s="96"/>
      <c r="EP363" s="96"/>
      <c r="EQ363" s="96"/>
      <c r="ER363" s="96"/>
      <c r="ES363" s="96"/>
      <c r="ET363" s="96"/>
      <c r="EU363" s="96"/>
      <c r="EV363" s="96"/>
      <c r="EW363" s="96"/>
      <c r="EX363" s="96"/>
      <c r="EY363" s="96"/>
      <c r="EZ363" s="96"/>
      <c r="FA363" s="96"/>
      <c r="FB363" s="96"/>
      <c r="FC363" s="96"/>
      <c r="FD363" s="200">
        <f t="shared" si="39"/>
        <v>24433708</v>
      </c>
      <c r="FE363" s="201">
        <f t="shared" si="46"/>
        <v>45013</v>
      </c>
      <c r="FF363" s="185" t="str">
        <f t="shared" ca="1" si="45"/>
        <v>EN EJECUCION</v>
      </c>
      <c r="FG363" s="96"/>
      <c r="FH363" s="96"/>
      <c r="FI363" s="202"/>
      <c r="FJ363" s="96" t="s">
        <v>3584</v>
      </c>
      <c r="FK363" s="203"/>
    </row>
    <row r="364" spans="1:167" s="39" customFormat="1" ht="13.5" customHeight="1" x14ac:dyDescent="0.2">
      <c r="A364" s="183">
        <v>79872</v>
      </c>
      <c r="B364" s="96" t="s">
        <v>3108</v>
      </c>
      <c r="C364" s="96" t="s">
        <v>3466</v>
      </c>
      <c r="D364" s="183" t="s">
        <v>3549</v>
      </c>
      <c r="E364" s="96">
        <v>363</v>
      </c>
      <c r="F364" s="184" t="s">
        <v>2908</v>
      </c>
      <c r="G364" s="183"/>
      <c r="H364" s="185" t="s">
        <v>528</v>
      </c>
      <c r="I364" s="96" t="s">
        <v>3581</v>
      </c>
      <c r="J364" s="96" t="s">
        <v>3524</v>
      </c>
      <c r="K364" s="96" t="s">
        <v>2714</v>
      </c>
      <c r="L364" s="96" t="s">
        <v>3526</v>
      </c>
      <c r="M364" s="96" t="s">
        <v>213</v>
      </c>
      <c r="N364" s="96">
        <v>909</v>
      </c>
      <c r="O364" s="186">
        <v>44869</v>
      </c>
      <c r="P364" s="187">
        <v>330786860</v>
      </c>
      <c r="Q364" s="96" t="s">
        <v>2914</v>
      </c>
      <c r="R364" s="96" t="s">
        <v>3592</v>
      </c>
      <c r="S364" s="96"/>
      <c r="T364" s="188"/>
      <c r="U364" s="189"/>
      <c r="V364" s="189"/>
      <c r="W364" s="190"/>
      <c r="X364" s="190"/>
      <c r="Y364" s="190"/>
      <c r="Z364" s="190"/>
      <c r="AA364" s="190"/>
      <c r="AB364" s="96"/>
      <c r="AC364" s="189"/>
      <c r="AD364" s="189"/>
      <c r="AE364" s="189"/>
      <c r="AF364" s="189"/>
      <c r="AG364" s="187">
        <v>23906966</v>
      </c>
      <c r="AH364" s="96" t="s">
        <v>503</v>
      </c>
      <c r="AI364" s="96"/>
      <c r="AJ364" s="191" t="s">
        <v>3565</v>
      </c>
      <c r="AK364" s="96" t="s">
        <v>2228</v>
      </c>
      <c r="AL364" s="96">
        <v>830001338</v>
      </c>
      <c r="AM364" s="96">
        <v>1</v>
      </c>
      <c r="AN364" s="192" t="s">
        <v>3471</v>
      </c>
      <c r="AO364" s="186" t="s">
        <v>2714</v>
      </c>
      <c r="AP364" s="217" t="s">
        <v>3471</v>
      </c>
      <c r="AQ364" s="189" t="s">
        <v>3593</v>
      </c>
      <c r="AR364" s="212" t="s">
        <v>1428</v>
      </c>
      <c r="AS364" s="189">
        <v>79249787</v>
      </c>
      <c r="AT364" s="96" t="s">
        <v>2714</v>
      </c>
      <c r="AU364" s="96" t="s">
        <v>3655</v>
      </c>
      <c r="AV364" s="96" t="s">
        <v>3653</v>
      </c>
      <c r="AW364" s="96" t="s">
        <v>3654</v>
      </c>
      <c r="AX364" s="186" t="s">
        <v>3691</v>
      </c>
      <c r="AY364" s="187">
        <v>23906966</v>
      </c>
      <c r="AZ364" s="194" t="s">
        <v>2714</v>
      </c>
      <c r="BA364" s="96" t="s">
        <v>3701</v>
      </c>
      <c r="BB364" s="96">
        <v>4</v>
      </c>
      <c r="BC364" s="96"/>
      <c r="BD364" s="96"/>
      <c r="BE364" s="96" t="s">
        <v>2754</v>
      </c>
      <c r="BF364" s="195"/>
      <c r="BG364" s="96"/>
      <c r="BH364" s="96">
        <v>1075</v>
      </c>
      <c r="BI364" s="186">
        <v>44890</v>
      </c>
      <c r="BJ364" s="187">
        <v>23906966</v>
      </c>
      <c r="BK364" s="196"/>
      <c r="BL364" s="96"/>
      <c r="BM364" s="96"/>
      <c r="BN364" s="96"/>
      <c r="BO364" s="96"/>
      <c r="BP364" s="96"/>
      <c r="BQ364" s="96" t="s">
        <v>3594</v>
      </c>
      <c r="BR364" s="96"/>
      <c r="BS364" s="197"/>
      <c r="BT364" s="198">
        <v>44894</v>
      </c>
      <c r="BU364" s="198">
        <v>45013</v>
      </c>
      <c r="BV364" s="186"/>
      <c r="BW364" s="187"/>
      <c r="BX364" s="96"/>
      <c r="BY364" s="186"/>
      <c r="BZ364" s="199"/>
      <c r="CA364" s="186"/>
      <c r="CB364" s="187"/>
      <c r="CC364" s="96"/>
      <c r="CD364" s="96"/>
      <c r="CE364" s="96"/>
      <c r="CF364" s="96"/>
      <c r="CG364" s="96"/>
      <c r="CH364" s="96"/>
      <c r="CI364" s="96"/>
      <c r="CJ364" s="96"/>
      <c r="CK364" s="96"/>
      <c r="CL364" s="96"/>
      <c r="CM364" s="96"/>
      <c r="CN364" s="96"/>
      <c r="CO364" s="96"/>
      <c r="CP364" s="96"/>
      <c r="CQ364" s="96"/>
      <c r="CR364" s="96"/>
      <c r="CS364" s="96"/>
      <c r="CT364" s="96"/>
      <c r="CU364" s="96"/>
      <c r="CV364" s="96"/>
      <c r="CW364" s="96"/>
      <c r="CX364" s="96"/>
      <c r="CY364" s="186"/>
      <c r="CZ364" s="96"/>
      <c r="DA364" s="96"/>
      <c r="DB364" s="96"/>
      <c r="DC364" s="96"/>
      <c r="DD364" s="96"/>
      <c r="DE364" s="96"/>
      <c r="DF364" s="96"/>
      <c r="DG364" s="96"/>
      <c r="DH364" s="96"/>
      <c r="DI364" s="96"/>
      <c r="DJ364" s="96"/>
      <c r="DK364" s="96"/>
      <c r="DL364" s="96"/>
      <c r="DM364" s="96"/>
      <c r="DN364" s="186"/>
      <c r="DO364" s="96"/>
      <c r="DP364" s="96"/>
      <c r="DQ364" s="96"/>
      <c r="DR364" s="96"/>
      <c r="DS364" s="96"/>
      <c r="DT364" s="186"/>
      <c r="DU364" s="186"/>
      <c r="DV364" s="191"/>
      <c r="DW364" s="186"/>
      <c r="DX364" s="96"/>
      <c r="DY364" s="96"/>
      <c r="DZ364" s="96"/>
      <c r="EA364" s="96"/>
      <c r="EB364" s="96"/>
      <c r="EC364" s="96"/>
      <c r="ED364" s="96"/>
      <c r="EE364" s="96"/>
      <c r="EF364" s="96"/>
      <c r="EG364" s="96"/>
      <c r="EH364" s="96"/>
      <c r="EI364" s="96"/>
      <c r="EJ364" s="96"/>
      <c r="EK364" s="96"/>
      <c r="EL364" s="96"/>
      <c r="EM364" s="96"/>
      <c r="EN364" s="96"/>
      <c r="EO364" s="96"/>
      <c r="EP364" s="96"/>
      <c r="EQ364" s="96"/>
      <c r="ER364" s="96"/>
      <c r="ES364" s="96"/>
      <c r="ET364" s="96"/>
      <c r="EU364" s="96"/>
      <c r="EV364" s="96"/>
      <c r="EW364" s="96"/>
      <c r="EX364" s="96"/>
      <c r="EY364" s="96"/>
      <c r="EZ364" s="96"/>
      <c r="FA364" s="96"/>
      <c r="FB364" s="96"/>
      <c r="FC364" s="96"/>
      <c r="FD364" s="200">
        <f t="shared" si="39"/>
        <v>23906966</v>
      </c>
      <c r="FE364" s="201">
        <f t="shared" si="46"/>
        <v>45013</v>
      </c>
      <c r="FF364" s="185" t="str">
        <f t="shared" ca="1" si="45"/>
        <v>EN EJECUCION</v>
      </c>
      <c r="FG364" s="96"/>
      <c r="FH364" s="96"/>
      <c r="FI364" s="202"/>
      <c r="FJ364" s="96" t="s">
        <v>3595</v>
      </c>
      <c r="FK364" s="203"/>
    </row>
    <row r="365" spans="1:167" s="39" customFormat="1" ht="13.5" customHeight="1" x14ac:dyDescent="0.2">
      <c r="A365" s="183">
        <v>79872</v>
      </c>
      <c r="B365" s="96" t="s">
        <v>3108</v>
      </c>
      <c r="C365" s="96" t="s">
        <v>3466</v>
      </c>
      <c r="D365" s="183" t="s">
        <v>3550</v>
      </c>
      <c r="E365" s="96">
        <v>364</v>
      </c>
      <c r="F365" s="184" t="s">
        <v>2908</v>
      </c>
      <c r="G365" s="183"/>
      <c r="H365" s="185" t="s">
        <v>528</v>
      </c>
      <c r="I365" s="96" t="s">
        <v>3581</v>
      </c>
      <c r="J365" s="96" t="s">
        <v>3524</v>
      </c>
      <c r="K365" s="96" t="s">
        <v>2714</v>
      </c>
      <c r="L365" s="96" t="s">
        <v>3526</v>
      </c>
      <c r="M365" s="96" t="s">
        <v>213</v>
      </c>
      <c r="N365" s="96">
        <v>909</v>
      </c>
      <c r="O365" s="186">
        <v>44869</v>
      </c>
      <c r="P365" s="187">
        <v>330786860</v>
      </c>
      <c r="Q365" s="96" t="s">
        <v>2914</v>
      </c>
      <c r="R365" s="96" t="s">
        <v>3592</v>
      </c>
      <c r="S365" s="96"/>
      <c r="T365" s="188"/>
      <c r="U365" s="189"/>
      <c r="V365" s="189"/>
      <c r="W365" s="190"/>
      <c r="X365" s="190"/>
      <c r="Y365" s="190"/>
      <c r="Z365" s="190"/>
      <c r="AA365" s="190"/>
      <c r="AB365" s="96"/>
      <c r="AC365" s="189"/>
      <c r="AD365" s="189"/>
      <c r="AE365" s="189"/>
      <c r="AF365" s="189"/>
      <c r="AG365" s="187">
        <v>15701313</v>
      </c>
      <c r="AH365" s="96" t="s">
        <v>503</v>
      </c>
      <c r="AI365" s="96"/>
      <c r="AJ365" s="191" t="s">
        <v>3566</v>
      </c>
      <c r="AK365" s="96" t="s">
        <v>2228</v>
      </c>
      <c r="AL365" s="96">
        <v>800089897</v>
      </c>
      <c r="AM365" s="96">
        <v>4</v>
      </c>
      <c r="AN365" s="192" t="s">
        <v>3471</v>
      </c>
      <c r="AO365" s="186" t="s">
        <v>2714</v>
      </c>
      <c r="AP365" s="217" t="s">
        <v>3471</v>
      </c>
      <c r="AQ365" s="189" t="s">
        <v>3596</v>
      </c>
      <c r="AR365" s="212" t="s">
        <v>1428</v>
      </c>
      <c r="AS365" s="189">
        <v>7217866</v>
      </c>
      <c r="AT365" s="96" t="s">
        <v>3471</v>
      </c>
      <c r="AU365" s="96" t="s">
        <v>3657</v>
      </c>
      <c r="AV365" s="96" t="s">
        <v>3656</v>
      </c>
      <c r="AW365" s="96" t="s">
        <v>3658</v>
      </c>
      <c r="AX365" s="186" t="s">
        <v>3691</v>
      </c>
      <c r="AY365" s="187">
        <v>15701313</v>
      </c>
      <c r="AZ365" s="194" t="s">
        <v>2714</v>
      </c>
      <c r="BA365" s="96" t="s">
        <v>3701</v>
      </c>
      <c r="BB365" s="96">
        <v>4</v>
      </c>
      <c r="BC365" s="96"/>
      <c r="BD365" s="96"/>
      <c r="BE365" s="96" t="s">
        <v>2754</v>
      </c>
      <c r="BF365" s="195"/>
      <c r="BG365" s="96"/>
      <c r="BH365" s="96">
        <v>1076</v>
      </c>
      <c r="BI365" s="186">
        <v>44890</v>
      </c>
      <c r="BJ365" s="187">
        <v>15701313</v>
      </c>
      <c r="BK365" s="196"/>
      <c r="BL365" s="96"/>
      <c r="BM365" s="96"/>
      <c r="BN365" s="96"/>
      <c r="BO365" s="96"/>
      <c r="BP365" s="96"/>
      <c r="BQ365" s="96" t="s">
        <v>3597</v>
      </c>
      <c r="BR365" s="96"/>
      <c r="BS365" s="197"/>
      <c r="BT365" s="198">
        <v>44894</v>
      </c>
      <c r="BU365" s="198">
        <v>45013</v>
      </c>
      <c r="BV365" s="186"/>
      <c r="BW365" s="187"/>
      <c r="BX365" s="96"/>
      <c r="BY365" s="186"/>
      <c r="BZ365" s="199"/>
      <c r="CA365" s="186"/>
      <c r="CB365" s="187"/>
      <c r="CC365" s="96"/>
      <c r="CD365" s="96"/>
      <c r="CE365" s="96"/>
      <c r="CF365" s="96"/>
      <c r="CG365" s="96"/>
      <c r="CH365" s="96"/>
      <c r="CI365" s="96"/>
      <c r="CJ365" s="96"/>
      <c r="CK365" s="96"/>
      <c r="CL365" s="96"/>
      <c r="CM365" s="96"/>
      <c r="CN365" s="96"/>
      <c r="CO365" s="96"/>
      <c r="CP365" s="96"/>
      <c r="CQ365" s="96"/>
      <c r="CR365" s="96"/>
      <c r="CS365" s="96"/>
      <c r="CT365" s="96"/>
      <c r="CU365" s="96"/>
      <c r="CV365" s="96"/>
      <c r="CW365" s="96"/>
      <c r="CX365" s="96"/>
      <c r="CY365" s="186"/>
      <c r="CZ365" s="96"/>
      <c r="DA365" s="96"/>
      <c r="DB365" s="96"/>
      <c r="DC365" s="96"/>
      <c r="DD365" s="96"/>
      <c r="DE365" s="96"/>
      <c r="DF365" s="96"/>
      <c r="DG365" s="96"/>
      <c r="DH365" s="96"/>
      <c r="DI365" s="96"/>
      <c r="DJ365" s="96"/>
      <c r="DK365" s="96"/>
      <c r="DL365" s="96"/>
      <c r="DM365" s="96"/>
      <c r="DN365" s="186"/>
      <c r="DO365" s="96"/>
      <c r="DP365" s="96"/>
      <c r="DQ365" s="96"/>
      <c r="DR365" s="96"/>
      <c r="DS365" s="96"/>
      <c r="DT365" s="186"/>
      <c r="DU365" s="186"/>
      <c r="DV365" s="191"/>
      <c r="DW365" s="186"/>
      <c r="DX365" s="96"/>
      <c r="DY365" s="96"/>
      <c r="DZ365" s="96"/>
      <c r="EA365" s="96"/>
      <c r="EB365" s="96"/>
      <c r="EC365" s="96"/>
      <c r="ED365" s="96"/>
      <c r="EE365" s="96"/>
      <c r="EF365" s="96"/>
      <c r="EG365" s="96"/>
      <c r="EH365" s="96"/>
      <c r="EI365" s="96"/>
      <c r="EJ365" s="96"/>
      <c r="EK365" s="96"/>
      <c r="EL365" s="96"/>
      <c r="EM365" s="96"/>
      <c r="EN365" s="96"/>
      <c r="EO365" s="96"/>
      <c r="EP365" s="96"/>
      <c r="EQ365" s="96"/>
      <c r="ER365" s="96"/>
      <c r="ES365" s="96"/>
      <c r="ET365" s="96"/>
      <c r="EU365" s="96"/>
      <c r="EV365" s="96"/>
      <c r="EW365" s="96"/>
      <c r="EX365" s="96"/>
      <c r="EY365" s="96"/>
      <c r="EZ365" s="96"/>
      <c r="FA365" s="96"/>
      <c r="FB365" s="96"/>
      <c r="FC365" s="96"/>
      <c r="FD365" s="200">
        <f t="shared" si="39"/>
        <v>15701313</v>
      </c>
      <c r="FE365" s="201">
        <f t="shared" si="46"/>
        <v>45013</v>
      </c>
      <c r="FF365" s="185" t="str">
        <f t="shared" ca="1" si="45"/>
        <v>EN EJECUCION</v>
      </c>
      <c r="FG365" s="96"/>
      <c r="FH365" s="96"/>
      <c r="FI365" s="202"/>
      <c r="FJ365" s="96" t="s">
        <v>3598</v>
      </c>
      <c r="FK365" s="203"/>
    </row>
    <row r="366" spans="1:167" s="39" customFormat="1" ht="13.5" customHeight="1" x14ac:dyDescent="0.2">
      <c r="A366" s="183">
        <v>79872</v>
      </c>
      <c r="B366" s="96" t="s">
        <v>3108</v>
      </c>
      <c r="C366" s="96" t="s">
        <v>3466</v>
      </c>
      <c r="D366" s="183" t="s">
        <v>3551</v>
      </c>
      <c r="E366" s="96">
        <v>365</v>
      </c>
      <c r="F366" s="184" t="s">
        <v>3592</v>
      </c>
      <c r="G366" s="183"/>
      <c r="H366" s="185" t="s">
        <v>528</v>
      </c>
      <c r="I366" s="96" t="s">
        <v>3581</v>
      </c>
      <c r="J366" s="96" t="s">
        <v>3524</v>
      </c>
      <c r="K366" s="96" t="s">
        <v>2714</v>
      </c>
      <c r="L366" s="96" t="s">
        <v>3526</v>
      </c>
      <c r="M366" s="96" t="s">
        <v>213</v>
      </c>
      <c r="N366" s="96">
        <v>909</v>
      </c>
      <c r="O366" s="186">
        <v>44869</v>
      </c>
      <c r="P366" s="187">
        <v>330786860</v>
      </c>
      <c r="Q366" s="96" t="s">
        <v>2914</v>
      </c>
      <c r="R366" s="96" t="s">
        <v>3592</v>
      </c>
      <c r="S366" s="96"/>
      <c r="T366" s="188"/>
      <c r="U366" s="189"/>
      <c r="V366" s="189"/>
      <c r="W366" s="190"/>
      <c r="X366" s="190"/>
      <c r="Y366" s="190"/>
      <c r="Z366" s="190"/>
      <c r="AA366" s="190"/>
      <c r="AB366" s="96"/>
      <c r="AC366" s="189"/>
      <c r="AD366" s="189"/>
      <c r="AE366" s="189"/>
      <c r="AF366" s="189"/>
      <c r="AG366" s="187">
        <v>27576578</v>
      </c>
      <c r="AH366" s="96" t="s">
        <v>503</v>
      </c>
      <c r="AI366" s="96"/>
      <c r="AJ366" s="191" t="s">
        <v>3585</v>
      </c>
      <c r="AK366" s="96" t="s">
        <v>3446</v>
      </c>
      <c r="AL366" s="96">
        <v>900156826</v>
      </c>
      <c r="AM366" s="96">
        <v>1</v>
      </c>
      <c r="AN366" s="192" t="s">
        <v>3471</v>
      </c>
      <c r="AO366" s="186" t="s">
        <v>2714</v>
      </c>
      <c r="AP366" s="217" t="s">
        <v>3471</v>
      </c>
      <c r="AQ366" s="189" t="s">
        <v>3586</v>
      </c>
      <c r="AR366" s="212" t="s">
        <v>1428</v>
      </c>
      <c r="AS366" s="189">
        <v>73152418</v>
      </c>
      <c r="AT366" s="96" t="s">
        <v>2714</v>
      </c>
      <c r="AU366" s="96"/>
      <c r="AV366" s="96"/>
      <c r="AW366" s="96"/>
      <c r="AX366" s="186">
        <v>44889</v>
      </c>
      <c r="AY366" s="187">
        <v>27576578</v>
      </c>
      <c r="AZ366" s="194" t="s">
        <v>2714</v>
      </c>
      <c r="BA366" s="96" t="s">
        <v>3722</v>
      </c>
      <c r="BB366" s="96">
        <v>4</v>
      </c>
      <c r="BC366" s="96"/>
      <c r="BD366" s="96"/>
      <c r="BE366" s="96" t="s">
        <v>2754</v>
      </c>
      <c r="BF366" s="195"/>
      <c r="BG366" s="96"/>
      <c r="BH366" s="96">
        <v>1079</v>
      </c>
      <c r="BI366" s="186">
        <v>44890</v>
      </c>
      <c r="BJ366" s="187">
        <v>27576578</v>
      </c>
      <c r="BK366" s="196"/>
      <c r="BL366" s="96"/>
      <c r="BM366" s="96"/>
      <c r="BN366" s="96"/>
      <c r="BO366" s="96"/>
      <c r="BP366" s="96"/>
      <c r="BQ366" s="96" t="s">
        <v>3587</v>
      </c>
      <c r="BR366" s="96"/>
      <c r="BS366" s="197"/>
      <c r="BT366" s="198">
        <v>44896</v>
      </c>
      <c r="BU366" s="198">
        <v>45016</v>
      </c>
      <c r="BV366" s="186"/>
      <c r="BW366" s="187"/>
      <c r="BX366" s="96"/>
      <c r="BY366" s="186"/>
      <c r="BZ366" s="199"/>
      <c r="CA366" s="186"/>
      <c r="CB366" s="187"/>
      <c r="CC366" s="96"/>
      <c r="CD366" s="96"/>
      <c r="CE366" s="96"/>
      <c r="CF366" s="96"/>
      <c r="CG366" s="96"/>
      <c r="CH366" s="96"/>
      <c r="CI366" s="96"/>
      <c r="CJ366" s="96"/>
      <c r="CK366" s="96"/>
      <c r="CL366" s="96"/>
      <c r="CM366" s="96"/>
      <c r="CN366" s="96"/>
      <c r="CO366" s="96"/>
      <c r="CP366" s="96"/>
      <c r="CQ366" s="96"/>
      <c r="CR366" s="96"/>
      <c r="CS366" s="96"/>
      <c r="CT366" s="96"/>
      <c r="CU366" s="96"/>
      <c r="CV366" s="96"/>
      <c r="CW366" s="96"/>
      <c r="CX366" s="96"/>
      <c r="CY366" s="186"/>
      <c r="CZ366" s="96"/>
      <c r="DA366" s="96"/>
      <c r="DB366" s="96"/>
      <c r="DC366" s="96"/>
      <c r="DD366" s="96"/>
      <c r="DE366" s="96"/>
      <c r="DF366" s="96"/>
      <c r="DG366" s="96"/>
      <c r="DH366" s="96"/>
      <c r="DI366" s="96"/>
      <c r="DJ366" s="96"/>
      <c r="DK366" s="96"/>
      <c r="DL366" s="96"/>
      <c r="DM366" s="96"/>
      <c r="DN366" s="186"/>
      <c r="DO366" s="96"/>
      <c r="DP366" s="96"/>
      <c r="DQ366" s="96"/>
      <c r="DR366" s="96"/>
      <c r="DS366" s="96"/>
      <c r="DT366" s="186"/>
      <c r="DU366" s="186"/>
      <c r="DV366" s="191"/>
      <c r="DW366" s="186"/>
      <c r="DX366" s="96"/>
      <c r="DY366" s="96"/>
      <c r="DZ366" s="96"/>
      <c r="EA366" s="96"/>
      <c r="EB366" s="96"/>
      <c r="EC366" s="96"/>
      <c r="ED366" s="96"/>
      <c r="EE366" s="96"/>
      <c r="EF366" s="96"/>
      <c r="EG366" s="96"/>
      <c r="EH366" s="96"/>
      <c r="EI366" s="96"/>
      <c r="EJ366" s="96"/>
      <c r="EK366" s="96"/>
      <c r="EL366" s="96"/>
      <c r="EM366" s="96"/>
      <c r="EN366" s="96"/>
      <c r="EO366" s="96"/>
      <c r="EP366" s="96"/>
      <c r="EQ366" s="96"/>
      <c r="ER366" s="96"/>
      <c r="ES366" s="96"/>
      <c r="ET366" s="96"/>
      <c r="EU366" s="96"/>
      <c r="EV366" s="96"/>
      <c r="EW366" s="96"/>
      <c r="EX366" s="96"/>
      <c r="EY366" s="96"/>
      <c r="EZ366" s="96"/>
      <c r="FA366" s="96"/>
      <c r="FB366" s="96"/>
      <c r="FC366" s="96"/>
      <c r="FD366" s="200">
        <f t="shared" si="39"/>
        <v>27576578</v>
      </c>
      <c r="FE366" s="201">
        <f t="shared" si="46"/>
        <v>45016</v>
      </c>
      <c r="FF366" s="185" t="str">
        <f t="shared" ca="1" si="45"/>
        <v>EN EJECUCION</v>
      </c>
      <c r="FG366" s="96"/>
      <c r="FH366" s="96"/>
      <c r="FI366" s="202"/>
      <c r="FJ366" s="96" t="s">
        <v>3588</v>
      </c>
      <c r="FK366" s="203"/>
    </row>
    <row r="367" spans="1:167" s="39" customFormat="1" ht="13.5" customHeight="1" x14ac:dyDescent="0.2">
      <c r="A367" s="183">
        <v>79872</v>
      </c>
      <c r="B367" s="96" t="s">
        <v>3108</v>
      </c>
      <c r="C367" s="96" t="s">
        <v>3466</v>
      </c>
      <c r="D367" s="183" t="s">
        <v>3552</v>
      </c>
      <c r="E367" s="96">
        <v>366</v>
      </c>
      <c r="F367" s="184" t="s">
        <v>3592</v>
      </c>
      <c r="G367" s="183"/>
      <c r="H367" s="185" t="s">
        <v>528</v>
      </c>
      <c r="I367" s="96" t="s">
        <v>3581</v>
      </c>
      <c r="J367" s="96" t="s">
        <v>3524</v>
      </c>
      <c r="K367" s="96" t="s">
        <v>2714</v>
      </c>
      <c r="L367" s="96" t="s">
        <v>3526</v>
      </c>
      <c r="M367" s="96" t="s">
        <v>213</v>
      </c>
      <c r="N367" s="96">
        <v>909</v>
      </c>
      <c r="O367" s="186">
        <v>44869</v>
      </c>
      <c r="P367" s="187">
        <v>330786860</v>
      </c>
      <c r="Q367" s="96" t="s">
        <v>2914</v>
      </c>
      <c r="R367" s="96" t="s">
        <v>3592</v>
      </c>
      <c r="S367" s="96"/>
      <c r="T367" s="188"/>
      <c r="U367" s="189"/>
      <c r="V367" s="189"/>
      <c r="W367" s="190"/>
      <c r="X367" s="190"/>
      <c r="Y367" s="190"/>
      <c r="Z367" s="190"/>
      <c r="AA367" s="190"/>
      <c r="AB367" s="96"/>
      <c r="AC367" s="189"/>
      <c r="AD367" s="189"/>
      <c r="AE367" s="189"/>
      <c r="AF367" s="189"/>
      <c r="AG367" s="187">
        <v>40903069</v>
      </c>
      <c r="AH367" s="96" t="s">
        <v>503</v>
      </c>
      <c r="AI367" s="96"/>
      <c r="AJ367" s="191" t="s">
        <v>3567</v>
      </c>
      <c r="AK367" s="96" t="s">
        <v>3446</v>
      </c>
      <c r="AL367" s="96">
        <v>900838665</v>
      </c>
      <c r="AM367" s="96">
        <v>1</v>
      </c>
      <c r="AN367" s="192" t="s">
        <v>3471</v>
      </c>
      <c r="AO367" s="186" t="s">
        <v>2714</v>
      </c>
      <c r="AP367" s="217" t="s">
        <v>3471</v>
      </c>
      <c r="AQ367" s="189" t="s">
        <v>3589</v>
      </c>
      <c r="AR367" s="212" t="s">
        <v>1428</v>
      </c>
      <c r="AS367" s="189">
        <v>72096684</v>
      </c>
      <c r="AT367" s="96" t="s">
        <v>2714</v>
      </c>
      <c r="AU367" s="96" t="s">
        <v>3659</v>
      </c>
      <c r="AV367" s="96" t="s">
        <v>3660</v>
      </c>
      <c r="AW367" s="96"/>
      <c r="AX367" s="186" t="s">
        <v>3691</v>
      </c>
      <c r="AY367" s="187">
        <v>40903069</v>
      </c>
      <c r="AZ367" s="194" t="s">
        <v>3471</v>
      </c>
      <c r="BA367" s="96" t="s">
        <v>3701</v>
      </c>
      <c r="BB367" s="96">
        <v>4</v>
      </c>
      <c r="BC367" s="96"/>
      <c r="BD367" s="96"/>
      <c r="BE367" s="96" t="s">
        <v>2754</v>
      </c>
      <c r="BF367" s="195"/>
      <c r="BG367" s="96"/>
      <c r="BH367" s="96">
        <v>1078</v>
      </c>
      <c r="BI367" s="186">
        <v>44890</v>
      </c>
      <c r="BJ367" s="187">
        <v>40903069</v>
      </c>
      <c r="BK367" s="196"/>
      <c r="BL367" s="96"/>
      <c r="BM367" s="96"/>
      <c r="BN367" s="96"/>
      <c r="BO367" s="96"/>
      <c r="BP367" s="96"/>
      <c r="BQ367" s="96" t="s">
        <v>3590</v>
      </c>
      <c r="BR367" s="96"/>
      <c r="BS367" s="197"/>
      <c r="BT367" s="198">
        <v>44894</v>
      </c>
      <c r="BU367" s="198">
        <v>45013</v>
      </c>
      <c r="BV367" s="186"/>
      <c r="BW367" s="187"/>
      <c r="BX367" s="96"/>
      <c r="BY367" s="186"/>
      <c r="BZ367" s="199"/>
      <c r="CA367" s="186"/>
      <c r="CB367" s="187"/>
      <c r="CC367" s="96"/>
      <c r="CD367" s="96"/>
      <c r="CE367" s="96"/>
      <c r="CF367" s="96"/>
      <c r="CG367" s="96"/>
      <c r="CH367" s="96"/>
      <c r="CI367" s="96"/>
      <c r="CJ367" s="96"/>
      <c r="CK367" s="96"/>
      <c r="CL367" s="96"/>
      <c r="CM367" s="96"/>
      <c r="CN367" s="96"/>
      <c r="CO367" s="96"/>
      <c r="CP367" s="96"/>
      <c r="CQ367" s="96"/>
      <c r="CR367" s="96"/>
      <c r="CS367" s="96"/>
      <c r="CT367" s="96"/>
      <c r="CU367" s="96"/>
      <c r="CV367" s="96"/>
      <c r="CW367" s="96"/>
      <c r="CX367" s="96"/>
      <c r="CY367" s="186"/>
      <c r="CZ367" s="96"/>
      <c r="DA367" s="96"/>
      <c r="DB367" s="96"/>
      <c r="DC367" s="96"/>
      <c r="DD367" s="96"/>
      <c r="DE367" s="96"/>
      <c r="DF367" s="96"/>
      <c r="DG367" s="96"/>
      <c r="DH367" s="96"/>
      <c r="DI367" s="96"/>
      <c r="DJ367" s="96"/>
      <c r="DK367" s="96"/>
      <c r="DL367" s="96"/>
      <c r="DM367" s="96"/>
      <c r="DN367" s="186"/>
      <c r="DO367" s="96"/>
      <c r="DP367" s="96"/>
      <c r="DQ367" s="96"/>
      <c r="DR367" s="96"/>
      <c r="DS367" s="96"/>
      <c r="DT367" s="186"/>
      <c r="DU367" s="186"/>
      <c r="DV367" s="191"/>
      <c r="DW367" s="186"/>
      <c r="DX367" s="96"/>
      <c r="DY367" s="96"/>
      <c r="DZ367" s="96"/>
      <c r="EA367" s="96"/>
      <c r="EB367" s="96"/>
      <c r="EC367" s="96"/>
      <c r="ED367" s="96"/>
      <c r="EE367" s="96"/>
      <c r="EF367" s="96"/>
      <c r="EG367" s="96"/>
      <c r="EH367" s="96"/>
      <c r="EI367" s="96"/>
      <c r="EJ367" s="96"/>
      <c r="EK367" s="96"/>
      <c r="EL367" s="96"/>
      <c r="EM367" s="96"/>
      <c r="EN367" s="96"/>
      <c r="EO367" s="96"/>
      <c r="EP367" s="96"/>
      <c r="EQ367" s="96"/>
      <c r="ER367" s="96"/>
      <c r="ES367" s="96"/>
      <c r="ET367" s="96"/>
      <c r="EU367" s="96"/>
      <c r="EV367" s="96"/>
      <c r="EW367" s="96"/>
      <c r="EX367" s="96"/>
      <c r="EY367" s="96"/>
      <c r="EZ367" s="96"/>
      <c r="FA367" s="96"/>
      <c r="FB367" s="96"/>
      <c r="FC367" s="96"/>
      <c r="FD367" s="200">
        <f t="shared" si="39"/>
        <v>40903069</v>
      </c>
      <c r="FE367" s="201">
        <f t="shared" si="46"/>
        <v>45013</v>
      </c>
      <c r="FF367" s="185" t="str">
        <f t="shared" ca="1" si="45"/>
        <v>EN EJECUCION</v>
      </c>
      <c r="FG367" s="96"/>
      <c r="FH367" s="96"/>
      <c r="FI367" s="202"/>
      <c r="FJ367" s="96" t="s">
        <v>3591</v>
      </c>
      <c r="FK367" s="203"/>
    </row>
    <row r="368" spans="1:167" s="39" customFormat="1" ht="13.5" customHeight="1" x14ac:dyDescent="0.2">
      <c r="A368" s="183">
        <v>79872</v>
      </c>
      <c r="B368" s="96" t="s">
        <v>3108</v>
      </c>
      <c r="C368" s="96" t="s">
        <v>3466</v>
      </c>
      <c r="D368" s="183" t="s">
        <v>3553</v>
      </c>
      <c r="E368" s="96">
        <v>367</v>
      </c>
      <c r="F368" s="184" t="s">
        <v>3592</v>
      </c>
      <c r="G368" s="183"/>
      <c r="H368" s="185" t="s">
        <v>528</v>
      </c>
      <c r="I368" s="96" t="s">
        <v>3581</v>
      </c>
      <c r="J368" s="96" t="s">
        <v>3524</v>
      </c>
      <c r="K368" s="96" t="s">
        <v>2714</v>
      </c>
      <c r="L368" s="96" t="s">
        <v>3526</v>
      </c>
      <c r="M368" s="96" t="s">
        <v>213</v>
      </c>
      <c r="N368" s="96">
        <v>909</v>
      </c>
      <c r="O368" s="186">
        <v>44869</v>
      </c>
      <c r="P368" s="187">
        <v>330786860</v>
      </c>
      <c r="Q368" s="96" t="s">
        <v>2914</v>
      </c>
      <c r="R368" s="96" t="s">
        <v>3592</v>
      </c>
      <c r="S368" s="96"/>
      <c r="T368" s="188"/>
      <c r="U368" s="189"/>
      <c r="V368" s="189"/>
      <c r="W368" s="190"/>
      <c r="X368" s="190"/>
      <c r="Y368" s="190"/>
      <c r="Z368" s="190"/>
      <c r="AA368" s="190"/>
      <c r="AB368" s="96"/>
      <c r="AC368" s="189"/>
      <c r="AD368" s="189"/>
      <c r="AE368" s="189"/>
      <c r="AF368" s="189"/>
      <c r="AG368" s="187">
        <v>18852843</v>
      </c>
      <c r="AH368" s="96" t="s">
        <v>503</v>
      </c>
      <c r="AI368" s="96"/>
      <c r="AJ368" s="191" t="s">
        <v>3568</v>
      </c>
      <c r="AK368" s="96" t="s">
        <v>3446</v>
      </c>
      <c r="AL368" s="96">
        <v>900552715</v>
      </c>
      <c r="AM368" s="96">
        <v>0</v>
      </c>
      <c r="AN368" s="192" t="s">
        <v>3471</v>
      </c>
      <c r="AO368" s="186" t="s">
        <v>2714</v>
      </c>
      <c r="AP368" s="217" t="s">
        <v>3471</v>
      </c>
      <c r="AQ368" s="189" t="s">
        <v>3618</v>
      </c>
      <c r="AR368" s="212" t="s">
        <v>1428</v>
      </c>
      <c r="AS368" s="189">
        <v>19337847</v>
      </c>
      <c r="AT368" s="96" t="s">
        <v>3471</v>
      </c>
      <c r="AU368" s="96" t="s">
        <v>3661</v>
      </c>
      <c r="AV368" s="96" t="s">
        <v>3662</v>
      </c>
      <c r="AW368" s="96"/>
      <c r="AX368" s="186" t="s">
        <v>3691</v>
      </c>
      <c r="AY368" s="187">
        <v>18852843</v>
      </c>
      <c r="AZ368" s="194" t="s">
        <v>2714</v>
      </c>
      <c r="BA368" s="96" t="s">
        <v>3701</v>
      </c>
      <c r="BB368" s="96">
        <v>4</v>
      </c>
      <c r="BC368" s="96"/>
      <c r="BD368" s="96"/>
      <c r="BE368" s="96" t="s">
        <v>2754</v>
      </c>
      <c r="BF368" s="195"/>
      <c r="BG368" s="96"/>
      <c r="BH368" s="96">
        <v>1077</v>
      </c>
      <c r="BI368" s="186">
        <v>44890</v>
      </c>
      <c r="BJ368" s="187">
        <v>18852843</v>
      </c>
      <c r="BK368" s="196"/>
      <c r="BL368" s="96"/>
      <c r="BM368" s="96"/>
      <c r="BN368" s="96"/>
      <c r="BO368" s="96"/>
      <c r="BP368" s="96"/>
      <c r="BQ368" s="96" t="s">
        <v>3619</v>
      </c>
      <c r="BR368" s="96"/>
      <c r="BS368" s="197"/>
      <c r="BT368" s="198">
        <v>44894</v>
      </c>
      <c r="BU368" s="198">
        <v>45013</v>
      </c>
      <c r="BV368" s="186"/>
      <c r="BW368" s="187"/>
      <c r="BX368" s="96"/>
      <c r="BY368" s="186"/>
      <c r="BZ368" s="199"/>
      <c r="CA368" s="186"/>
      <c r="CB368" s="187"/>
      <c r="CC368" s="96"/>
      <c r="CD368" s="96"/>
      <c r="CE368" s="96"/>
      <c r="CF368" s="96"/>
      <c r="CG368" s="96"/>
      <c r="CH368" s="96"/>
      <c r="CI368" s="96"/>
      <c r="CJ368" s="96"/>
      <c r="CK368" s="96"/>
      <c r="CL368" s="96"/>
      <c r="CM368" s="96"/>
      <c r="CN368" s="96"/>
      <c r="CO368" s="96"/>
      <c r="CP368" s="96"/>
      <c r="CQ368" s="96"/>
      <c r="CR368" s="96"/>
      <c r="CS368" s="96"/>
      <c r="CT368" s="96"/>
      <c r="CU368" s="96"/>
      <c r="CV368" s="96"/>
      <c r="CW368" s="96"/>
      <c r="CX368" s="96"/>
      <c r="CY368" s="186"/>
      <c r="CZ368" s="96"/>
      <c r="DA368" s="96"/>
      <c r="DB368" s="96"/>
      <c r="DC368" s="96"/>
      <c r="DD368" s="96"/>
      <c r="DE368" s="96"/>
      <c r="DF368" s="96"/>
      <c r="DG368" s="96"/>
      <c r="DH368" s="96"/>
      <c r="DI368" s="96"/>
      <c r="DJ368" s="96"/>
      <c r="DK368" s="96"/>
      <c r="DL368" s="96"/>
      <c r="DM368" s="96"/>
      <c r="DN368" s="186"/>
      <c r="DO368" s="96"/>
      <c r="DP368" s="96"/>
      <c r="DQ368" s="96"/>
      <c r="DR368" s="96"/>
      <c r="DS368" s="96"/>
      <c r="DT368" s="186"/>
      <c r="DU368" s="186"/>
      <c r="DV368" s="191"/>
      <c r="DW368" s="186"/>
      <c r="DX368" s="96"/>
      <c r="DY368" s="96"/>
      <c r="DZ368" s="96"/>
      <c r="EA368" s="96"/>
      <c r="EB368" s="96"/>
      <c r="EC368" s="96"/>
      <c r="ED368" s="96"/>
      <c r="EE368" s="96"/>
      <c r="EF368" s="96"/>
      <c r="EG368" s="96"/>
      <c r="EH368" s="96"/>
      <c r="EI368" s="96"/>
      <c r="EJ368" s="96"/>
      <c r="EK368" s="96"/>
      <c r="EL368" s="96"/>
      <c r="EM368" s="96"/>
      <c r="EN368" s="96"/>
      <c r="EO368" s="96"/>
      <c r="EP368" s="96"/>
      <c r="EQ368" s="96"/>
      <c r="ER368" s="96"/>
      <c r="ES368" s="96"/>
      <c r="ET368" s="96"/>
      <c r="EU368" s="96"/>
      <c r="EV368" s="96"/>
      <c r="EW368" s="96"/>
      <c r="EX368" s="96"/>
      <c r="EY368" s="96"/>
      <c r="EZ368" s="96"/>
      <c r="FA368" s="96"/>
      <c r="FB368" s="96"/>
      <c r="FC368" s="96"/>
      <c r="FD368" s="200">
        <f t="shared" si="39"/>
        <v>18852843</v>
      </c>
      <c r="FE368" s="201">
        <f t="shared" si="46"/>
        <v>45013</v>
      </c>
      <c r="FF368" s="185" t="str">
        <f t="shared" ca="1" si="45"/>
        <v>EN EJECUCION</v>
      </c>
      <c r="FG368" s="96"/>
      <c r="FH368" s="96"/>
      <c r="FI368" s="202"/>
      <c r="FJ368" s="96" t="s">
        <v>3620</v>
      </c>
      <c r="FK368" s="203"/>
    </row>
    <row r="369" spans="1:167" s="39" customFormat="1" ht="13.5" customHeight="1" x14ac:dyDescent="0.2">
      <c r="A369" s="183">
        <v>80354</v>
      </c>
      <c r="B369" s="96" t="s">
        <v>3108</v>
      </c>
      <c r="C369" s="96" t="s">
        <v>3692</v>
      </c>
      <c r="D369" s="183" t="s">
        <v>3554</v>
      </c>
      <c r="E369" s="96">
        <v>368</v>
      </c>
      <c r="F369" s="184" t="s">
        <v>3768</v>
      </c>
      <c r="G369" s="183"/>
      <c r="H369" s="185" t="s">
        <v>3757</v>
      </c>
      <c r="I369" s="96" t="s">
        <v>3932</v>
      </c>
      <c r="J369" s="96" t="s">
        <v>3524</v>
      </c>
      <c r="K369" s="96" t="s">
        <v>2714</v>
      </c>
      <c r="L369" s="96" t="s">
        <v>3528</v>
      </c>
      <c r="M369" s="96" t="s">
        <v>245</v>
      </c>
      <c r="N369" s="96">
        <v>923</v>
      </c>
      <c r="O369" s="186">
        <v>44883</v>
      </c>
      <c r="P369" s="187">
        <v>100000000</v>
      </c>
      <c r="Q369" s="96" t="s">
        <v>531</v>
      </c>
      <c r="R369" s="96" t="s">
        <v>3768</v>
      </c>
      <c r="S369" s="96"/>
      <c r="T369" s="188"/>
      <c r="U369" s="189"/>
      <c r="V369" s="189"/>
      <c r="W369" s="190"/>
      <c r="X369" s="190"/>
      <c r="Y369" s="190"/>
      <c r="Z369" s="190"/>
      <c r="AA369" s="190"/>
      <c r="AB369" s="96"/>
      <c r="AC369" s="189"/>
      <c r="AD369" s="189"/>
      <c r="AE369" s="189"/>
      <c r="AF369" s="189"/>
      <c r="AG369" s="187">
        <v>100000000</v>
      </c>
      <c r="AH369" s="96" t="s">
        <v>2592</v>
      </c>
      <c r="AI369" s="96"/>
      <c r="AJ369" s="191" t="s">
        <v>3910</v>
      </c>
      <c r="AK369" s="96" t="s">
        <v>3446</v>
      </c>
      <c r="AL369" s="96" t="s">
        <v>3769</v>
      </c>
      <c r="AM369" s="96"/>
      <c r="AN369" s="192" t="s">
        <v>3471</v>
      </c>
      <c r="AO369" s="186" t="s">
        <v>2714</v>
      </c>
      <c r="AP369" s="217" t="s">
        <v>3471</v>
      </c>
      <c r="AQ369" s="189" t="s">
        <v>3928</v>
      </c>
      <c r="AR369" s="212" t="s">
        <v>1428</v>
      </c>
      <c r="AS369" s="189" t="s">
        <v>3929</v>
      </c>
      <c r="AT369" s="96" t="s">
        <v>2714</v>
      </c>
      <c r="AU369" s="96"/>
      <c r="AV369" s="96"/>
      <c r="AW369" s="96"/>
      <c r="AX369" s="186">
        <v>44859</v>
      </c>
      <c r="AY369" s="187">
        <v>100000000</v>
      </c>
      <c r="AZ369" s="194" t="s">
        <v>2714</v>
      </c>
      <c r="BA369" s="96" t="s">
        <v>3930</v>
      </c>
      <c r="BB369" s="96">
        <v>5</v>
      </c>
      <c r="BC369" s="96"/>
      <c r="BD369" s="96"/>
      <c r="BE369" s="96"/>
      <c r="BF369" s="195"/>
      <c r="BG369" s="96"/>
      <c r="BH369" s="96">
        <v>1073</v>
      </c>
      <c r="BI369" s="186">
        <v>44890</v>
      </c>
      <c r="BJ369" s="187">
        <v>100000000</v>
      </c>
      <c r="BK369" s="196"/>
      <c r="BL369" s="96"/>
      <c r="BM369" s="96"/>
      <c r="BN369" s="96"/>
      <c r="BO369" s="96"/>
      <c r="BP369" s="96"/>
      <c r="BQ369" s="96" t="s">
        <v>3931</v>
      </c>
      <c r="BR369" s="96"/>
      <c r="BS369" s="197"/>
      <c r="BT369" s="198">
        <v>44866</v>
      </c>
      <c r="BU369" s="198">
        <v>45016</v>
      </c>
      <c r="BV369" s="186"/>
      <c r="BW369" s="187"/>
      <c r="BX369" s="96"/>
      <c r="BY369" s="186"/>
      <c r="BZ369" s="199"/>
      <c r="CA369" s="186"/>
      <c r="CB369" s="187"/>
      <c r="CC369" s="96"/>
      <c r="CD369" s="96"/>
      <c r="CE369" s="96"/>
      <c r="CF369" s="96"/>
      <c r="CG369" s="96"/>
      <c r="CH369" s="96"/>
      <c r="CI369" s="96"/>
      <c r="CJ369" s="96"/>
      <c r="CK369" s="96"/>
      <c r="CL369" s="96"/>
      <c r="CM369" s="96"/>
      <c r="CN369" s="96"/>
      <c r="CO369" s="96"/>
      <c r="CP369" s="96"/>
      <c r="CQ369" s="96"/>
      <c r="CR369" s="96"/>
      <c r="CS369" s="96"/>
      <c r="CT369" s="96"/>
      <c r="CU369" s="96"/>
      <c r="CV369" s="96"/>
      <c r="CW369" s="96"/>
      <c r="CX369" s="96"/>
      <c r="CY369" s="186"/>
      <c r="CZ369" s="96"/>
      <c r="DA369" s="96"/>
      <c r="DB369" s="96"/>
      <c r="DC369" s="96"/>
      <c r="DD369" s="96"/>
      <c r="DE369" s="96"/>
      <c r="DF369" s="96"/>
      <c r="DG369" s="96"/>
      <c r="DH369" s="96"/>
      <c r="DI369" s="96"/>
      <c r="DJ369" s="96"/>
      <c r="DK369" s="96"/>
      <c r="DL369" s="96"/>
      <c r="DM369" s="96"/>
      <c r="DN369" s="186"/>
      <c r="DO369" s="96"/>
      <c r="DP369" s="96"/>
      <c r="DQ369" s="96"/>
      <c r="DR369" s="96"/>
      <c r="DS369" s="96"/>
      <c r="DT369" s="186"/>
      <c r="DU369" s="186"/>
      <c r="DV369" s="191"/>
      <c r="DW369" s="186"/>
      <c r="DX369" s="96"/>
      <c r="DY369" s="96"/>
      <c r="DZ369" s="96"/>
      <c r="EA369" s="96"/>
      <c r="EB369" s="96"/>
      <c r="EC369" s="96"/>
      <c r="ED369" s="96"/>
      <c r="EE369" s="96"/>
      <c r="EF369" s="96"/>
      <c r="EG369" s="96"/>
      <c r="EH369" s="96"/>
      <c r="EI369" s="96"/>
      <c r="EJ369" s="96"/>
      <c r="EK369" s="96"/>
      <c r="EL369" s="96"/>
      <c r="EM369" s="96"/>
      <c r="EN369" s="96"/>
      <c r="EO369" s="96"/>
      <c r="EP369" s="96"/>
      <c r="EQ369" s="96"/>
      <c r="ER369" s="96"/>
      <c r="ES369" s="96"/>
      <c r="ET369" s="96"/>
      <c r="EU369" s="96"/>
      <c r="EV369" s="96"/>
      <c r="EW369" s="96"/>
      <c r="EX369" s="96"/>
      <c r="EY369" s="96"/>
      <c r="EZ369" s="96"/>
      <c r="FA369" s="96"/>
      <c r="FB369" s="96"/>
      <c r="FC369" s="96"/>
      <c r="FD369" s="200">
        <f t="shared" si="39"/>
        <v>100000000</v>
      </c>
      <c r="FE369" s="201">
        <f t="shared" si="46"/>
        <v>45016</v>
      </c>
      <c r="FF369" s="185" t="str">
        <f t="shared" ca="1" si="45"/>
        <v>EN EJECUCION</v>
      </c>
      <c r="FG369" s="96"/>
      <c r="FH369" s="96"/>
      <c r="FI369" s="202"/>
      <c r="FJ369" s="96" t="s">
        <v>3927</v>
      </c>
      <c r="FK369" s="203"/>
    </row>
    <row r="370" spans="1:167" s="39" customFormat="1" ht="13.5" customHeight="1" x14ac:dyDescent="0.2">
      <c r="A370" s="183">
        <v>80855</v>
      </c>
      <c r="B370" s="96" t="s">
        <v>3108</v>
      </c>
      <c r="C370" s="96" t="s">
        <v>3692</v>
      </c>
      <c r="D370" s="183" t="s">
        <v>3555</v>
      </c>
      <c r="E370" s="96">
        <v>369</v>
      </c>
      <c r="F370" s="184" t="s">
        <v>3772</v>
      </c>
      <c r="G370" s="183"/>
      <c r="H370" s="185" t="s">
        <v>3757</v>
      </c>
      <c r="I370" s="96" t="s">
        <v>3575</v>
      </c>
      <c r="J370" s="96" t="s">
        <v>3524</v>
      </c>
      <c r="K370" s="96" t="s">
        <v>2714</v>
      </c>
      <c r="L370" s="96" t="s">
        <v>3528</v>
      </c>
      <c r="M370" s="96" t="s">
        <v>245</v>
      </c>
      <c r="N370" s="96">
        <v>930</v>
      </c>
      <c r="O370" s="186">
        <v>44890</v>
      </c>
      <c r="P370" s="187">
        <v>1010190321</v>
      </c>
      <c r="Q370" s="96" t="s">
        <v>3770</v>
      </c>
      <c r="R370" s="96" t="s">
        <v>3772</v>
      </c>
      <c r="S370" s="96"/>
      <c r="T370" s="188"/>
      <c r="U370" s="189"/>
      <c r="V370" s="189"/>
      <c r="W370" s="190"/>
      <c r="X370" s="190"/>
      <c r="Y370" s="190"/>
      <c r="Z370" s="190"/>
      <c r="AA370" s="190"/>
      <c r="AB370" s="96"/>
      <c r="AC370" s="189"/>
      <c r="AD370" s="189"/>
      <c r="AE370" s="189"/>
      <c r="AF370" s="189"/>
      <c r="AG370" s="187">
        <v>1010190321</v>
      </c>
      <c r="AH370" s="96" t="s">
        <v>502</v>
      </c>
      <c r="AI370" s="96"/>
      <c r="AJ370" s="191" t="s">
        <v>3569</v>
      </c>
      <c r="AK370" s="96" t="s">
        <v>3446</v>
      </c>
      <c r="AL370" s="96">
        <v>901100455</v>
      </c>
      <c r="AM370" s="96">
        <v>5</v>
      </c>
      <c r="AN370" s="192" t="s">
        <v>3471</v>
      </c>
      <c r="AO370" s="186" t="s">
        <v>2714</v>
      </c>
      <c r="AP370" s="217" t="s">
        <v>3471</v>
      </c>
      <c r="AQ370" s="189" t="s">
        <v>3752</v>
      </c>
      <c r="AR370" s="212" t="s">
        <v>1428</v>
      </c>
      <c r="AS370" s="189">
        <v>72179526</v>
      </c>
      <c r="AT370" s="96" t="s">
        <v>2714</v>
      </c>
      <c r="AU370" s="96" t="s">
        <v>3754</v>
      </c>
      <c r="AV370" s="96">
        <v>9261753</v>
      </c>
      <c r="AW370" s="96" t="s">
        <v>3753</v>
      </c>
      <c r="AX370" s="186">
        <v>44893</v>
      </c>
      <c r="AY370" s="187">
        <v>1010190321</v>
      </c>
      <c r="AZ370" s="194" t="s">
        <v>2714</v>
      </c>
      <c r="BA370" s="96" t="s">
        <v>3755</v>
      </c>
      <c r="BB370" s="96">
        <v>8</v>
      </c>
      <c r="BC370" s="96"/>
      <c r="BD370" s="96"/>
      <c r="BE370" s="96"/>
      <c r="BF370" s="195"/>
      <c r="BG370" s="96"/>
      <c r="BH370" s="96">
        <v>1080</v>
      </c>
      <c r="BI370" s="186">
        <v>44894</v>
      </c>
      <c r="BJ370" s="187">
        <v>1010190321</v>
      </c>
      <c r="BK370" s="196"/>
      <c r="BL370" s="96"/>
      <c r="BM370" s="96"/>
      <c r="BN370" s="96"/>
      <c r="BO370" s="96"/>
      <c r="BP370" s="96"/>
      <c r="BQ370" s="96" t="s">
        <v>3756</v>
      </c>
      <c r="BR370" s="96"/>
      <c r="BS370" s="197"/>
      <c r="BT370" s="198">
        <v>44902</v>
      </c>
      <c r="BU370" s="198">
        <v>45144</v>
      </c>
      <c r="BV370" s="186"/>
      <c r="BW370" s="187"/>
      <c r="BX370" s="96"/>
      <c r="BY370" s="186"/>
      <c r="BZ370" s="199"/>
      <c r="CA370" s="186"/>
      <c r="CB370" s="187"/>
      <c r="CC370" s="96"/>
      <c r="CD370" s="96"/>
      <c r="CE370" s="96"/>
      <c r="CF370" s="96"/>
      <c r="CG370" s="96"/>
      <c r="CH370" s="96"/>
      <c r="CI370" s="96"/>
      <c r="CJ370" s="96"/>
      <c r="CK370" s="96"/>
      <c r="CL370" s="96"/>
      <c r="CM370" s="96"/>
      <c r="CN370" s="96"/>
      <c r="CO370" s="96"/>
      <c r="CP370" s="96"/>
      <c r="CQ370" s="96"/>
      <c r="CR370" s="96"/>
      <c r="CS370" s="96"/>
      <c r="CT370" s="96"/>
      <c r="CU370" s="96"/>
      <c r="CV370" s="96"/>
      <c r="CW370" s="96"/>
      <c r="CX370" s="96"/>
      <c r="CY370" s="186"/>
      <c r="CZ370" s="96"/>
      <c r="DA370" s="96"/>
      <c r="DB370" s="96"/>
      <c r="DC370" s="96"/>
      <c r="DD370" s="96"/>
      <c r="DE370" s="96"/>
      <c r="DF370" s="96"/>
      <c r="DG370" s="96"/>
      <c r="DH370" s="96"/>
      <c r="DI370" s="96"/>
      <c r="DJ370" s="96"/>
      <c r="DK370" s="96"/>
      <c r="DL370" s="96"/>
      <c r="DM370" s="96"/>
      <c r="DN370" s="186"/>
      <c r="DO370" s="96"/>
      <c r="DP370" s="96"/>
      <c r="DQ370" s="96"/>
      <c r="DR370" s="96"/>
      <c r="DS370" s="96"/>
      <c r="DT370" s="186"/>
      <c r="DU370" s="186"/>
      <c r="DV370" s="191"/>
      <c r="DW370" s="186"/>
      <c r="DX370" s="96"/>
      <c r="DY370" s="96"/>
      <c r="DZ370" s="96"/>
      <c r="EA370" s="96"/>
      <c r="EB370" s="96"/>
      <c r="EC370" s="96"/>
      <c r="ED370" s="96"/>
      <c r="EE370" s="96"/>
      <c r="EF370" s="96"/>
      <c r="EG370" s="96"/>
      <c r="EH370" s="96"/>
      <c r="EI370" s="96"/>
      <c r="EJ370" s="96"/>
      <c r="EK370" s="96"/>
      <c r="EL370" s="96"/>
      <c r="EM370" s="96"/>
      <c r="EN370" s="96"/>
      <c r="EO370" s="96"/>
      <c r="EP370" s="96"/>
      <c r="EQ370" s="96"/>
      <c r="ER370" s="96"/>
      <c r="ES370" s="96"/>
      <c r="ET370" s="96"/>
      <c r="EU370" s="96"/>
      <c r="EV370" s="96"/>
      <c r="EW370" s="96"/>
      <c r="EX370" s="96"/>
      <c r="EY370" s="96"/>
      <c r="EZ370" s="96"/>
      <c r="FA370" s="96"/>
      <c r="FB370" s="96"/>
      <c r="FC370" s="96"/>
      <c r="FD370" s="200">
        <f t="shared" si="39"/>
        <v>1010190321</v>
      </c>
      <c r="FE370" s="201">
        <f t="shared" si="46"/>
        <v>45144</v>
      </c>
      <c r="FF370" s="185" t="str">
        <f t="shared" ca="1" si="45"/>
        <v>EN EJECUCION</v>
      </c>
      <c r="FG370" s="96"/>
      <c r="FH370" s="96"/>
      <c r="FI370" s="202"/>
      <c r="FJ370" s="96" t="s">
        <v>1577</v>
      </c>
      <c r="FK370" s="203"/>
    </row>
    <row r="371" spans="1:167" s="152" customFormat="1" ht="13.5" customHeight="1" x14ac:dyDescent="0.2">
      <c r="A371" s="43">
        <v>80173</v>
      </c>
      <c r="B371" s="42" t="s">
        <v>3108</v>
      </c>
      <c r="C371" s="42" t="s">
        <v>3692</v>
      </c>
      <c r="D371" s="43" t="s">
        <v>3556</v>
      </c>
      <c r="E371" s="42">
        <v>370</v>
      </c>
      <c r="F371" s="68" t="s">
        <v>510</v>
      </c>
      <c r="G371" s="43"/>
      <c r="H371" s="63" t="s">
        <v>3757</v>
      </c>
      <c r="I371" s="42" t="s">
        <v>3576</v>
      </c>
      <c r="J371" s="42" t="s">
        <v>1928</v>
      </c>
      <c r="K371" s="42"/>
      <c r="L371" s="42" t="s">
        <v>1439</v>
      </c>
      <c r="M371" s="42" t="s">
        <v>197</v>
      </c>
      <c r="N371" s="42">
        <v>927</v>
      </c>
      <c r="O371" s="65">
        <v>44888</v>
      </c>
      <c r="P371" s="64">
        <v>7333333</v>
      </c>
      <c r="Q371" s="42" t="s">
        <v>3771</v>
      </c>
      <c r="R371" s="42" t="s">
        <v>510</v>
      </c>
      <c r="S371" s="42"/>
      <c r="T371" s="162"/>
      <c r="U371" s="69"/>
      <c r="V371" s="69"/>
      <c r="W371" s="163"/>
      <c r="X371" s="163"/>
      <c r="Y371" s="163"/>
      <c r="Z371" s="163"/>
      <c r="AA371" s="163"/>
      <c r="AB371" s="42"/>
      <c r="AC371" s="69"/>
      <c r="AD371" s="69"/>
      <c r="AE371" s="69"/>
      <c r="AF371" s="69"/>
      <c r="AG371" s="64">
        <v>7333333</v>
      </c>
      <c r="AH371" s="42" t="s">
        <v>2592</v>
      </c>
      <c r="AI371" s="42"/>
      <c r="AJ371" s="144" t="s">
        <v>3570</v>
      </c>
      <c r="AK371" s="42" t="s">
        <v>1428</v>
      </c>
      <c r="AL371" s="42">
        <v>1098775570</v>
      </c>
      <c r="AM371" s="42"/>
      <c r="AN371" s="145" t="s">
        <v>1632</v>
      </c>
      <c r="AO371" s="65">
        <v>34971</v>
      </c>
      <c r="AP371" s="146">
        <f t="shared" ref="AP371" si="49">+YEARFRAC(AO371,$AP$1,3)-1</f>
        <v>26.273972602739725</v>
      </c>
      <c r="AQ371" s="69" t="s">
        <v>2714</v>
      </c>
      <c r="AR371" s="69" t="s">
        <v>2714</v>
      </c>
      <c r="AS371" s="189" t="s">
        <v>2714</v>
      </c>
      <c r="AT371" s="42" t="s">
        <v>2714</v>
      </c>
      <c r="AU371" s="42" t="s">
        <v>3760</v>
      </c>
      <c r="AV371" s="42">
        <v>3208364882</v>
      </c>
      <c r="AW371" s="42" t="s">
        <v>3761</v>
      </c>
      <c r="AX371" s="65">
        <v>44894</v>
      </c>
      <c r="AY371" s="64">
        <v>7333333</v>
      </c>
      <c r="AZ371" s="147"/>
      <c r="BA371" s="42" t="s">
        <v>3758</v>
      </c>
      <c r="BB371" s="42">
        <v>1</v>
      </c>
      <c r="BC371" s="42">
        <v>14</v>
      </c>
      <c r="BD371" s="42"/>
      <c r="BE371" s="42"/>
      <c r="BF371" s="93"/>
      <c r="BG371" s="42"/>
      <c r="BH371" s="42">
        <v>1082</v>
      </c>
      <c r="BI371" s="65">
        <v>44895</v>
      </c>
      <c r="BJ371" s="64">
        <v>7333333</v>
      </c>
      <c r="BK371" s="164"/>
      <c r="BL371" s="42"/>
      <c r="BM371" s="42"/>
      <c r="BN371" s="42"/>
      <c r="BO371" s="42"/>
      <c r="BP371" s="42"/>
      <c r="BQ371" s="42" t="s">
        <v>3766</v>
      </c>
      <c r="BR371" s="42"/>
      <c r="BS371" s="165"/>
      <c r="BT371" s="166">
        <v>44897</v>
      </c>
      <c r="BU371" s="166">
        <v>44941</v>
      </c>
      <c r="BV371" s="65"/>
      <c r="BW371" s="64"/>
      <c r="BX371" s="42"/>
      <c r="BY371" s="65"/>
      <c r="BZ371" s="167"/>
      <c r="CA371" s="65"/>
      <c r="CB371" s="64"/>
      <c r="CC371" s="42"/>
      <c r="CD371" s="42"/>
      <c r="CE371" s="42"/>
      <c r="CF371" s="42"/>
      <c r="CG371" s="42"/>
      <c r="CH371" s="42"/>
      <c r="CI371" s="42"/>
      <c r="CJ371" s="42"/>
      <c r="CK371" s="42"/>
      <c r="CL371" s="42"/>
      <c r="CM371" s="42"/>
      <c r="CN371" s="42"/>
      <c r="CO371" s="42"/>
      <c r="CP371" s="42"/>
      <c r="CQ371" s="42"/>
      <c r="CR371" s="42"/>
      <c r="CS371" s="42"/>
      <c r="CT371" s="42"/>
      <c r="CU371" s="42"/>
      <c r="CV371" s="42"/>
      <c r="CW371" s="42"/>
      <c r="CX371" s="42"/>
      <c r="CY371" s="65"/>
      <c r="CZ371" s="42"/>
      <c r="DA371" s="42"/>
      <c r="DB371" s="42"/>
      <c r="DC371" s="42"/>
      <c r="DD371" s="42"/>
      <c r="DE371" s="42"/>
      <c r="DF371" s="42"/>
      <c r="DG371" s="42"/>
      <c r="DH371" s="42"/>
      <c r="DI371" s="42"/>
      <c r="DJ371" s="42"/>
      <c r="DK371" s="42"/>
      <c r="DL371" s="42"/>
      <c r="DM371" s="42"/>
      <c r="DN371" s="65"/>
      <c r="DO371" s="42"/>
      <c r="DP371" s="42"/>
      <c r="DQ371" s="42"/>
      <c r="DR371" s="42"/>
      <c r="DS371" s="42"/>
      <c r="DT371" s="65"/>
      <c r="DU371" s="65"/>
      <c r="DV371" s="148"/>
      <c r="DW371" s="65"/>
      <c r="DX371" s="42"/>
      <c r="DY371" s="42"/>
      <c r="DZ371" s="42"/>
      <c r="EA371" s="42"/>
      <c r="EB371" s="42"/>
      <c r="EC371" s="42"/>
      <c r="ED371" s="42"/>
      <c r="EE371" s="42"/>
      <c r="EF371" s="42"/>
      <c r="EG371" s="42"/>
      <c r="EH371" s="42"/>
      <c r="EI371" s="42"/>
      <c r="EJ371" s="42"/>
      <c r="EK371" s="42"/>
      <c r="EL371" s="42"/>
      <c r="EM371" s="42"/>
      <c r="EN371" s="42"/>
      <c r="EO371" s="42"/>
      <c r="EP371" s="42"/>
      <c r="EQ371" s="42"/>
      <c r="ER371" s="42"/>
      <c r="ES371" s="42"/>
      <c r="ET371" s="42"/>
      <c r="EU371" s="42"/>
      <c r="EV371" s="42"/>
      <c r="EW371" s="42"/>
      <c r="EX371" s="42"/>
      <c r="EY371" s="42"/>
      <c r="EZ371" s="42"/>
      <c r="FA371" s="42"/>
      <c r="FB371" s="42"/>
      <c r="FC371" s="42"/>
      <c r="FD371" s="149">
        <f t="shared" si="39"/>
        <v>7333333</v>
      </c>
      <c r="FE371" s="150">
        <f t="shared" si="46"/>
        <v>44941</v>
      </c>
      <c r="FF371" s="63" t="str">
        <f t="shared" ca="1" si="45"/>
        <v xml:space="preserve"> TERMINADO</v>
      </c>
      <c r="FG371" s="42"/>
      <c r="FH371" s="42"/>
      <c r="FI371" s="168"/>
      <c r="FJ371" s="42" t="s">
        <v>3759</v>
      </c>
      <c r="FK371" s="151"/>
    </row>
    <row r="372" spans="1:167" s="39" customFormat="1" ht="13.5" customHeight="1" x14ac:dyDescent="0.2">
      <c r="A372" s="183">
        <v>79815</v>
      </c>
      <c r="B372" s="96" t="s">
        <v>3108</v>
      </c>
      <c r="C372" s="96" t="s">
        <v>3466</v>
      </c>
      <c r="D372" s="183" t="s">
        <v>3557</v>
      </c>
      <c r="E372" s="96">
        <v>371</v>
      </c>
      <c r="F372" s="184" t="s">
        <v>3762</v>
      </c>
      <c r="G372" s="183"/>
      <c r="H372" s="185" t="s">
        <v>3757</v>
      </c>
      <c r="I372" s="96" t="s">
        <v>3577</v>
      </c>
      <c r="J372" s="96" t="s">
        <v>3524</v>
      </c>
      <c r="K372" s="96" t="s">
        <v>3471</v>
      </c>
      <c r="L372" s="96" t="s">
        <v>3526</v>
      </c>
      <c r="M372" s="96" t="s">
        <v>213</v>
      </c>
      <c r="N372" s="96">
        <v>908</v>
      </c>
      <c r="O372" s="186">
        <v>44869</v>
      </c>
      <c r="P372" s="187">
        <v>452409560</v>
      </c>
      <c r="Q372" s="96" t="s">
        <v>3763</v>
      </c>
      <c r="R372" s="96" t="s">
        <v>3764</v>
      </c>
      <c r="S372" s="96"/>
      <c r="T372" s="188"/>
      <c r="U372" s="189"/>
      <c r="V372" s="189"/>
      <c r="W372" s="190"/>
      <c r="X372" s="190"/>
      <c r="Y372" s="190"/>
      <c r="Z372" s="190"/>
      <c r="AA372" s="190"/>
      <c r="AB372" s="96"/>
      <c r="AC372" s="189"/>
      <c r="AD372" s="189"/>
      <c r="AE372" s="189"/>
      <c r="AF372" s="189"/>
      <c r="AG372" s="187">
        <v>452409560</v>
      </c>
      <c r="AH372" s="96" t="s">
        <v>504</v>
      </c>
      <c r="AI372" s="96"/>
      <c r="AJ372" s="191" t="s">
        <v>3566</v>
      </c>
      <c r="AK372" s="96" t="s">
        <v>3446</v>
      </c>
      <c r="AL372" s="96">
        <v>800089897</v>
      </c>
      <c r="AM372" s="96">
        <v>4</v>
      </c>
      <c r="AN372" s="192" t="s">
        <v>3471</v>
      </c>
      <c r="AO372" s="186" t="s">
        <v>2714</v>
      </c>
      <c r="AP372" s="217" t="s">
        <v>3471</v>
      </c>
      <c r="AQ372" s="189" t="s">
        <v>3596</v>
      </c>
      <c r="AR372" s="212"/>
      <c r="AS372" s="189">
        <v>7217866</v>
      </c>
      <c r="AT372" s="96" t="s">
        <v>3471</v>
      </c>
      <c r="AU372" s="96" t="s">
        <v>3657</v>
      </c>
      <c r="AV372" s="96" t="s">
        <v>3656</v>
      </c>
      <c r="AW372" s="96" t="s">
        <v>3658</v>
      </c>
      <c r="AX372" s="186">
        <v>44901</v>
      </c>
      <c r="AY372" s="187">
        <v>452409560</v>
      </c>
      <c r="AZ372" s="194" t="s">
        <v>3471</v>
      </c>
      <c r="BA372" s="96" t="s">
        <v>3722</v>
      </c>
      <c r="BB372" s="96">
        <v>4</v>
      </c>
      <c r="BC372" s="96"/>
      <c r="BD372" s="96"/>
      <c r="BE372" s="96" t="s">
        <v>3477</v>
      </c>
      <c r="BF372" s="195"/>
      <c r="BG372" s="96"/>
      <c r="BH372" s="96">
        <v>1092</v>
      </c>
      <c r="BI372" s="186">
        <v>44902</v>
      </c>
      <c r="BJ372" s="187">
        <v>452409560</v>
      </c>
      <c r="BK372" s="196"/>
      <c r="BL372" s="96"/>
      <c r="BM372" s="96"/>
      <c r="BN372" s="96"/>
      <c r="BO372" s="96"/>
      <c r="BP372" s="96"/>
      <c r="BQ372" s="96" t="s">
        <v>3767</v>
      </c>
      <c r="BR372" s="96"/>
      <c r="BS372" s="197"/>
      <c r="BT372" s="198">
        <v>44908</v>
      </c>
      <c r="BU372" s="198">
        <v>45028</v>
      </c>
      <c r="BV372" s="186"/>
      <c r="BW372" s="187"/>
      <c r="BX372" s="96"/>
      <c r="BY372" s="186"/>
      <c r="BZ372" s="199"/>
      <c r="CA372" s="186"/>
      <c r="CB372" s="187"/>
      <c r="CC372" s="96"/>
      <c r="CD372" s="96"/>
      <c r="CE372" s="96"/>
      <c r="CF372" s="96"/>
      <c r="CG372" s="96"/>
      <c r="CH372" s="96"/>
      <c r="CI372" s="96"/>
      <c r="CJ372" s="96"/>
      <c r="CK372" s="96"/>
      <c r="CL372" s="96"/>
      <c r="CM372" s="96"/>
      <c r="CN372" s="96"/>
      <c r="CO372" s="96"/>
      <c r="CP372" s="96"/>
      <c r="CQ372" s="96"/>
      <c r="CR372" s="96"/>
      <c r="CS372" s="96"/>
      <c r="CT372" s="96"/>
      <c r="CU372" s="96"/>
      <c r="CV372" s="96"/>
      <c r="CW372" s="96"/>
      <c r="CX372" s="96"/>
      <c r="CY372" s="186"/>
      <c r="CZ372" s="96"/>
      <c r="DA372" s="96"/>
      <c r="DB372" s="96"/>
      <c r="DC372" s="96"/>
      <c r="DD372" s="96"/>
      <c r="DE372" s="96"/>
      <c r="DF372" s="96"/>
      <c r="DG372" s="96"/>
      <c r="DH372" s="96"/>
      <c r="DI372" s="96"/>
      <c r="DJ372" s="96"/>
      <c r="DK372" s="96"/>
      <c r="DL372" s="96"/>
      <c r="DM372" s="96"/>
      <c r="DN372" s="186"/>
      <c r="DO372" s="96"/>
      <c r="DP372" s="96"/>
      <c r="DQ372" s="96"/>
      <c r="DR372" s="96"/>
      <c r="DS372" s="96"/>
      <c r="DT372" s="186"/>
      <c r="DU372" s="186"/>
      <c r="DV372" s="191"/>
      <c r="DW372" s="186"/>
      <c r="DX372" s="96"/>
      <c r="DY372" s="96"/>
      <c r="DZ372" s="96"/>
      <c r="EA372" s="96"/>
      <c r="EB372" s="96"/>
      <c r="EC372" s="96"/>
      <c r="ED372" s="96"/>
      <c r="EE372" s="96"/>
      <c r="EF372" s="96"/>
      <c r="EG372" s="96"/>
      <c r="EH372" s="96"/>
      <c r="EI372" s="96"/>
      <c r="EJ372" s="96"/>
      <c r="EK372" s="96"/>
      <c r="EL372" s="96"/>
      <c r="EM372" s="96"/>
      <c r="EN372" s="96"/>
      <c r="EO372" s="96"/>
      <c r="EP372" s="96"/>
      <c r="EQ372" s="96"/>
      <c r="ER372" s="96"/>
      <c r="ES372" s="96"/>
      <c r="ET372" s="96"/>
      <c r="EU372" s="96"/>
      <c r="EV372" s="96"/>
      <c r="EW372" s="96"/>
      <c r="EX372" s="96"/>
      <c r="EY372" s="96"/>
      <c r="EZ372" s="96"/>
      <c r="FA372" s="96"/>
      <c r="FB372" s="96"/>
      <c r="FC372" s="96"/>
      <c r="FD372" s="200">
        <f t="shared" si="39"/>
        <v>452409560</v>
      </c>
      <c r="FE372" s="201">
        <f t="shared" si="46"/>
        <v>45028</v>
      </c>
      <c r="FF372" s="185" t="str">
        <f t="shared" ca="1" si="45"/>
        <v>EN EJECUCION</v>
      </c>
      <c r="FG372" s="96"/>
      <c r="FH372" s="96"/>
      <c r="FI372" s="202"/>
      <c r="FJ372" s="96" t="s">
        <v>3765</v>
      </c>
      <c r="FK372" s="203"/>
    </row>
    <row r="373" spans="1:167" s="39" customFormat="1" ht="13.5" customHeight="1" x14ac:dyDescent="0.2">
      <c r="A373" s="183">
        <v>79612</v>
      </c>
      <c r="B373" s="183" t="s">
        <v>2547</v>
      </c>
      <c r="C373" s="96" t="s">
        <v>3709</v>
      </c>
      <c r="D373" s="183" t="s">
        <v>3558</v>
      </c>
      <c r="E373" s="96">
        <v>372</v>
      </c>
      <c r="F373" s="184" t="s">
        <v>513</v>
      </c>
      <c r="G373" s="183"/>
      <c r="H373" s="185" t="s">
        <v>3757</v>
      </c>
      <c r="I373" s="96" t="s">
        <v>3578</v>
      </c>
      <c r="J373" s="96" t="s">
        <v>1912</v>
      </c>
      <c r="K373" s="96" t="s">
        <v>2714</v>
      </c>
      <c r="L373" s="96" t="s">
        <v>3479</v>
      </c>
      <c r="M373" s="96" t="s">
        <v>189</v>
      </c>
      <c r="N373" s="96">
        <v>906</v>
      </c>
      <c r="O373" s="186">
        <v>44886</v>
      </c>
      <c r="P373" s="187">
        <v>207450224</v>
      </c>
      <c r="Q373" s="96" t="s">
        <v>539</v>
      </c>
      <c r="R373" s="96" t="s">
        <v>513</v>
      </c>
      <c r="S373" s="96"/>
      <c r="T373" s="188"/>
      <c r="U373" s="189"/>
      <c r="V373" s="189"/>
      <c r="W373" s="190"/>
      <c r="X373" s="190"/>
      <c r="Y373" s="190"/>
      <c r="Z373" s="190"/>
      <c r="AA373" s="190"/>
      <c r="AB373" s="96"/>
      <c r="AC373" s="189"/>
      <c r="AD373" s="189"/>
      <c r="AE373" s="189"/>
      <c r="AF373" s="189"/>
      <c r="AG373" s="187">
        <v>207447369</v>
      </c>
      <c r="AH373" s="96" t="s">
        <v>502</v>
      </c>
      <c r="AI373" s="96"/>
      <c r="AJ373" s="191" t="s">
        <v>3571</v>
      </c>
      <c r="AK373" s="96" t="s">
        <v>3446</v>
      </c>
      <c r="AL373" s="96" t="s">
        <v>3773</v>
      </c>
      <c r="AM373" s="96">
        <v>9</v>
      </c>
      <c r="AN373" s="192" t="s">
        <v>3471</v>
      </c>
      <c r="AO373" s="186" t="s">
        <v>2714</v>
      </c>
      <c r="AP373" s="217" t="s">
        <v>3471</v>
      </c>
      <c r="AQ373" s="189" t="s">
        <v>3935</v>
      </c>
      <c r="AR373" s="212" t="s">
        <v>1428</v>
      </c>
      <c r="AS373" s="189">
        <v>79345746</v>
      </c>
      <c r="AT373" s="96" t="s">
        <v>2714</v>
      </c>
      <c r="AU373" s="96" t="s">
        <v>3936</v>
      </c>
      <c r="AV373" s="96">
        <v>6012153501</v>
      </c>
      <c r="AW373" s="96" t="s">
        <v>3937</v>
      </c>
      <c r="AX373" s="186">
        <v>44900</v>
      </c>
      <c r="AY373" s="187">
        <v>207447369</v>
      </c>
      <c r="AZ373" s="194" t="s">
        <v>2714</v>
      </c>
      <c r="BA373" s="96" t="s">
        <v>3938</v>
      </c>
      <c r="BB373" s="96">
        <v>4</v>
      </c>
      <c r="BC373" s="96">
        <f>BB373*30</f>
        <v>120</v>
      </c>
      <c r="BD373" s="96"/>
      <c r="BE373" s="96"/>
      <c r="BF373" s="195"/>
      <c r="BG373" s="96"/>
      <c r="BH373" s="96">
        <v>1091</v>
      </c>
      <c r="BI373" s="186">
        <v>44900</v>
      </c>
      <c r="BJ373" s="187">
        <v>207447369</v>
      </c>
      <c r="BK373" s="196"/>
      <c r="BL373" s="96"/>
      <c r="BM373" s="96"/>
      <c r="BN373" s="96"/>
      <c r="BO373" s="96"/>
      <c r="BP373" s="96"/>
      <c r="BQ373" s="96" t="s">
        <v>3939</v>
      </c>
      <c r="BR373" s="96"/>
      <c r="BS373" s="197"/>
      <c r="BT373" s="198">
        <v>44950</v>
      </c>
      <c r="BU373" s="198">
        <v>45069</v>
      </c>
      <c r="BV373" s="186"/>
      <c r="BW373" s="187"/>
      <c r="BX373" s="96"/>
      <c r="BY373" s="186"/>
      <c r="BZ373" s="199"/>
      <c r="CA373" s="186"/>
      <c r="CB373" s="187"/>
      <c r="CC373" s="96"/>
      <c r="CD373" s="96"/>
      <c r="CE373" s="96"/>
      <c r="CF373" s="96"/>
      <c r="CG373" s="96"/>
      <c r="CH373" s="96"/>
      <c r="CI373" s="96"/>
      <c r="CJ373" s="96"/>
      <c r="CK373" s="96"/>
      <c r="CL373" s="96"/>
      <c r="CM373" s="96"/>
      <c r="CN373" s="96"/>
      <c r="CO373" s="96"/>
      <c r="CP373" s="96"/>
      <c r="CQ373" s="96"/>
      <c r="CR373" s="96"/>
      <c r="CS373" s="96"/>
      <c r="CT373" s="96"/>
      <c r="CU373" s="96"/>
      <c r="CV373" s="96"/>
      <c r="CW373" s="96"/>
      <c r="CX373" s="96"/>
      <c r="CY373" s="186"/>
      <c r="CZ373" s="96"/>
      <c r="DA373" s="96"/>
      <c r="DB373" s="96"/>
      <c r="DC373" s="96"/>
      <c r="DD373" s="96"/>
      <c r="DE373" s="96"/>
      <c r="DF373" s="96"/>
      <c r="DG373" s="96"/>
      <c r="DH373" s="96"/>
      <c r="DI373" s="96"/>
      <c r="DJ373" s="96"/>
      <c r="DK373" s="96"/>
      <c r="DL373" s="96"/>
      <c r="DM373" s="96"/>
      <c r="DN373" s="186"/>
      <c r="DO373" s="96"/>
      <c r="DP373" s="96"/>
      <c r="DQ373" s="96"/>
      <c r="DR373" s="96"/>
      <c r="DS373" s="96"/>
      <c r="DT373" s="186"/>
      <c r="DU373" s="186"/>
      <c r="DV373" s="191"/>
      <c r="DW373" s="186"/>
      <c r="DX373" s="96"/>
      <c r="DY373" s="96"/>
      <c r="DZ373" s="96"/>
      <c r="EA373" s="96"/>
      <c r="EB373" s="96"/>
      <c r="EC373" s="96"/>
      <c r="ED373" s="96"/>
      <c r="EE373" s="96"/>
      <c r="EF373" s="96"/>
      <c r="EG373" s="96"/>
      <c r="EH373" s="96"/>
      <c r="EI373" s="96"/>
      <c r="EJ373" s="96"/>
      <c r="EK373" s="96"/>
      <c r="EL373" s="96"/>
      <c r="EM373" s="96"/>
      <c r="EN373" s="96"/>
      <c r="EO373" s="96"/>
      <c r="EP373" s="96"/>
      <c r="EQ373" s="96"/>
      <c r="ER373" s="96"/>
      <c r="ES373" s="96"/>
      <c r="ET373" s="96"/>
      <c r="EU373" s="96"/>
      <c r="EV373" s="96"/>
      <c r="EW373" s="96"/>
      <c r="EX373" s="96"/>
      <c r="EY373" s="96"/>
      <c r="EZ373" s="96"/>
      <c r="FA373" s="96"/>
      <c r="FB373" s="96"/>
      <c r="FC373" s="96"/>
      <c r="FD373" s="200">
        <f t="shared" si="39"/>
        <v>207447369</v>
      </c>
      <c r="FE373" s="201">
        <f t="shared" si="46"/>
        <v>45069</v>
      </c>
      <c r="FF373" s="185" t="str">
        <f t="shared" ca="1" si="45"/>
        <v>EN EJECUCION</v>
      </c>
      <c r="FG373" s="96"/>
      <c r="FH373" s="96"/>
      <c r="FI373" s="202"/>
      <c r="FJ373" s="96" t="s">
        <v>3780</v>
      </c>
      <c r="FK373" s="203"/>
    </row>
    <row r="374" spans="1:167" s="152" customFormat="1" ht="13.5" customHeight="1" x14ac:dyDescent="0.2">
      <c r="A374" s="43">
        <v>80380</v>
      </c>
      <c r="B374" s="42" t="s">
        <v>3108</v>
      </c>
      <c r="C374" s="42" t="s">
        <v>3692</v>
      </c>
      <c r="D374" s="43" t="s">
        <v>3559</v>
      </c>
      <c r="E374" s="42">
        <v>373</v>
      </c>
      <c r="F374" s="68" t="s">
        <v>510</v>
      </c>
      <c r="G374" s="43"/>
      <c r="H374" s="63" t="s">
        <v>3757</v>
      </c>
      <c r="I374" s="42" t="s">
        <v>3579</v>
      </c>
      <c r="J374" s="42" t="s">
        <v>3718</v>
      </c>
      <c r="K374" s="42" t="s">
        <v>3390</v>
      </c>
      <c r="L374" s="42" t="s">
        <v>1439</v>
      </c>
      <c r="M374" s="42" t="s">
        <v>197</v>
      </c>
      <c r="N374" s="42">
        <v>957</v>
      </c>
      <c r="O374" s="65">
        <v>44900</v>
      </c>
      <c r="P374" s="64">
        <v>6666667</v>
      </c>
      <c r="Q374" s="42" t="s">
        <v>541</v>
      </c>
      <c r="R374" s="42" t="s">
        <v>510</v>
      </c>
      <c r="S374" s="42"/>
      <c r="T374" s="162"/>
      <c r="U374" s="69"/>
      <c r="V374" s="69"/>
      <c r="W374" s="163"/>
      <c r="X374" s="163"/>
      <c r="Y374" s="163"/>
      <c r="Z374" s="163"/>
      <c r="AA374" s="163"/>
      <c r="AB374" s="42"/>
      <c r="AC374" s="69"/>
      <c r="AD374" s="69"/>
      <c r="AE374" s="69"/>
      <c r="AF374" s="69"/>
      <c r="AG374" s="64">
        <v>6666667</v>
      </c>
      <c r="AH374" s="42" t="s">
        <v>503</v>
      </c>
      <c r="AI374" s="42"/>
      <c r="AJ374" s="144" t="s">
        <v>3572</v>
      </c>
      <c r="AK374" s="42" t="s">
        <v>1428</v>
      </c>
      <c r="AL374" s="42">
        <v>79693760</v>
      </c>
      <c r="AM374" s="42"/>
      <c r="AN374" s="145" t="s">
        <v>1631</v>
      </c>
      <c r="AO374" s="65">
        <v>27594</v>
      </c>
      <c r="AP374" s="146">
        <f t="shared" ref="AP374" si="50">+YEARFRAC(AO374,$AP$1,3)-1</f>
        <v>46.484931506849314</v>
      </c>
      <c r="AQ374" s="69" t="s">
        <v>2714</v>
      </c>
      <c r="AR374" s="69" t="s">
        <v>2714</v>
      </c>
      <c r="AS374" s="189" t="s">
        <v>2714</v>
      </c>
      <c r="AT374" s="42" t="s">
        <v>1278</v>
      </c>
      <c r="AU374" s="42" t="s">
        <v>3775</v>
      </c>
      <c r="AV374" s="42">
        <v>3227011170</v>
      </c>
      <c r="AW374" s="42" t="s">
        <v>3776</v>
      </c>
      <c r="AX374" s="65">
        <v>44902</v>
      </c>
      <c r="AY374" s="64">
        <v>6666667</v>
      </c>
      <c r="AZ374" s="147">
        <v>5000000</v>
      </c>
      <c r="BA374" s="42" t="s">
        <v>3777</v>
      </c>
      <c r="BB374" s="42">
        <v>1</v>
      </c>
      <c r="BC374" s="42">
        <v>10</v>
      </c>
      <c r="BD374" s="42"/>
      <c r="BE374" s="42"/>
      <c r="BF374" s="93"/>
      <c r="BG374" s="42"/>
      <c r="BH374" s="42">
        <v>1103</v>
      </c>
      <c r="BI374" s="65">
        <v>44907</v>
      </c>
      <c r="BJ374" s="64">
        <v>6666667</v>
      </c>
      <c r="BK374" s="164"/>
      <c r="BL374" s="42"/>
      <c r="BM374" s="42"/>
      <c r="BN374" s="42"/>
      <c r="BO374" s="42"/>
      <c r="BP374" s="42"/>
      <c r="BQ374" s="42" t="s">
        <v>3778</v>
      </c>
      <c r="BR374" s="42"/>
      <c r="BS374" s="165"/>
      <c r="BT374" s="166">
        <v>44908</v>
      </c>
      <c r="BU374" s="166">
        <v>44948</v>
      </c>
      <c r="BV374" s="65"/>
      <c r="BW374" s="64"/>
      <c r="BX374" s="42"/>
      <c r="BY374" s="65"/>
      <c r="BZ374" s="167"/>
      <c r="CA374" s="65"/>
      <c r="CB374" s="64"/>
      <c r="CC374" s="42"/>
      <c r="CD374" s="42"/>
      <c r="CE374" s="42"/>
      <c r="CF374" s="42"/>
      <c r="CG374" s="42"/>
      <c r="CH374" s="42"/>
      <c r="CI374" s="42"/>
      <c r="CJ374" s="42"/>
      <c r="CK374" s="42"/>
      <c r="CL374" s="42"/>
      <c r="CM374" s="42"/>
      <c r="CN374" s="42"/>
      <c r="CO374" s="42"/>
      <c r="CP374" s="42"/>
      <c r="CQ374" s="42"/>
      <c r="CR374" s="42"/>
      <c r="CS374" s="42"/>
      <c r="CT374" s="42"/>
      <c r="CU374" s="42"/>
      <c r="CV374" s="42"/>
      <c r="CW374" s="42"/>
      <c r="CX374" s="42"/>
      <c r="CY374" s="65"/>
      <c r="CZ374" s="42"/>
      <c r="DA374" s="42"/>
      <c r="DB374" s="42"/>
      <c r="DC374" s="42"/>
      <c r="DD374" s="42"/>
      <c r="DE374" s="42"/>
      <c r="DF374" s="42"/>
      <c r="DG374" s="42"/>
      <c r="DH374" s="42"/>
      <c r="DI374" s="42"/>
      <c r="DJ374" s="42"/>
      <c r="DK374" s="42"/>
      <c r="DL374" s="42"/>
      <c r="DM374" s="42"/>
      <c r="DN374" s="65"/>
      <c r="DO374" s="42"/>
      <c r="DP374" s="42"/>
      <c r="DQ374" s="42"/>
      <c r="DR374" s="42"/>
      <c r="DS374" s="42"/>
      <c r="DT374" s="65"/>
      <c r="DU374" s="65"/>
      <c r="DV374" s="148"/>
      <c r="DW374" s="65"/>
      <c r="DX374" s="42"/>
      <c r="DY374" s="42"/>
      <c r="DZ374" s="42"/>
      <c r="EA374" s="42"/>
      <c r="EB374" s="42"/>
      <c r="EC374" s="42"/>
      <c r="ED374" s="42"/>
      <c r="EE374" s="42"/>
      <c r="EF374" s="42"/>
      <c r="EG374" s="42"/>
      <c r="EH374" s="42"/>
      <c r="EI374" s="42"/>
      <c r="EJ374" s="42"/>
      <c r="EK374" s="42"/>
      <c r="EL374" s="42"/>
      <c r="EM374" s="42"/>
      <c r="EN374" s="42"/>
      <c r="EO374" s="42"/>
      <c r="EP374" s="42"/>
      <c r="EQ374" s="42"/>
      <c r="ER374" s="42"/>
      <c r="ES374" s="42"/>
      <c r="ET374" s="42"/>
      <c r="EU374" s="42"/>
      <c r="EV374" s="42"/>
      <c r="EW374" s="42"/>
      <c r="EX374" s="42"/>
      <c r="EY374" s="42"/>
      <c r="EZ374" s="42"/>
      <c r="FA374" s="42"/>
      <c r="FB374" s="42"/>
      <c r="FC374" s="42"/>
      <c r="FD374" s="149">
        <f t="shared" si="39"/>
        <v>6666667</v>
      </c>
      <c r="FE374" s="150">
        <f t="shared" si="46"/>
        <v>44948</v>
      </c>
      <c r="FF374" s="63" t="str">
        <f t="shared" ca="1" si="45"/>
        <v xml:space="preserve"> TERMINADO</v>
      </c>
      <c r="FG374" s="42"/>
      <c r="FH374" s="42"/>
      <c r="FI374" s="168"/>
      <c r="FJ374" s="42" t="s">
        <v>3779</v>
      </c>
      <c r="FK374" s="151"/>
    </row>
    <row r="375" spans="1:167" s="152" customFormat="1" ht="13.5" customHeight="1" x14ac:dyDescent="0.2">
      <c r="A375" s="43">
        <v>79903</v>
      </c>
      <c r="B375" s="42" t="s">
        <v>3108</v>
      </c>
      <c r="C375" s="42" t="s">
        <v>3466</v>
      </c>
      <c r="D375" s="43" t="s">
        <v>3560</v>
      </c>
      <c r="E375" s="42">
        <v>374</v>
      </c>
      <c r="F375" s="68" t="s">
        <v>2879</v>
      </c>
      <c r="G375" s="43"/>
      <c r="H375" s="63" t="s">
        <v>528</v>
      </c>
      <c r="I375" s="42" t="s">
        <v>3580</v>
      </c>
      <c r="J375" s="42" t="s">
        <v>1895</v>
      </c>
      <c r="K375" s="42" t="s">
        <v>2714</v>
      </c>
      <c r="L375" s="42" t="s">
        <v>1439</v>
      </c>
      <c r="M375" s="42" t="s">
        <v>214</v>
      </c>
      <c r="N375" s="42">
        <v>922</v>
      </c>
      <c r="O375" s="65">
        <v>44882</v>
      </c>
      <c r="P375" s="64">
        <v>223653241</v>
      </c>
      <c r="Q375" s="42" t="s">
        <v>531</v>
      </c>
      <c r="R375" s="42" t="s">
        <v>2879</v>
      </c>
      <c r="S375" s="42"/>
      <c r="T375" s="162"/>
      <c r="U375" s="69"/>
      <c r="V375" s="69"/>
      <c r="W375" s="163"/>
      <c r="X375" s="163"/>
      <c r="Y375" s="163"/>
      <c r="Z375" s="163"/>
      <c r="AA375" s="163"/>
      <c r="AB375" s="42"/>
      <c r="AC375" s="69"/>
      <c r="AD375" s="69"/>
      <c r="AE375" s="69"/>
      <c r="AF375" s="69"/>
      <c r="AG375" s="64">
        <v>223653241</v>
      </c>
      <c r="AH375" s="42" t="s">
        <v>2592</v>
      </c>
      <c r="AI375" s="42"/>
      <c r="AJ375" s="144" t="s">
        <v>3573</v>
      </c>
      <c r="AK375" s="42" t="s">
        <v>2228</v>
      </c>
      <c r="AL375" s="42" t="s">
        <v>3781</v>
      </c>
      <c r="AM375" s="42">
        <v>4</v>
      </c>
      <c r="AN375" s="145" t="s">
        <v>3471</v>
      </c>
      <c r="AO375" s="65" t="s">
        <v>2714</v>
      </c>
      <c r="AP375" s="146" t="s">
        <v>3471</v>
      </c>
      <c r="AQ375" s="69" t="s">
        <v>3782</v>
      </c>
      <c r="AR375" s="69" t="s">
        <v>1428</v>
      </c>
      <c r="AS375" s="189">
        <v>79603685</v>
      </c>
      <c r="AT375" s="42" t="s">
        <v>2714</v>
      </c>
      <c r="AU375" s="42" t="s">
        <v>3784</v>
      </c>
      <c r="AV375" s="42">
        <v>6960485</v>
      </c>
      <c r="AW375" s="42" t="s">
        <v>3783</v>
      </c>
      <c r="AX375" s="65">
        <v>44904</v>
      </c>
      <c r="AY375" s="64">
        <v>223653241</v>
      </c>
      <c r="AZ375" s="147" t="s">
        <v>2714</v>
      </c>
      <c r="BA375" s="42" t="s">
        <v>2868</v>
      </c>
      <c r="BB375" s="42">
        <v>2</v>
      </c>
      <c r="BC375" s="42"/>
      <c r="BD375" s="42"/>
      <c r="BE375" s="42"/>
      <c r="BF375" s="93"/>
      <c r="BG375" s="42"/>
      <c r="BH375" s="42">
        <v>1119</v>
      </c>
      <c r="BI375" s="65">
        <v>44909</v>
      </c>
      <c r="BJ375" s="64">
        <v>223653241</v>
      </c>
      <c r="BK375" s="164"/>
      <c r="BL375" s="42"/>
      <c r="BM375" s="42"/>
      <c r="BN375" s="42"/>
      <c r="BO375" s="42"/>
      <c r="BP375" s="42"/>
      <c r="BQ375" s="42" t="s">
        <v>3785</v>
      </c>
      <c r="BR375" s="42"/>
      <c r="BS375" s="165"/>
      <c r="BT375" s="166">
        <v>44909</v>
      </c>
      <c r="BU375" s="166">
        <v>44970</v>
      </c>
      <c r="BV375" s="65"/>
      <c r="BW375" s="64"/>
      <c r="BX375" s="42"/>
      <c r="BY375" s="65"/>
      <c r="BZ375" s="167"/>
      <c r="CA375" s="65"/>
      <c r="CB375" s="64"/>
      <c r="CC375" s="42"/>
      <c r="CD375" s="42"/>
      <c r="CE375" s="42"/>
      <c r="CF375" s="42"/>
      <c r="CG375" s="42"/>
      <c r="CH375" s="42"/>
      <c r="CI375" s="42"/>
      <c r="CJ375" s="42"/>
      <c r="CK375" s="42"/>
      <c r="CL375" s="42"/>
      <c r="CM375" s="42"/>
      <c r="CN375" s="42"/>
      <c r="CO375" s="42"/>
      <c r="CP375" s="42"/>
      <c r="CQ375" s="42"/>
      <c r="CR375" s="42"/>
      <c r="CS375" s="42"/>
      <c r="CT375" s="42"/>
      <c r="CU375" s="42"/>
      <c r="CV375" s="42"/>
      <c r="CW375" s="42"/>
      <c r="CX375" s="42"/>
      <c r="CY375" s="65"/>
      <c r="CZ375" s="42"/>
      <c r="DA375" s="42"/>
      <c r="DB375" s="42"/>
      <c r="DC375" s="42"/>
      <c r="DD375" s="42"/>
      <c r="DE375" s="42"/>
      <c r="DF375" s="42"/>
      <c r="DG375" s="42"/>
      <c r="DH375" s="42"/>
      <c r="DI375" s="42"/>
      <c r="DJ375" s="42"/>
      <c r="DK375" s="42"/>
      <c r="DL375" s="42"/>
      <c r="DM375" s="42"/>
      <c r="DN375" s="65"/>
      <c r="DO375" s="42"/>
      <c r="DP375" s="42"/>
      <c r="DQ375" s="42"/>
      <c r="DR375" s="42"/>
      <c r="DS375" s="42"/>
      <c r="DT375" s="65"/>
      <c r="DU375" s="65"/>
      <c r="DV375" s="148"/>
      <c r="DW375" s="65"/>
      <c r="DX375" s="42"/>
      <c r="DY375" s="42"/>
      <c r="DZ375" s="42"/>
      <c r="EA375" s="42"/>
      <c r="EB375" s="42"/>
      <c r="EC375" s="42"/>
      <c r="ED375" s="42"/>
      <c r="EE375" s="42"/>
      <c r="EF375" s="42"/>
      <c r="EG375" s="42"/>
      <c r="EH375" s="42"/>
      <c r="EI375" s="42"/>
      <c r="EJ375" s="42"/>
      <c r="EK375" s="42"/>
      <c r="EL375" s="42"/>
      <c r="EM375" s="42"/>
      <c r="EN375" s="42"/>
      <c r="EO375" s="42"/>
      <c r="EP375" s="42"/>
      <c r="EQ375" s="42"/>
      <c r="ER375" s="42"/>
      <c r="ES375" s="42"/>
      <c r="ET375" s="42"/>
      <c r="EU375" s="42"/>
      <c r="EV375" s="42"/>
      <c r="EW375" s="42"/>
      <c r="EX375" s="42"/>
      <c r="EY375" s="42"/>
      <c r="EZ375" s="42"/>
      <c r="FA375" s="42"/>
      <c r="FB375" s="42"/>
      <c r="FC375" s="42"/>
      <c r="FD375" s="149">
        <f t="shared" si="39"/>
        <v>223653241</v>
      </c>
      <c r="FE375" s="150">
        <f t="shared" si="46"/>
        <v>44970</v>
      </c>
      <c r="FF375" s="63" t="str">
        <f t="shared" ca="1" si="45"/>
        <v xml:space="preserve"> TERMINADO</v>
      </c>
      <c r="FG375" s="42"/>
      <c r="FH375" s="42"/>
      <c r="FI375" s="168"/>
      <c r="FJ375" s="42" t="s">
        <v>3786</v>
      </c>
      <c r="FK375" s="151"/>
    </row>
    <row r="376" spans="1:167" s="39" customFormat="1" ht="13.5" customHeight="1" x14ac:dyDescent="0.2">
      <c r="A376" s="183">
        <v>84320</v>
      </c>
      <c r="B376" s="183" t="s">
        <v>3774</v>
      </c>
      <c r="C376" s="96" t="s">
        <v>3692</v>
      </c>
      <c r="D376" s="183" t="s">
        <v>3599</v>
      </c>
      <c r="E376" s="96">
        <v>375</v>
      </c>
      <c r="F376" s="184" t="s">
        <v>3404</v>
      </c>
      <c r="G376" s="183"/>
      <c r="H376" s="185" t="s">
        <v>3757</v>
      </c>
      <c r="I376" s="96" t="s">
        <v>3787</v>
      </c>
      <c r="J376" s="96" t="s">
        <v>1895</v>
      </c>
      <c r="K376" s="96" t="s">
        <v>2714</v>
      </c>
      <c r="L376" s="96" t="s">
        <v>3528</v>
      </c>
      <c r="M376" s="96" t="s">
        <v>245</v>
      </c>
      <c r="N376" s="96">
        <v>977</v>
      </c>
      <c r="O376" s="186">
        <v>44910</v>
      </c>
      <c r="P376" s="187">
        <v>103192590</v>
      </c>
      <c r="Q376" s="96" t="s">
        <v>3403</v>
      </c>
      <c r="R376" s="96" t="s">
        <v>3404</v>
      </c>
      <c r="S376" s="96"/>
      <c r="T376" s="188"/>
      <c r="U376" s="189"/>
      <c r="V376" s="189"/>
      <c r="W376" s="190"/>
      <c r="X376" s="190"/>
      <c r="Y376" s="190"/>
      <c r="Z376" s="190"/>
      <c r="AA376" s="190"/>
      <c r="AB376" s="96"/>
      <c r="AC376" s="189"/>
      <c r="AD376" s="189"/>
      <c r="AE376" s="189"/>
      <c r="AF376" s="189"/>
      <c r="AG376" s="187">
        <v>223653241</v>
      </c>
      <c r="AH376" s="96" t="s">
        <v>2575</v>
      </c>
      <c r="AI376" s="96"/>
      <c r="AJ376" s="191" t="s">
        <v>3788</v>
      </c>
      <c r="AK376" s="96" t="s">
        <v>2228</v>
      </c>
      <c r="AL376" s="96" t="s">
        <v>3790</v>
      </c>
      <c r="AM376" s="96"/>
      <c r="AN376" s="192" t="s">
        <v>3471</v>
      </c>
      <c r="AO376" s="186" t="s">
        <v>2714</v>
      </c>
      <c r="AP376" s="193" t="s">
        <v>3471</v>
      </c>
      <c r="AQ376" s="189"/>
      <c r="AR376" s="189"/>
      <c r="AS376" s="189"/>
      <c r="AT376" s="96"/>
      <c r="AU376" s="96"/>
      <c r="AV376" s="96">
        <v>3779997</v>
      </c>
      <c r="AW376" s="96" t="s">
        <v>3789</v>
      </c>
      <c r="AX376" s="186">
        <v>44923</v>
      </c>
      <c r="AY376" s="187">
        <v>103192590</v>
      </c>
      <c r="AZ376" s="194" t="s">
        <v>2714</v>
      </c>
      <c r="BA376" s="96"/>
      <c r="BB376" s="96"/>
      <c r="BC376" s="96"/>
      <c r="BD376" s="96"/>
      <c r="BE376" s="96"/>
      <c r="BF376" s="195"/>
      <c r="BG376" s="96"/>
      <c r="BH376" s="96">
        <v>1157</v>
      </c>
      <c r="BI376" s="186">
        <v>44924</v>
      </c>
      <c r="BJ376" s="187">
        <v>103192590</v>
      </c>
      <c r="BK376" s="196"/>
      <c r="BL376" s="96"/>
      <c r="BM376" s="96"/>
      <c r="BN376" s="96"/>
      <c r="BO376" s="96"/>
      <c r="BP376" s="96"/>
      <c r="BQ376" s="96"/>
      <c r="BR376" s="96"/>
      <c r="BS376" s="197"/>
      <c r="BT376" s="198"/>
      <c r="BU376" s="198"/>
      <c r="BV376" s="186"/>
      <c r="BW376" s="187"/>
      <c r="BX376" s="96"/>
      <c r="BY376" s="186"/>
      <c r="BZ376" s="199"/>
      <c r="CA376" s="186"/>
      <c r="CB376" s="187"/>
      <c r="CC376" s="96"/>
      <c r="CD376" s="96"/>
      <c r="CE376" s="96"/>
      <c r="CF376" s="96"/>
      <c r="CG376" s="96"/>
      <c r="CH376" s="96"/>
      <c r="CI376" s="96"/>
      <c r="CJ376" s="96"/>
      <c r="CK376" s="96"/>
      <c r="CL376" s="96"/>
      <c r="CM376" s="96"/>
      <c r="CN376" s="96"/>
      <c r="CO376" s="96"/>
      <c r="CP376" s="96"/>
      <c r="CQ376" s="96"/>
      <c r="CR376" s="96"/>
      <c r="CS376" s="96"/>
      <c r="CT376" s="96"/>
      <c r="CU376" s="96"/>
      <c r="CV376" s="96"/>
      <c r="CW376" s="96"/>
      <c r="CX376" s="96"/>
      <c r="CY376" s="186"/>
      <c r="CZ376" s="96"/>
      <c r="DA376" s="96"/>
      <c r="DB376" s="96"/>
      <c r="DC376" s="96"/>
      <c r="DD376" s="96"/>
      <c r="DE376" s="96"/>
      <c r="DF376" s="96"/>
      <c r="DG376" s="96"/>
      <c r="DH376" s="96"/>
      <c r="DI376" s="96"/>
      <c r="DJ376" s="96"/>
      <c r="DK376" s="96"/>
      <c r="DL376" s="96"/>
      <c r="DM376" s="96"/>
      <c r="DN376" s="186"/>
      <c r="DO376" s="96"/>
      <c r="DP376" s="96"/>
      <c r="DQ376" s="96"/>
      <c r="DR376" s="96"/>
      <c r="DS376" s="96"/>
      <c r="DT376" s="186"/>
      <c r="DU376" s="186"/>
      <c r="DV376" s="191"/>
      <c r="DW376" s="186"/>
      <c r="DX376" s="96"/>
      <c r="DY376" s="96"/>
      <c r="DZ376" s="96"/>
      <c r="EA376" s="96"/>
      <c r="EB376" s="96"/>
      <c r="EC376" s="96"/>
      <c r="ED376" s="96"/>
      <c r="EE376" s="96"/>
      <c r="EF376" s="96"/>
      <c r="EG376" s="96"/>
      <c r="EH376" s="96"/>
      <c r="EI376" s="96"/>
      <c r="EJ376" s="96"/>
      <c r="EK376" s="96"/>
      <c r="EL376" s="96"/>
      <c r="EM376" s="96"/>
      <c r="EN376" s="96"/>
      <c r="EO376" s="96"/>
      <c r="EP376" s="96"/>
      <c r="EQ376" s="96"/>
      <c r="ER376" s="96"/>
      <c r="ES376" s="96"/>
      <c r="ET376" s="96"/>
      <c r="EU376" s="96"/>
      <c r="EV376" s="96"/>
      <c r="EW376" s="96"/>
      <c r="EX376" s="96"/>
      <c r="EY376" s="96"/>
      <c r="EZ376" s="96"/>
      <c r="FA376" s="96"/>
      <c r="FB376" s="96"/>
      <c r="FC376" s="96"/>
      <c r="FD376" s="200">
        <f t="shared" si="39"/>
        <v>103192590</v>
      </c>
      <c r="FE376" s="201">
        <f t="shared" si="46"/>
        <v>0</v>
      </c>
      <c r="FF376" s="185" t="str">
        <f t="shared" ca="1" si="45"/>
        <v xml:space="preserve"> TERMINADO</v>
      </c>
      <c r="FG376" s="96"/>
      <c r="FH376" s="96"/>
      <c r="FI376" s="202"/>
      <c r="FJ376" s="96" t="s">
        <v>3791</v>
      </c>
      <c r="FK376" s="203"/>
    </row>
    <row r="377" spans="1:167" s="39" customFormat="1" ht="13.5" customHeight="1" x14ac:dyDescent="0.2">
      <c r="A377" s="183">
        <v>80524</v>
      </c>
      <c r="B377" s="96" t="s">
        <v>3108</v>
      </c>
      <c r="C377" s="96" t="s">
        <v>3694</v>
      </c>
      <c r="D377" s="183" t="s">
        <v>3600</v>
      </c>
      <c r="E377" s="96">
        <v>376</v>
      </c>
      <c r="F377" s="184" t="s">
        <v>510</v>
      </c>
      <c r="G377" s="183"/>
      <c r="H377" s="185" t="s">
        <v>528</v>
      </c>
      <c r="I377" s="96" t="s">
        <v>3610</v>
      </c>
      <c r="J377" s="96" t="s">
        <v>3524</v>
      </c>
      <c r="K377" s="96" t="s">
        <v>2714</v>
      </c>
      <c r="L377" s="96" t="s">
        <v>1439</v>
      </c>
      <c r="M377" s="96" t="s">
        <v>214</v>
      </c>
      <c r="N377" s="96">
        <v>931</v>
      </c>
      <c r="O377" s="186">
        <v>44893</v>
      </c>
      <c r="P377" s="187">
        <v>27917717</v>
      </c>
      <c r="Q377" s="96" t="s">
        <v>3771</v>
      </c>
      <c r="R377" s="96" t="s">
        <v>510</v>
      </c>
      <c r="S377" s="96"/>
      <c r="T377" s="188"/>
      <c r="U377" s="189"/>
      <c r="V377" s="189"/>
      <c r="W377" s="190"/>
      <c r="X377" s="190"/>
      <c r="Y377" s="190"/>
      <c r="Z377" s="190"/>
      <c r="AA377" s="190"/>
      <c r="AB377" s="96"/>
      <c r="AC377" s="189"/>
      <c r="AD377" s="189"/>
      <c r="AE377" s="189"/>
      <c r="AF377" s="189"/>
      <c r="AG377" s="187">
        <v>27917717</v>
      </c>
      <c r="AH377" s="96" t="s">
        <v>502</v>
      </c>
      <c r="AI377" s="96"/>
      <c r="AJ377" s="191" t="s">
        <v>3605</v>
      </c>
      <c r="AK377" s="96" t="s">
        <v>3446</v>
      </c>
      <c r="AL377" s="96">
        <v>900266867</v>
      </c>
      <c r="AM377" s="96">
        <v>5</v>
      </c>
      <c r="AN377" s="192" t="s">
        <v>3471</v>
      </c>
      <c r="AO377" s="186" t="s">
        <v>2714</v>
      </c>
      <c r="AP377" s="217" t="s">
        <v>3471</v>
      </c>
      <c r="AQ377" s="189" t="s">
        <v>3809</v>
      </c>
      <c r="AR377" s="212" t="s">
        <v>1428</v>
      </c>
      <c r="AS377" s="189">
        <v>27180007</v>
      </c>
      <c r="AT377" s="96" t="s">
        <v>2714</v>
      </c>
      <c r="AU377" s="96" t="s">
        <v>3811</v>
      </c>
      <c r="AV377" s="96">
        <v>6583769</v>
      </c>
      <c r="AW377" s="96" t="s">
        <v>3810</v>
      </c>
      <c r="AX377" s="186">
        <v>44914</v>
      </c>
      <c r="AY377" s="187">
        <v>27917717</v>
      </c>
      <c r="AZ377" s="194" t="s">
        <v>2714</v>
      </c>
      <c r="BA377" s="96" t="s">
        <v>3812</v>
      </c>
      <c r="BB377" s="96">
        <v>7</v>
      </c>
      <c r="BC377" s="96"/>
      <c r="BD377" s="96"/>
      <c r="BE377" s="96"/>
      <c r="BF377" s="195"/>
      <c r="BG377" s="96"/>
      <c r="BH377" s="96">
        <v>1120</v>
      </c>
      <c r="BI377" s="186">
        <v>44910</v>
      </c>
      <c r="BJ377" s="187">
        <v>27917717</v>
      </c>
      <c r="BK377" s="196"/>
      <c r="BL377" s="96"/>
      <c r="BM377" s="96"/>
      <c r="BN377" s="96"/>
      <c r="BO377" s="96"/>
      <c r="BP377" s="96"/>
      <c r="BQ377" s="96" t="s">
        <v>3813</v>
      </c>
      <c r="BR377" s="96"/>
      <c r="BS377" s="197"/>
      <c r="BT377" s="198">
        <v>44917</v>
      </c>
      <c r="BU377" s="198">
        <v>45128</v>
      </c>
      <c r="BV377" s="186"/>
      <c r="BW377" s="187"/>
      <c r="BX377" s="96"/>
      <c r="BY377" s="186"/>
      <c r="BZ377" s="199"/>
      <c r="CA377" s="186"/>
      <c r="CB377" s="187"/>
      <c r="CC377" s="96"/>
      <c r="CD377" s="96"/>
      <c r="CE377" s="96"/>
      <c r="CF377" s="96"/>
      <c r="CG377" s="96"/>
      <c r="CH377" s="96"/>
      <c r="CI377" s="96"/>
      <c r="CJ377" s="96"/>
      <c r="CK377" s="96"/>
      <c r="CL377" s="96"/>
      <c r="CM377" s="96"/>
      <c r="CN377" s="96"/>
      <c r="CO377" s="96"/>
      <c r="CP377" s="96"/>
      <c r="CQ377" s="96"/>
      <c r="CR377" s="96"/>
      <c r="CS377" s="96"/>
      <c r="CT377" s="96"/>
      <c r="CU377" s="96"/>
      <c r="CV377" s="96"/>
      <c r="CW377" s="96"/>
      <c r="CX377" s="96"/>
      <c r="CY377" s="186"/>
      <c r="CZ377" s="96"/>
      <c r="DA377" s="96"/>
      <c r="DB377" s="96"/>
      <c r="DC377" s="96"/>
      <c r="DD377" s="96"/>
      <c r="DE377" s="96"/>
      <c r="DF377" s="96"/>
      <c r="DG377" s="96"/>
      <c r="DH377" s="96"/>
      <c r="DI377" s="96"/>
      <c r="DJ377" s="96"/>
      <c r="DK377" s="96"/>
      <c r="DL377" s="96"/>
      <c r="DM377" s="96"/>
      <c r="DN377" s="186"/>
      <c r="DO377" s="96"/>
      <c r="DP377" s="96"/>
      <c r="DQ377" s="96"/>
      <c r="DR377" s="96"/>
      <c r="DS377" s="96"/>
      <c r="DT377" s="186"/>
      <c r="DU377" s="186"/>
      <c r="DV377" s="191"/>
      <c r="DW377" s="186"/>
      <c r="DX377" s="96"/>
      <c r="DY377" s="96"/>
      <c r="DZ377" s="96"/>
      <c r="EA377" s="96"/>
      <c r="EB377" s="96"/>
      <c r="EC377" s="96"/>
      <c r="ED377" s="96"/>
      <c r="EE377" s="96"/>
      <c r="EF377" s="96"/>
      <c r="EG377" s="96"/>
      <c r="EH377" s="96"/>
      <c r="EI377" s="96"/>
      <c r="EJ377" s="96"/>
      <c r="EK377" s="96"/>
      <c r="EL377" s="96"/>
      <c r="EM377" s="96"/>
      <c r="EN377" s="96"/>
      <c r="EO377" s="96"/>
      <c r="EP377" s="96"/>
      <c r="EQ377" s="96"/>
      <c r="ER377" s="96"/>
      <c r="ES377" s="96"/>
      <c r="ET377" s="96"/>
      <c r="EU377" s="96"/>
      <c r="EV377" s="96"/>
      <c r="EW377" s="96"/>
      <c r="EX377" s="96"/>
      <c r="EY377" s="96"/>
      <c r="EZ377" s="96"/>
      <c r="FA377" s="96"/>
      <c r="FB377" s="96"/>
      <c r="FC377" s="96"/>
      <c r="FD377" s="200">
        <f t="shared" ref="FD377" si="51">+AY377+BW377+CG377+CP377</f>
        <v>27917717</v>
      </c>
      <c r="FE377" s="201">
        <f t="shared" si="46"/>
        <v>45128</v>
      </c>
      <c r="FF377" s="185" t="str">
        <f t="shared" ca="1" si="45"/>
        <v>EN EJECUCION</v>
      </c>
      <c r="FG377" s="96"/>
      <c r="FH377" s="96"/>
      <c r="FI377" s="202"/>
      <c r="FJ377" s="96" t="s">
        <v>3814</v>
      </c>
      <c r="FK377" s="203"/>
    </row>
    <row r="378" spans="1:167" s="152" customFormat="1" ht="13.5" customHeight="1" x14ac:dyDescent="0.2">
      <c r="A378" s="43">
        <v>80990</v>
      </c>
      <c r="B378" s="42" t="s">
        <v>3108</v>
      </c>
      <c r="C378" s="42" t="s">
        <v>3692</v>
      </c>
      <c r="D378" s="43" t="s">
        <v>3601</v>
      </c>
      <c r="E378" s="42">
        <v>377</v>
      </c>
      <c r="F378" s="68" t="s">
        <v>510</v>
      </c>
      <c r="G378" s="43"/>
      <c r="H378" s="63" t="s">
        <v>3757</v>
      </c>
      <c r="I378" s="42" t="s">
        <v>3611</v>
      </c>
      <c r="J378" s="42" t="s">
        <v>3718</v>
      </c>
      <c r="K378" s="42" t="s">
        <v>483</v>
      </c>
      <c r="L378" s="42" t="s">
        <v>1439</v>
      </c>
      <c r="M378" s="42" t="s">
        <v>197</v>
      </c>
      <c r="N378" s="42">
        <v>974</v>
      </c>
      <c r="O378" s="65">
        <v>44909</v>
      </c>
      <c r="P378" s="64">
        <v>4550000</v>
      </c>
      <c r="Q378" s="42" t="s">
        <v>3771</v>
      </c>
      <c r="R378" s="42" t="s">
        <v>510</v>
      </c>
      <c r="S378" s="42"/>
      <c r="T378" s="162"/>
      <c r="U378" s="69"/>
      <c r="V378" s="69"/>
      <c r="W378" s="163"/>
      <c r="X378" s="163"/>
      <c r="Y378" s="163"/>
      <c r="Z378" s="163"/>
      <c r="AA378" s="163"/>
      <c r="AB378" s="42"/>
      <c r="AC378" s="69"/>
      <c r="AD378" s="69"/>
      <c r="AE378" s="69"/>
      <c r="AF378" s="69"/>
      <c r="AG378" s="64">
        <v>4550000</v>
      </c>
      <c r="AH378" s="42" t="s">
        <v>506</v>
      </c>
      <c r="AI378" s="42"/>
      <c r="AJ378" s="144" t="s">
        <v>3606</v>
      </c>
      <c r="AK378" s="42" t="s">
        <v>1428</v>
      </c>
      <c r="AL378" s="42">
        <v>1032415300</v>
      </c>
      <c r="AM378" s="42"/>
      <c r="AN378" s="145" t="s">
        <v>1631</v>
      </c>
      <c r="AO378" s="65">
        <v>32332</v>
      </c>
      <c r="AP378" s="146">
        <f t="shared" ref="AP378:AP380" si="52">+YEARFRAC(AO378,$AP$1,3)-1</f>
        <v>33.504109589041093</v>
      </c>
      <c r="AQ378" s="69" t="s">
        <v>2714</v>
      </c>
      <c r="AR378" s="69" t="s">
        <v>2714</v>
      </c>
      <c r="AS378" s="189" t="s">
        <v>2714</v>
      </c>
      <c r="AT378" s="42" t="s">
        <v>1360</v>
      </c>
      <c r="AU378" s="42" t="s">
        <v>3815</v>
      </c>
      <c r="AV378" s="42">
        <v>3114451336</v>
      </c>
      <c r="AW378" s="42" t="s">
        <v>3816</v>
      </c>
      <c r="AX378" s="65">
        <v>44911</v>
      </c>
      <c r="AY378" s="64">
        <v>4550000</v>
      </c>
      <c r="AZ378" s="147">
        <v>4550000</v>
      </c>
      <c r="BA378" s="42" t="s">
        <v>3749</v>
      </c>
      <c r="BB378" s="42">
        <v>1</v>
      </c>
      <c r="BC378" s="42"/>
      <c r="BD378" s="42"/>
      <c r="BE378" s="42"/>
      <c r="BF378" s="93"/>
      <c r="BG378" s="42"/>
      <c r="BH378" s="42">
        <v>1124</v>
      </c>
      <c r="BI378" s="65">
        <v>44911</v>
      </c>
      <c r="BJ378" s="64">
        <v>4550000</v>
      </c>
      <c r="BK378" s="164"/>
      <c r="BL378" s="42"/>
      <c r="BM378" s="42"/>
      <c r="BN378" s="42"/>
      <c r="BO378" s="42"/>
      <c r="BP378" s="42"/>
      <c r="BQ378" s="42" t="s">
        <v>3817</v>
      </c>
      <c r="BR378" s="42"/>
      <c r="BS378" s="165"/>
      <c r="BT378" s="166">
        <v>44914</v>
      </c>
      <c r="BU378" s="166">
        <v>44944</v>
      </c>
      <c r="BV378" s="65"/>
      <c r="BW378" s="64"/>
      <c r="BX378" s="42"/>
      <c r="BY378" s="65"/>
      <c r="BZ378" s="167"/>
      <c r="CA378" s="65"/>
      <c r="CB378" s="64"/>
      <c r="CC378" s="42"/>
      <c r="CD378" s="42"/>
      <c r="CE378" s="42"/>
      <c r="CF378" s="42"/>
      <c r="CG378" s="42"/>
      <c r="CH378" s="42"/>
      <c r="CI378" s="42"/>
      <c r="CJ378" s="42"/>
      <c r="CK378" s="42"/>
      <c r="CL378" s="42"/>
      <c r="CM378" s="42"/>
      <c r="CN378" s="42"/>
      <c r="CO378" s="42"/>
      <c r="CP378" s="42"/>
      <c r="CQ378" s="42"/>
      <c r="CR378" s="42"/>
      <c r="CS378" s="42"/>
      <c r="CT378" s="42"/>
      <c r="CU378" s="42"/>
      <c r="CV378" s="42"/>
      <c r="CW378" s="42"/>
      <c r="CX378" s="42"/>
      <c r="CY378" s="65"/>
      <c r="CZ378" s="42"/>
      <c r="DA378" s="42"/>
      <c r="DB378" s="42"/>
      <c r="DC378" s="42"/>
      <c r="DD378" s="42"/>
      <c r="DE378" s="42"/>
      <c r="DF378" s="42"/>
      <c r="DG378" s="42"/>
      <c r="DH378" s="42"/>
      <c r="DI378" s="42"/>
      <c r="DJ378" s="42"/>
      <c r="DK378" s="42"/>
      <c r="DL378" s="42"/>
      <c r="DM378" s="42"/>
      <c r="DN378" s="65"/>
      <c r="DO378" s="42"/>
      <c r="DP378" s="42"/>
      <c r="DQ378" s="42"/>
      <c r="DR378" s="42"/>
      <c r="DS378" s="42"/>
      <c r="DT378" s="65"/>
      <c r="DU378" s="65"/>
      <c r="DV378" s="148"/>
      <c r="DW378" s="65"/>
      <c r="DX378" s="42"/>
      <c r="DY378" s="42"/>
      <c r="DZ378" s="42"/>
      <c r="EA378" s="42"/>
      <c r="EB378" s="42"/>
      <c r="EC378" s="42"/>
      <c r="ED378" s="42"/>
      <c r="EE378" s="42"/>
      <c r="EF378" s="42"/>
      <c r="EG378" s="42"/>
      <c r="EH378" s="42"/>
      <c r="EI378" s="42"/>
      <c r="EJ378" s="42"/>
      <c r="EK378" s="42"/>
      <c r="EL378" s="42"/>
      <c r="EM378" s="42"/>
      <c r="EN378" s="42"/>
      <c r="EO378" s="42"/>
      <c r="EP378" s="42"/>
      <c r="EQ378" s="42"/>
      <c r="ER378" s="42"/>
      <c r="ES378" s="42"/>
      <c r="ET378" s="42"/>
      <c r="EU378" s="42"/>
      <c r="EV378" s="42"/>
      <c r="EW378" s="42"/>
      <c r="EX378" s="42"/>
      <c r="EY378" s="42"/>
      <c r="EZ378" s="42"/>
      <c r="FA378" s="42"/>
      <c r="FB378" s="42"/>
      <c r="FC378" s="42"/>
      <c r="FD378" s="149">
        <f t="shared" ref="FD378:FD391" si="53">+AY378+BW378+CG378+CP378</f>
        <v>4550000</v>
      </c>
      <c r="FE378" s="150">
        <f t="shared" si="46"/>
        <v>44944</v>
      </c>
      <c r="FF378" s="63" t="str">
        <f t="shared" ca="1" si="45"/>
        <v xml:space="preserve"> TERMINADO</v>
      </c>
      <c r="FG378" s="42"/>
      <c r="FH378" s="42"/>
      <c r="FI378" s="168"/>
      <c r="FJ378" s="42" t="s">
        <v>3818</v>
      </c>
      <c r="FK378" s="151"/>
    </row>
    <row r="379" spans="1:167" s="39" customFormat="1" ht="13.5" customHeight="1" x14ac:dyDescent="0.2">
      <c r="A379" s="183">
        <v>80363</v>
      </c>
      <c r="B379" s="183" t="s">
        <v>2547</v>
      </c>
      <c r="C379" s="96" t="s">
        <v>3466</v>
      </c>
      <c r="D379" s="183" t="s">
        <v>3602</v>
      </c>
      <c r="E379" s="96">
        <v>378</v>
      </c>
      <c r="F379" s="184" t="s">
        <v>3404</v>
      </c>
      <c r="G379" s="183"/>
      <c r="H379" s="185" t="s">
        <v>3757</v>
      </c>
      <c r="I379" s="96" t="s">
        <v>3612</v>
      </c>
      <c r="J379" s="96" t="s">
        <v>3524</v>
      </c>
      <c r="K379" s="96" t="s">
        <v>3471</v>
      </c>
      <c r="L379" s="96" t="s">
        <v>1439</v>
      </c>
      <c r="M379" s="96" t="s">
        <v>214</v>
      </c>
      <c r="N379" s="96">
        <v>924</v>
      </c>
      <c r="O379" s="186">
        <v>44883</v>
      </c>
      <c r="P379" s="187">
        <v>144370159</v>
      </c>
      <c r="Q379" s="96" t="s">
        <v>3403</v>
      </c>
      <c r="R379" s="96" t="s">
        <v>3404</v>
      </c>
      <c r="S379" s="96"/>
      <c r="T379" s="188"/>
      <c r="U379" s="189"/>
      <c r="V379" s="189"/>
      <c r="W379" s="190"/>
      <c r="X379" s="190"/>
      <c r="Y379" s="190"/>
      <c r="Z379" s="190"/>
      <c r="AA379" s="190"/>
      <c r="AB379" s="96"/>
      <c r="AC379" s="189"/>
      <c r="AD379" s="189"/>
      <c r="AE379" s="189"/>
      <c r="AF379" s="189"/>
      <c r="AG379" s="187">
        <v>144370159</v>
      </c>
      <c r="AH379" s="96" t="s">
        <v>2578</v>
      </c>
      <c r="AI379" s="96"/>
      <c r="AJ379" s="191" t="s">
        <v>3607</v>
      </c>
      <c r="AK379" s="96" t="s">
        <v>3446</v>
      </c>
      <c r="AL379" s="96" t="s">
        <v>3819</v>
      </c>
      <c r="AM379" s="96">
        <v>5</v>
      </c>
      <c r="AN379" s="192" t="s">
        <v>3471</v>
      </c>
      <c r="AO379" s="186" t="s">
        <v>2714</v>
      </c>
      <c r="AP379" s="217" t="s">
        <v>3471</v>
      </c>
      <c r="AQ379" s="189" t="s">
        <v>3820</v>
      </c>
      <c r="AR379" s="212" t="s">
        <v>1428</v>
      </c>
      <c r="AS379" s="189">
        <v>53103358</v>
      </c>
      <c r="AT379" s="96" t="s">
        <v>2714</v>
      </c>
      <c r="AU379" s="96" t="s">
        <v>3821</v>
      </c>
      <c r="AV379" s="96">
        <v>7036962</v>
      </c>
      <c r="AW379" s="96" t="s">
        <v>3822</v>
      </c>
      <c r="AX379" s="186">
        <v>44823</v>
      </c>
      <c r="AY379" s="187">
        <v>144370159</v>
      </c>
      <c r="AZ379" s="194" t="s">
        <v>2714</v>
      </c>
      <c r="BA379" s="96" t="s">
        <v>2781</v>
      </c>
      <c r="BB379" s="96">
        <v>5</v>
      </c>
      <c r="BC379" s="96"/>
      <c r="BD379" s="96"/>
      <c r="BE379" s="96"/>
      <c r="BF379" s="195"/>
      <c r="BG379" s="96"/>
      <c r="BH379" s="96">
        <v>1131</v>
      </c>
      <c r="BI379" s="186">
        <v>44914</v>
      </c>
      <c r="BJ379" s="187">
        <v>144370159</v>
      </c>
      <c r="BK379" s="196"/>
      <c r="BL379" s="96"/>
      <c r="BM379" s="96"/>
      <c r="BN379" s="96"/>
      <c r="BO379" s="96"/>
      <c r="BP379" s="96"/>
      <c r="BQ379" s="96" t="s">
        <v>3940</v>
      </c>
      <c r="BR379" s="96"/>
      <c r="BS379" s="197"/>
      <c r="BT379" s="198">
        <v>44967</v>
      </c>
      <c r="BU379" s="198">
        <v>45116</v>
      </c>
      <c r="BV379" s="186"/>
      <c r="BW379" s="187"/>
      <c r="BX379" s="96"/>
      <c r="BY379" s="186"/>
      <c r="BZ379" s="199"/>
      <c r="CA379" s="186"/>
      <c r="CB379" s="187"/>
      <c r="CC379" s="96"/>
      <c r="CD379" s="96"/>
      <c r="CE379" s="96"/>
      <c r="CF379" s="96"/>
      <c r="CG379" s="96"/>
      <c r="CH379" s="96"/>
      <c r="CI379" s="96"/>
      <c r="CJ379" s="96"/>
      <c r="CK379" s="96"/>
      <c r="CL379" s="96"/>
      <c r="CM379" s="96"/>
      <c r="CN379" s="96"/>
      <c r="CO379" s="96"/>
      <c r="CP379" s="96"/>
      <c r="CQ379" s="96"/>
      <c r="CR379" s="96"/>
      <c r="CS379" s="96"/>
      <c r="CT379" s="96"/>
      <c r="CU379" s="96"/>
      <c r="CV379" s="96"/>
      <c r="CW379" s="96"/>
      <c r="CX379" s="96"/>
      <c r="CY379" s="186"/>
      <c r="CZ379" s="96"/>
      <c r="DA379" s="96"/>
      <c r="DB379" s="96"/>
      <c r="DC379" s="96"/>
      <c r="DD379" s="96"/>
      <c r="DE379" s="96"/>
      <c r="DF379" s="96"/>
      <c r="DG379" s="96"/>
      <c r="DH379" s="96"/>
      <c r="DI379" s="96"/>
      <c r="DJ379" s="96"/>
      <c r="DK379" s="96"/>
      <c r="DL379" s="96"/>
      <c r="DM379" s="96"/>
      <c r="DN379" s="186"/>
      <c r="DO379" s="96"/>
      <c r="DP379" s="96"/>
      <c r="DQ379" s="96"/>
      <c r="DR379" s="96"/>
      <c r="DS379" s="96"/>
      <c r="DT379" s="186"/>
      <c r="DU379" s="186"/>
      <c r="DV379" s="191"/>
      <c r="DW379" s="186"/>
      <c r="DX379" s="96"/>
      <c r="DY379" s="96"/>
      <c r="DZ379" s="96"/>
      <c r="EA379" s="96"/>
      <c r="EB379" s="96"/>
      <c r="EC379" s="96"/>
      <c r="ED379" s="96"/>
      <c r="EE379" s="96"/>
      <c r="EF379" s="96"/>
      <c r="EG379" s="96"/>
      <c r="EH379" s="96"/>
      <c r="EI379" s="96"/>
      <c r="EJ379" s="96"/>
      <c r="EK379" s="96"/>
      <c r="EL379" s="96"/>
      <c r="EM379" s="96"/>
      <c r="EN379" s="96"/>
      <c r="EO379" s="96"/>
      <c r="EP379" s="96"/>
      <c r="EQ379" s="96"/>
      <c r="ER379" s="96"/>
      <c r="ES379" s="96"/>
      <c r="ET379" s="96"/>
      <c r="EU379" s="96"/>
      <c r="EV379" s="96"/>
      <c r="EW379" s="96"/>
      <c r="EX379" s="96"/>
      <c r="EY379" s="96"/>
      <c r="EZ379" s="96"/>
      <c r="FA379" s="96"/>
      <c r="FB379" s="96"/>
      <c r="FC379" s="96"/>
      <c r="FD379" s="200">
        <f t="shared" si="53"/>
        <v>144370159</v>
      </c>
      <c r="FE379" s="201">
        <f t="shared" si="46"/>
        <v>45116</v>
      </c>
      <c r="FF379" s="185" t="str">
        <f t="shared" ca="1" si="45"/>
        <v>EN EJECUCION</v>
      </c>
      <c r="FG379" s="96"/>
      <c r="FH379" s="96"/>
      <c r="FI379" s="202"/>
      <c r="FJ379" s="96" t="s">
        <v>3823</v>
      </c>
      <c r="FK379" s="203"/>
    </row>
    <row r="380" spans="1:167" s="152" customFormat="1" ht="13.5" customHeight="1" x14ac:dyDescent="0.2">
      <c r="A380" s="43">
        <v>81236</v>
      </c>
      <c r="B380" s="42" t="s">
        <v>3108</v>
      </c>
      <c r="C380" s="42" t="s">
        <v>3692</v>
      </c>
      <c r="D380" s="43" t="s">
        <v>3603</v>
      </c>
      <c r="E380" s="42">
        <v>379</v>
      </c>
      <c r="F380" s="68" t="s">
        <v>510</v>
      </c>
      <c r="G380" s="43"/>
      <c r="H380" s="63" t="s">
        <v>3757</v>
      </c>
      <c r="I380" s="42" t="s">
        <v>3613</v>
      </c>
      <c r="J380" s="42" t="s">
        <v>1890</v>
      </c>
      <c r="K380" s="42" t="s">
        <v>3824</v>
      </c>
      <c r="L380" s="42" t="s">
        <v>1439</v>
      </c>
      <c r="M380" s="42" t="s">
        <v>199</v>
      </c>
      <c r="N380" s="42">
        <v>978</v>
      </c>
      <c r="O380" s="65">
        <v>44910</v>
      </c>
      <c r="P380" s="64">
        <v>4200000</v>
      </c>
      <c r="Q380" s="42" t="s">
        <v>3771</v>
      </c>
      <c r="R380" s="42" t="s">
        <v>510</v>
      </c>
      <c r="S380" s="42"/>
      <c r="T380" s="162"/>
      <c r="U380" s="69"/>
      <c r="V380" s="69"/>
      <c r="W380" s="163"/>
      <c r="X380" s="163"/>
      <c r="Y380" s="163"/>
      <c r="Z380" s="163"/>
      <c r="AA380" s="163"/>
      <c r="AB380" s="42"/>
      <c r="AC380" s="69"/>
      <c r="AD380" s="69"/>
      <c r="AE380" s="69"/>
      <c r="AF380" s="69"/>
      <c r="AG380" s="64">
        <v>4200000</v>
      </c>
      <c r="AH380" s="42" t="s">
        <v>2296</v>
      </c>
      <c r="AI380" s="42"/>
      <c r="AJ380" s="144" t="s">
        <v>3608</v>
      </c>
      <c r="AK380" s="42" t="s">
        <v>1428</v>
      </c>
      <c r="AL380" s="42">
        <v>39752159</v>
      </c>
      <c r="AM380" s="42">
        <v>0</v>
      </c>
      <c r="AN380" s="145" t="s">
        <v>1632</v>
      </c>
      <c r="AO380" s="65">
        <v>24991</v>
      </c>
      <c r="AP380" s="146">
        <f t="shared" si="52"/>
        <v>53.61643835616438</v>
      </c>
      <c r="AQ380" s="69" t="s">
        <v>2714</v>
      </c>
      <c r="AR380" s="69" t="s">
        <v>2714</v>
      </c>
      <c r="AS380" s="189" t="s">
        <v>2714</v>
      </c>
      <c r="AT380" s="42" t="s">
        <v>3825</v>
      </c>
      <c r="AU380" s="42" t="s">
        <v>3826</v>
      </c>
      <c r="AV380" s="42">
        <v>3203330051</v>
      </c>
      <c r="AW380" s="42" t="s">
        <v>3827</v>
      </c>
      <c r="AX380" s="65">
        <v>44911</v>
      </c>
      <c r="AY380" s="64">
        <v>4200000</v>
      </c>
      <c r="AZ380" s="147">
        <v>4200000</v>
      </c>
      <c r="BA380" s="42" t="s">
        <v>3749</v>
      </c>
      <c r="BB380" s="42">
        <v>1</v>
      </c>
      <c r="BC380" s="42"/>
      <c r="BD380" s="42"/>
      <c r="BE380" s="42"/>
      <c r="BF380" s="93"/>
      <c r="BG380" s="42"/>
      <c r="BH380" s="42">
        <v>1129</v>
      </c>
      <c r="BI380" s="65">
        <v>44914</v>
      </c>
      <c r="BJ380" s="64">
        <v>4200000</v>
      </c>
      <c r="BK380" s="164"/>
      <c r="BL380" s="42"/>
      <c r="BM380" s="42"/>
      <c r="BN380" s="42"/>
      <c r="BO380" s="42"/>
      <c r="BP380" s="42"/>
      <c r="BQ380" s="42" t="s">
        <v>3828</v>
      </c>
      <c r="BR380" s="42"/>
      <c r="BS380" s="165"/>
      <c r="BT380" s="166">
        <v>44915</v>
      </c>
      <c r="BU380" s="166">
        <v>44945</v>
      </c>
      <c r="BV380" s="65"/>
      <c r="BW380" s="64"/>
      <c r="BX380" s="42"/>
      <c r="BY380" s="65"/>
      <c r="BZ380" s="167"/>
      <c r="CA380" s="65"/>
      <c r="CB380" s="64"/>
      <c r="CC380" s="42"/>
      <c r="CD380" s="42"/>
      <c r="CE380" s="42"/>
      <c r="CF380" s="42"/>
      <c r="CG380" s="42"/>
      <c r="CH380" s="42"/>
      <c r="CI380" s="42"/>
      <c r="CJ380" s="42"/>
      <c r="CK380" s="42"/>
      <c r="CL380" s="42"/>
      <c r="CM380" s="42"/>
      <c r="CN380" s="42"/>
      <c r="CO380" s="42"/>
      <c r="CP380" s="42"/>
      <c r="CQ380" s="42"/>
      <c r="CR380" s="42"/>
      <c r="CS380" s="42"/>
      <c r="CT380" s="42"/>
      <c r="CU380" s="42"/>
      <c r="CV380" s="42"/>
      <c r="CW380" s="42"/>
      <c r="CX380" s="42"/>
      <c r="CY380" s="65"/>
      <c r="CZ380" s="42"/>
      <c r="DA380" s="42"/>
      <c r="DB380" s="42"/>
      <c r="DC380" s="42"/>
      <c r="DD380" s="42"/>
      <c r="DE380" s="42"/>
      <c r="DF380" s="42"/>
      <c r="DG380" s="42"/>
      <c r="DH380" s="42"/>
      <c r="DI380" s="42"/>
      <c r="DJ380" s="42"/>
      <c r="DK380" s="42"/>
      <c r="DL380" s="42"/>
      <c r="DM380" s="42"/>
      <c r="DN380" s="65"/>
      <c r="DO380" s="42"/>
      <c r="DP380" s="42"/>
      <c r="DQ380" s="42"/>
      <c r="DR380" s="42"/>
      <c r="DS380" s="42"/>
      <c r="DT380" s="65"/>
      <c r="DU380" s="65"/>
      <c r="DV380" s="148"/>
      <c r="DW380" s="65"/>
      <c r="DX380" s="42"/>
      <c r="DY380" s="42"/>
      <c r="DZ380" s="42"/>
      <c r="EA380" s="42"/>
      <c r="EB380" s="42"/>
      <c r="EC380" s="42"/>
      <c r="ED380" s="42"/>
      <c r="EE380" s="42"/>
      <c r="EF380" s="42"/>
      <c r="EG380" s="42"/>
      <c r="EH380" s="42"/>
      <c r="EI380" s="42"/>
      <c r="EJ380" s="42"/>
      <c r="EK380" s="42"/>
      <c r="EL380" s="42"/>
      <c r="EM380" s="42"/>
      <c r="EN380" s="42"/>
      <c r="EO380" s="42"/>
      <c r="EP380" s="42"/>
      <c r="EQ380" s="42"/>
      <c r="ER380" s="42"/>
      <c r="ES380" s="42"/>
      <c r="ET380" s="42"/>
      <c r="EU380" s="42"/>
      <c r="EV380" s="42"/>
      <c r="EW380" s="42"/>
      <c r="EX380" s="42"/>
      <c r="EY380" s="42"/>
      <c r="EZ380" s="42"/>
      <c r="FA380" s="42"/>
      <c r="FB380" s="42"/>
      <c r="FC380" s="42"/>
      <c r="FD380" s="149">
        <f t="shared" si="53"/>
        <v>4200000</v>
      </c>
      <c r="FE380" s="150">
        <f t="shared" si="46"/>
        <v>44945</v>
      </c>
      <c r="FF380" s="63" t="str">
        <f t="shared" ca="1" si="45"/>
        <v xml:space="preserve"> TERMINADO</v>
      </c>
      <c r="FG380" s="42"/>
      <c r="FH380" s="42"/>
      <c r="FI380" s="168"/>
      <c r="FJ380" s="42" t="s">
        <v>3829</v>
      </c>
      <c r="FK380" s="151"/>
    </row>
    <row r="381" spans="1:167" s="39" customFormat="1" ht="13.5" customHeight="1" x14ac:dyDescent="0.2">
      <c r="A381" s="183">
        <v>81378</v>
      </c>
      <c r="B381" s="96" t="s">
        <v>3108</v>
      </c>
      <c r="C381" s="96" t="s">
        <v>3694</v>
      </c>
      <c r="D381" s="183" t="s">
        <v>3604</v>
      </c>
      <c r="E381" s="96">
        <v>380</v>
      </c>
      <c r="F381" s="184" t="s">
        <v>510</v>
      </c>
      <c r="G381" s="183"/>
      <c r="H381" s="185" t="s">
        <v>3757</v>
      </c>
      <c r="I381" s="96" t="s">
        <v>3614</v>
      </c>
      <c r="J381" s="96" t="s">
        <v>1912</v>
      </c>
      <c r="K381" s="96" t="s">
        <v>2714</v>
      </c>
      <c r="L381" s="96" t="s">
        <v>1439</v>
      </c>
      <c r="M381" s="96" t="s">
        <v>214</v>
      </c>
      <c r="N381" s="96">
        <v>940</v>
      </c>
      <c r="O381" s="186">
        <v>44896</v>
      </c>
      <c r="P381" s="187">
        <v>217002000</v>
      </c>
      <c r="Q381" s="96" t="s">
        <v>3771</v>
      </c>
      <c r="R381" s="96" t="s">
        <v>510</v>
      </c>
      <c r="S381" s="96"/>
      <c r="T381" s="188"/>
      <c r="U381" s="189"/>
      <c r="V381" s="189"/>
      <c r="W381" s="190"/>
      <c r="X381" s="190"/>
      <c r="Y381" s="190"/>
      <c r="Z381" s="190"/>
      <c r="AA381" s="190"/>
      <c r="AB381" s="96"/>
      <c r="AC381" s="189"/>
      <c r="AD381" s="189"/>
      <c r="AE381" s="189"/>
      <c r="AF381" s="189"/>
      <c r="AG381" s="187">
        <v>27002000</v>
      </c>
      <c r="AH381" s="96" t="s">
        <v>502</v>
      </c>
      <c r="AI381" s="96"/>
      <c r="AJ381" s="191" t="s">
        <v>3609</v>
      </c>
      <c r="AK381" s="96" t="s">
        <v>3446</v>
      </c>
      <c r="AL381" s="96">
        <v>830079122</v>
      </c>
      <c r="AM381" s="96">
        <v>1</v>
      </c>
      <c r="AN381" s="192" t="s">
        <v>3471</v>
      </c>
      <c r="AO381" s="186" t="s">
        <v>2714</v>
      </c>
      <c r="AP381" s="217" t="s">
        <v>3471</v>
      </c>
      <c r="AQ381" s="189" t="s">
        <v>3830</v>
      </c>
      <c r="AR381" s="212" t="s">
        <v>1428</v>
      </c>
      <c r="AS381" s="189">
        <v>79856746</v>
      </c>
      <c r="AT381" s="96" t="s">
        <v>2714</v>
      </c>
      <c r="AU381" s="96" t="s">
        <v>3831</v>
      </c>
      <c r="AV381" s="96">
        <v>2815353</v>
      </c>
      <c r="AW381" s="96" t="s">
        <v>3832</v>
      </c>
      <c r="AX381" s="186">
        <v>44914</v>
      </c>
      <c r="AY381" s="187">
        <v>27002000</v>
      </c>
      <c r="AZ381" s="194" t="s">
        <v>2714</v>
      </c>
      <c r="BA381" s="96" t="s">
        <v>2720</v>
      </c>
      <c r="BB381" s="96">
        <v>7</v>
      </c>
      <c r="BC381" s="96"/>
      <c r="BD381" s="96"/>
      <c r="BE381" s="96"/>
      <c r="BF381" s="195"/>
      <c r="BG381" s="96"/>
      <c r="BH381" s="96">
        <v>1132</v>
      </c>
      <c r="BI381" s="186">
        <v>44914</v>
      </c>
      <c r="BJ381" s="187">
        <v>27002000</v>
      </c>
      <c r="BK381" s="196"/>
      <c r="BL381" s="96"/>
      <c r="BM381" s="96"/>
      <c r="BN381" s="96"/>
      <c r="BO381" s="96"/>
      <c r="BP381" s="96"/>
      <c r="BQ381" s="96" t="s">
        <v>3833</v>
      </c>
      <c r="BR381" s="96"/>
      <c r="BS381" s="197"/>
      <c r="BT381" s="198">
        <v>44917</v>
      </c>
      <c r="BU381" s="198">
        <v>45128</v>
      </c>
      <c r="BV381" s="186"/>
      <c r="BW381" s="187"/>
      <c r="BX381" s="96"/>
      <c r="BY381" s="186"/>
      <c r="BZ381" s="199"/>
      <c r="CA381" s="186"/>
      <c r="CB381" s="187"/>
      <c r="CC381" s="96"/>
      <c r="CD381" s="96"/>
      <c r="CE381" s="96"/>
      <c r="CF381" s="96"/>
      <c r="CG381" s="96"/>
      <c r="CH381" s="96"/>
      <c r="CI381" s="96"/>
      <c r="CJ381" s="96"/>
      <c r="CK381" s="96"/>
      <c r="CL381" s="96"/>
      <c r="CM381" s="96"/>
      <c r="CN381" s="96"/>
      <c r="CO381" s="96"/>
      <c r="CP381" s="96"/>
      <c r="CQ381" s="96"/>
      <c r="CR381" s="96"/>
      <c r="CS381" s="96"/>
      <c r="CT381" s="96"/>
      <c r="CU381" s="96"/>
      <c r="CV381" s="96"/>
      <c r="CW381" s="96"/>
      <c r="CX381" s="96"/>
      <c r="CY381" s="186"/>
      <c r="CZ381" s="96"/>
      <c r="DA381" s="96"/>
      <c r="DB381" s="96"/>
      <c r="DC381" s="96"/>
      <c r="DD381" s="96"/>
      <c r="DE381" s="96"/>
      <c r="DF381" s="96"/>
      <c r="DG381" s="96"/>
      <c r="DH381" s="96"/>
      <c r="DI381" s="96"/>
      <c r="DJ381" s="96"/>
      <c r="DK381" s="96"/>
      <c r="DL381" s="96"/>
      <c r="DM381" s="96"/>
      <c r="DN381" s="186"/>
      <c r="DO381" s="96"/>
      <c r="DP381" s="96"/>
      <c r="DQ381" s="96"/>
      <c r="DR381" s="96"/>
      <c r="DS381" s="96"/>
      <c r="DT381" s="186"/>
      <c r="DU381" s="186"/>
      <c r="DV381" s="191"/>
      <c r="DW381" s="186"/>
      <c r="DX381" s="96"/>
      <c r="DY381" s="96"/>
      <c r="DZ381" s="96"/>
      <c r="EA381" s="96"/>
      <c r="EB381" s="96"/>
      <c r="EC381" s="96"/>
      <c r="ED381" s="96"/>
      <c r="EE381" s="96"/>
      <c r="EF381" s="96"/>
      <c r="EG381" s="96"/>
      <c r="EH381" s="96"/>
      <c r="EI381" s="96"/>
      <c r="EJ381" s="96"/>
      <c r="EK381" s="96"/>
      <c r="EL381" s="96"/>
      <c r="EM381" s="96"/>
      <c r="EN381" s="96"/>
      <c r="EO381" s="96"/>
      <c r="EP381" s="96"/>
      <c r="EQ381" s="96"/>
      <c r="ER381" s="96"/>
      <c r="ES381" s="96"/>
      <c r="ET381" s="96"/>
      <c r="EU381" s="96"/>
      <c r="EV381" s="96"/>
      <c r="EW381" s="96"/>
      <c r="EX381" s="96"/>
      <c r="EY381" s="96"/>
      <c r="EZ381" s="96"/>
      <c r="FA381" s="96"/>
      <c r="FB381" s="96"/>
      <c r="FC381" s="96"/>
      <c r="FD381" s="200">
        <f t="shared" si="53"/>
        <v>27002000</v>
      </c>
      <c r="FE381" s="201">
        <f t="shared" si="46"/>
        <v>45128</v>
      </c>
      <c r="FF381" s="185" t="str">
        <f t="shared" ca="1" si="45"/>
        <v>EN EJECUCION</v>
      </c>
      <c r="FG381" s="96"/>
      <c r="FH381" s="96"/>
      <c r="FI381" s="202"/>
      <c r="FJ381" s="96" t="s">
        <v>3834</v>
      </c>
      <c r="FK381" s="203"/>
    </row>
    <row r="382" spans="1:167" s="39" customFormat="1" ht="13.5" customHeight="1" x14ac:dyDescent="0.2">
      <c r="A382" s="183">
        <v>80307</v>
      </c>
      <c r="B382" s="183" t="s">
        <v>2547</v>
      </c>
      <c r="C382" s="96" t="s">
        <v>3466</v>
      </c>
      <c r="D382" s="183" t="s">
        <v>3792</v>
      </c>
      <c r="E382" s="96">
        <v>381</v>
      </c>
      <c r="F382" s="184" t="s">
        <v>3836</v>
      </c>
      <c r="G382" s="183"/>
      <c r="H382" s="185" t="s">
        <v>3757</v>
      </c>
      <c r="I382" s="96" t="s">
        <v>3835</v>
      </c>
      <c r="J382" s="96" t="s">
        <v>3524</v>
      </c>
      <c r="K382" s="96" t="s">
        <v>2714</v>
      </c>
      <c r="L382" s="96" t="s">
        <v>3526</v>
      </c>
      <c r="M382" s="96" t="s">
        <v>213</v>
      </c>
      <c r="N382" s="96">
        <v>929</v>
      </c>
      <c r="O382" s="186">
        <v>44889</v>
      </c>
      <c r="P382" s="187">
        <v>107978617</v>
      </c>
      <c r="Q382" s="96" t="s">
        <v>538</v>
      </c>
      <c r="R382" s="96" t="s">
        <v>3836</v>
      </c>
      <c r="S382" s="96"/>
      <c r="T382" s="188"/>
      <c r="U382" s="189"/>
      <c r="V382" s="189"/>
      <c r="W382" s="190"/>
      <c r="X382" s="190"/>
      <c r="Y382" s="190"/>
      <c r="Z382" s="190"/>
      <c r="AA382" s="190"/>
      <c r="AB382" s="96"/>
      <c r="AC382" s="189"/>
      <c r="AD382" s="189"/>
      <c r="AE382" s="189"/>
      <c r="AF382" s="189"/>
      <c r="AG382" s="187">
        <v>107978617</v>
      </c>
      <c r="AH382" s="96" t="s">
        <v>3439</v>
      </c>
      <c r="AI382" s="96"/>
      <c r="AJ382" s="191" t="s">
        <v>3802</v>
      </c>
      <c r="AK382" s="96" t="s">
        <v>3446</v>
      </c>
      <c r="AL382" s="96" t="s">
        <v>3837</v>
      </c>
      <c r="AM382" s="96">
        <v>4</v>
      </c>
      <c r="AN382" s="192" t="s">
        <v>3471</v>
      </c>
      <c r="AO382" s="186" t="s">
        <v>2714</v>
      </c>
      <c r="AP382" s="217" t="s">
        <v>3471</v>
      </c>
      <c r="AQ382" s="189" t="s">
        <v>3839</v>
      </c>
      <c r="AR382" s="212" t="s">
        <v>1428</v>
      </c>
      <c r="AS382" s="189">
        <v>52792654</v>
      </c>
      <c r="AT382" s="96" t="s">
        <v>2714</v>
      </c>
      <c r="AU382" s="96" t="s">
        <v>3838</v>
      </c>
      <c r="AV382" s="96">
        <v>3153492201</v>
      </c>
      <c r="AW382" s="96" t="s">
        <v>3840</v>
      </c>
      <c r="AX382" s="186">
        <v>44917</v>
      </c>
      <c r="AY382" s="187">
        <v>107978617</v>
      </c>
      <c r="AZ382" s="194" t="s">
        <v>2714</v>
      </c>
      <c r="BA382" s="96" t="s">
        <v>3721</v>
      </c>
      <c r="BB382" s="96">
        <v>6</v>
      </c>
      <c r="BC382" s="96"/>
      <c r="BD382" s="96">
        <f>6*30</f>
        <v>180</v>
      </c>
      <c r="BE382" s="96"/>
      <c r="BF382" s="195"/>
      <c r="BG382" s="96"/>
      <c r="BH382" s="96">
        <v>1144</v>
      </c>
      <c r="BI382" s="186">
        <v>44918</v>
      </c>
      <c r="BJ382" s="187">
        <v>107978617</v>
      </c>
      <c r="BK382" s="196"/>
      <c r="BL382" s="96"/>
      <c r="BM382" s="96"/>
      <c r="BN382" s="96"/>
      <c r="BO382" s="96"/>
      <c r="BP382" s="96"/>
      <c r="BQ382" s="96" t="s">
        <v>3941</v>
      </c>
      <c r="BR382" s="96"/>
      <c r="BS382" s="197"/>
      <c r="BT382" s="198">
        <v>44963</v>
      </c>
      <c r="BU382" s="198">
        <v>45143</v>
      </c>
      <c r="BV382" s="186"/>
      <c r="BW382" s="187"/>
      <c r="BX382" s="96"/>
      <c r="BY382" s="186"/>
      <c r="BZ382" s="199"/>
      <c r="CA382" s="186"/>
      <c r="CB382" s="187"/>
      <c r="CC382" s="96"/>
      <c r="CD382" s="96"/>
      <c r="CE382" s="96"/>
      <c r="CF382" s="96"/>
      <c r="CG382" s="96"/>
      <c r="CH382" s="96"/>
      <c r="CI382" s="96"/>
      <c r="CJ382" s="96"/>
      <c r="CK382" s="96"/>
      <c r="CL382" s="96"/>
      <c r="CM382" s="96"/>
      <c r="CN382" s="96"/>
      <c r="CO382" s="96"/>
      <c r="CP382" s="96"/>
      <c r="CQ382" s="96"/>
      <c r="CR382" s="96"/>
      <c r="CS382" s="96"/>
      <c r="CT382" s="96"/>
      <c r="CU382" s="96"/>
      <c r="CV382" s="96"/>
      <c r="CW382" s="96"/>
      <c r="CX382" s="96"/>
      <c r="CY382" s="186"/>
      <c r="CZ382" s="96"/>
      <c r="DA382" s="96"/>
      <c r="DB382" s="96"/>
      <c r="DC382" s="96"/>
      <c r="DD382" s="96"/>
      <c r="DE382" s="96"/>
      <c r="DF382" s="96"/>
      <c r="DG382" s="96"/>
      <c r="DH382" s="96"/>
      <c r="DI382" s="96"/>
      <c r="DJ382" s="96"/>
      <c r="DK382" s="96"/>
      <c r="DL382" s="96"/>
      <c r="DM382" s="96"/>
      <c r="DN382" s="186"/>
      <c r="DO382" s="96"/>
      <c r="DP382" s="96"/>
      <c r="DQ382" s="96"/>
      <c r="DR382" s="96"/>
      <c r="DS382" s="96"/>
      <c r="DT382" s="186"/>
      <c r="DU382" s="186"/>
      <c r="DV382" s="191"/>
      <c r="DW382" s="186"/>
      <c r="DX382" s="96"/>
      <c r="DY382" s="96"/>
      <c r="DZ382" s="96"/>
      <c r="EA382" s="96"/>
      <c r="EB382" s="96"/>
      <c r="EC382" s="96"/>
      <c r="ED382" s="96"/>
      <c r="EE382" s="96"/>
      <c r="EF382" s="96"/>
      <c r="EG382" s="96"/>
      <c r="EH382" s="96"/>
      <c r="EI382" s="96"/>
      <c r="EJ382" s="96"/>
      <c r="EK382" s="96"/>
      <c r="EL382" s="96"/>
      <c r="EM382" s="96"/>
      <c r="EN382" s="96"/>
      <c r="EO382" s="96"/>
      <c r="EP382" s="96"/>
      <c r="EQ382" s="96"/>
      <c r="ER382" s="96"/>
      <c r="ES382" s="96"/>
      <c r="ET382" s="96"/>
      <c r="EU382" s="96"/>
      <c r="EV382" s="96"/>
      <c r="EW382" s="96"/>
      <c r="EX382" s="96"/>
      <c r="EY382" s="96"/>
      <c r="EZ382" s="96"/>
      <c r="FA382" s="96"/>
      <c r="FB382" s="96"/>
      <c r="FC382" s="96"/>
      <c r="FD382" s="200">
        <f t="shared" si="53"/>
        <v>107978617</v>
      </c>
      <c r="FE382" s="201">
        <f t="shared" ref="FE382:FE391" si="54">MAX(BU382,CY382,DD382,DI382,DN382,DS382,FB382)</f>
        <v>45143</v>
      </c>
      <c r="FF382" s="185" t="str">
        <f t="shared" ref="FF382:FF391" ca="1" si="55">IF(FE382&gt;TODAY(),"EN EJECUCION"," TERMINADO")</f>
        <v>EN EJECUCION</v>
      </c>
      <c r="FG382" s="96"/>
      <c r="FH382" s="96"/>
      <c r="FI382" s="202"/>
      <c r="FJ382" s="96" t="s">
        <v>3834</v>
      </c>
      <c r="FK382" s="203"/>
    </row>
    <row r="383" spans="1:167" s="39" customFormat="1" ht="13.5" customHeight="1" x14ac:dyDescent="0.2">
      <c r="A383" s="183">
        <v>82290</v>
      </c>
      <c r="B383" s="183" t="s">
        <v>2547</v>
      </c>
      <c r="C383" s="96" t="s">
        <v>3694</v>
      </c>
      <c r="D383" s="183" t="s">
        <v>3793</v>
      </c>
      <c r="E383" s="96">
        <v>382</v>
      </c>
      <c r="F383" s="184" t="s">
        <v>3842</v>
      </c>
      <c r="G383" s="183"/>
      <c r="H383" s="185" t="s">
        <v>3757</v>
      </c>
      <c r="I383" s="96" t="s">
        <v>3841</v>
      </c>
      <c r="J383" s="96" t="s">
        <v>1928</v>
      </c>
      <c r="K383" s="96" t="s">
        <v>2714</v>
      </c>
      <c r="L383" s="96" t="s">
        <v>2287</v>
      </c>
      <c r="M383" s="96" t="s">
        <v>213</v>
      </c>
      <c r="N383" s="96">
        <v>960</v>
      </c>
      <c r="O383" s="186">
        <v>44904</v>
      </c>
      <c r="P383" s="187">
        <v>11924673</v>
      </c>
      <c r="Q383" s="96" t="s">
        <v>540</v>
      </c>
      <c r="R383" s="96" t="s">
        <v>3842</v>
      </c>
      <c r="S383" s="96"/>
      <c r="T383" s="188"/>
      <c r="U383" s="189"/>
      <c r="V383" s="189"/>
      <c r="W383" s="190"/>
      <c r="X383" s="190"/>
      <c r="Y383" s="190"/>
      <c r="Z383" s="190"/>
      <c r="AA383" s="190"/>
      <c r="AB383" s="96"/>
      <c r="AC383" s="189"/>
      <c r="AD383" s="189"/>
      <c r="AE383" s="189"/>
      <c r="AF383" s="189"/>
      <c r="AG383" s="187">
        <v>11924673</v>
      </c>
      <c r="AH383" s="96" t="s">
        <v>503</v>
      </c>
      <c r="AI383" s="96"/>
      <c r="AJ383" s="191" t="s">
        <v>3803</v>
      </c>
      <c r="AK383" s="96" t="s">
        <v>3446</v>
      </c>
      <c r="AL383" s="96">
        <v>830083016</v>
      </c>
      <c r="AM383" s="96">
        <v>4</v>
      </c>
      <c r="AN383" s="192" t="s">
        <v>3471</v>
      </c>
      <c r="AO383" s="186" t="s">
        <v>2714</v>
      </c>
      <c r="AP383" s="217" t="s">
        <v>3471</v>
      </c>
      <c r="AQ383" s="189" t="s">
        <v>3782</v>
      </c>
      <c r="AR383" s="212" t="s">
        <v>1428</v>
      </c>
      <c r="AS383" s="189">
        <v>79603685</v>
      </c>
      <c r="AT383" s="96" t="s">
        <v>2714</v>
      </c>
      <c r="AU383" s="96" t="s">
        <v>3784</v>
      </c>
      <c r="AV383" s="96">
        <v>3214154263</v>
      </c>
      <c r="AW383" s="96" t="s">
        <v>3783</v>
      </c>
      <c r="AX383" s="186">
        <v>44921</v>
      </c>
      <c r="AY383" s="187">
        <v>11924673</v>
      </c>
      <c r="AZ383" s="194" t="s">
        <v>2714</v>
      </c>
      <c r="BA383" s="96" t="s">
        <v>3749</v>
      </c>
      <c r="BB383" s="96">
        <v>1</v>
      </c>
      <c r="BC383" s="96"/>
      <c r="BD383" s="96">
        <v>30</v>
      </c>
      <c r="BE383" s="96" t="s">
        <v>3943</v>
      </c>
      <c r="BF383" s="195">
        <v>20236620001483</v>
      </c>
      <c r="BG383" s="96" t="s">
        <v>3471</v>
      </c>
      <c r="BH383" s="96">
        <v>1147</v>
      </c>
      <c r="BI383" s="186">
        <v>44921</v>
      </c>
      <c r="BJ383" s="187">
        <v>11924673</v>
      </c>
      <c r="BK383" s="196"/>
      <c r="BL383" s="96"/>
      <c r="BM383" s="96"/>
      <c r="BN383" s="96"/>
      <c r="BO383" s="96"/>
      <c r="BP383" s="96"/>
      <c r="BQ383" s="96" t="s">
        <v>3942</v>
      </c>
      <c r="BR383" s="96"/>
      <c r="BS383" s="197"/>
      <c r="BT383" s="198">
        <v>44963</v>
      </c>
      <c r="BU383" s="198">
        <v>44990</v>
      </c>
      <c r="BV383" s="186"/>
      <c r="BW383" s="187"/>
      <c r="BX383" s="96"/>
      <c r="BY383" s="186"/>
      <c r="BZ383" s="199"/>
      <c r="CA383" s="186"/>
      <c r="CB383" s="187"/>
      <c r="CC383" s="96"/>
      <c r="CD383" s="96"/>
      <c r="CE383" s="96"/>
      <c r="CF383" s="96"/>
      <c r="CG383" s="96"/>
      <c r="CH383" s="96"/>
      <c r="CI383" s="96"/>
      <c r="CJ383" s="96"/>
      <c r="CK383" s="96"/>
      <c r="CL383" s="96"/>
      <c r="CM383" s="96"/>
      <c r="CN383" s="96"/>
      <c r="CO383" s="96"/>
      <c r="CP383" s="96"/>
      <c r="CQ383" s="96"/>
      <c r="CR383" s="96"/>
      <c r="CS383" s="96"/>
      <c r="CT383" s="96"/>
      <c r="CU383" s="96"/>
      <c r="CV383" s="96"/>
      <c r="CW383" s="96"/>
      <c r="CX383" s="96"/>
      <c r="CY383" s="186"/>
      <c r="CZ383" s="96"/>
      <c r="DA383" s="96"/>
      <c r="DB383" s="96"/>
      <c r="DC383" s="96"/>
      <c r="DD383" s="96"/>
      <c r="DE383" s="96"/>
      <c r="DF383" s="96"/>
      <c r="DG383" s="96"/>
      <c r="DH383" s="96"/>
      <c r="DI383" s="96"/>
      <c r="DJ383" s="96"/>
      <c r="DK383" s="96"/>
      <c r="DL383" s="96"/>
      <c r="DM383" s="96"/>
      <c r="DN383" s="186"/>
      <c r="DO383" s="96"/>
      <c r="DP383" s="96"/>
      <c r="DQ383" s="96"/>
      <c r="DR383" s="96"/>
      <c r="DS383" s="96"/>
      <c r="DT383" s="186"/>
      <c r="DU383" s="186"/>
      <c r="DV383" s="191"/>
      <c r="DW383" s="186"/>
      <c r="DX383" s="96"/>
      <c r="DY383" s="96"/>
      <c r="DZ383" s="96"/>
      <c r="EA383" s="96"/>
      <c r="EB383" s="96"/>
      <c r="EC383" s="96"/>
      <c r="ED383" s="96"/>
      <c r="EE383" s="96"/>
      <c r="EF383" s="96"/>
      <c r="EG383" s="96"/>
      <c r="EH383" s="96"/>
      <c r="EI383" s="96"/>
      <c r="EJ383" s="96"/>
      <c r="EK383" s="96"/>
      <c r="EL383" s="96"/>
      <c r="EM383" s="96"/>
      <c r="EN383" s="96"/>
      <c r="EO383" s="96"/>
      <c r="EP383" s="96"/>
      <c r="EQ383" s="96"/>
      <c r="ER383" s="96"/>
      <c r="ES383" s="96"/>
      <c r="ET383" s="96"/>
      <c r="EU383" s="96"/>
      <c r="EV383" s="96"/>
      <c r="EW383" s="96"/>
      <c r="EX383" s="96"/>
      <c r="EY383" s="96"/>
      <c r="EZ383" s="96"/>
      <c r="FA383" s="96"/>
      <c r="FB383" s="96"/>
      <c r="FC383" s="96"/>
      <c r="FD383" s="200">
        <f t="shared" si="53"/>
        <v>11924673</v>
      </c>
      <c r="FE383" s="201">
        <f t="shared" si="54"/>
        <v>44990</v>
      </c>
      <c r="FF383" s="185" t="str">
        <f t="shared" ca="1" si="55"/>
        <v>EN EJECUCION</v>
      </c>
      <c r="FG383" s="96"/>
      <c r="FH383" s="96"/>
      <c r="FI383" s="202"/>
      <c r="FJ383" s="96" t="s">
        <v>3843</v>
      </c>
      <c r="FK383" s="203"/>
    </row>
    <row r="384" spans="1:167" s="39" customFormat="1" ht="13.5" customHeight="1" x14ac:dyDescent="0.2">
      <c r="A384" s="183">
        <v>80975</v>
      </c>
      <c r="B384" s="183" t="s">
        <v>2547</v>
      </c>
      <c r="C384" s="96" t="s">
        <v>3709</v>
      </c>
      <c r="D384" s="183" t="s">
        <v>3794</v>
      </c>
      <c r="E384" s="96">
        <v>383</v>
      </c>
      <c r="F384" s="184" t="s">
        <v>513</v>
      </c>
      <c r="G384" s="183"/>
      <c r="H384" s="185" t="s">
        <v>528</v>
      </c>
      <c r="I384" s="96" t="s">
        <v>3844</v>
      </c>
      <c r="J384" s="96" t="s">
        <v>1912</v>
      </c>
      <c r="K384" s="96" t="s">
        <v>2714</v>
      </c>
      <c r="L384" s="96" t="s">
        <v>3479</v>
      </c>
      <c r="M384" s="96" t="s">
        <v>189</v>
      </c>
      <c r="N384" s="96">
        <v>932</v>
      </c>
      <c r="O384" s="186">
        <v>44893</v>
      </c>
      <c r="P384" s="187">
        <v>201026236</v>
      </c>
      <c r="Q384" s="96" t="s">
        <v>539</v>
      </c>
      <c r="R384" s="96" t="s">
        <v>513</v>
      </c>
      <c r="S384" s="96"/>
      <c r="T384" s="188"/>
      <c r="U384" s="189"/>
      <c r="V384" s="189"/>
      <c r="W384" s="190"/>
      <c r="X384" s="190"/>
      <c r="Y384" s="190"/>
      <c r="Z384" s="190"/>
      <c r="AA384" s="190"/>
      <c r="AB384" s="96"/>
      <c r="AC384" s="189"/>
      <c r="AD384" s="189"/>
      <c r="AE384" s="189"/>
      <c r="AF384" s="189"/>
      <c r="AG384" s="187">
        <v>201026236</v>
      </c>
      <c r="AH384" s="96" t="s">
        <v>2296</v>
      </c>
      <c r="AI384" s="96"/>
      <c r="AJ384" s="191" t="s">
        <v>3804</v>
      </c>
      <c r="AK384" s="96" t="s">
        <v>2228</v>
      </c>
      <c r="AL384" s="96" t="s">
        <v>3845</v>
      </c>
      <c r="AM384" s="96">
        <v>9</v>
      </c>
      <c r="AN384" s="192" t="s">
        <v>3471</v>
      </c>
      <c r="AO384" s="186" t="s">
        <v>2714</v>
      </c>
      <c r="AP384" s="217" t="s">
        <v>3471</v>
      </c>
      <c r="AQ384" s="189" t="s">
        <v>3846</v>
      </c>
      <c r="AR384" s="212" t="s">
        <v>1428</v>
      </c>
      <c r="AS384" s="189">
        <v>79518952</v>
      </c>
      <c r="AT384" s="96" t="s">
        <v>2714</v>
      </c>
      <c r="AU384" s="96" t="s">
        <v>3847</v>
      </c>
      <c r="AV384" s="96">
        <v>7975601</v>
      </c>
      <c r="AW384" s="96" t="s">
        <v>3848</v>
      </c>
      <c r="AX384" s="186"/>
      <c r="AY384" s="187">
        <v>201026236</v>
      </c>
      <c r="AZ384" s="194" t="s">
        <v>2714</v>
      </c>
      <c r="BA384" s="96" t="s">
        <v>3849</v>
      </c>
      <c r="BB384" s="96">
        <v>5</v>
      </c>
      <c r="BC384" s="96"/>
      <c r="BD384" s="96">
        <f>5*30</f>
        <v>150</v>
      </c>
      <c r="BE384" s="96"/>
      <c r="BF384" s="195"/>
      <c r="BG384" s="96" t="s">
        <v>3471</v>
      </c>
      <c r="BH384" s="96">
        <v>1148</v>
      </c>
      <c r="BI384" s="186">
        <v>44922</v>
      </c>
      <c r="BJ384" s="187">
        <v>201026236</v>
      </c>
      <c r="BK384" s="196"/>
      <c r="BL384" s="96"/>
      <c r="BM384" s="96"/>
      <c r="BN384" s="96"/>
      <c r="BO384" s="96"/>
      <c r="BP384" s="96"/>
      <c r="BQ384" s="96" t="s">
        <v>3944</v>
      </c>
      <c r="BR384" s="96"/>
      <c r="BS384" s="197"/>
      <c r="BT384" s="198">
        <v>44970</v>
      </c>
      <c r="BU384" s="198">
        <v>45119</v>
      </c>
      <c r="BV384" s="186"/>
      <c r="BW384" s="187"/>
      <c r="BX384" s="96"/>
      <c r="BY384" s="186"/>
      <c r="BZ384" s="199"/>
      <c r="CA384" s="186"/>
      <c r="CB384" s="187"/>
      <c r="CC384" s="96"/>
      <c r="CD384" s="96"/>
      <c r="CE384" s="96"/>
      <c r="CF384" s="96"/>
      <c r="CG384" s="96"/>
      <c r="CH384" s="96"/>
      <c r="CI384" s="96"/>
      <c r="CJ384" s="96"/>
      <c r="CK384" s="96"/>
      <c r="CL384" s="96"/>
      <c r="CM384" s="96"/>
      <c r="CN384" s="96"/>
      <c r="CO384" s="96"/>
      <c r="CP384" s="96"/>
      <c r="CQ384" s="96"/>
      <c r="CR384" s="96"/>
      <c r="CS384" s="96"/>
      <c r="CT384" s="96"/>
      <c r="CU384" s="96"/>
      <c r="CV384" s="96"/>
      <c r="CW384" s="96"/>
      <c r="CX384" s="96"/>
      <c r="CY384" s="186"/>
      <c r="CZ384" s="96"/>
      <c r="DA384" s="96"/>
      <c r="DB384" s="96"/>
      <c r="DC384" s="96"/>
      <c r="DD384" s="96"/>
      <c r="DE384" s="96"/>
      <c r="DF384" s="96"/>
      <c r="DG384" s="96"/>
      <c r="DH384" s="96"/>
      <c r="DI384" s="96"/>
      <c r="DJ384" s="96"/>
      <c r="DK384" s="96"/>
      <c r="DL384" s="96"/>
      <c r="DM384" s="96"/>
      <c r="DN384" s="186"/>
      <c r="DO384" s="96"/>
      <c r="DP384" s="96"/>
      <c r="DQ384" s="96"/>
      <c r="DR384" s="96"/>
      <c r="DS384" s="96"/>
      <c r="DT384" s="186"/>
      <c r="DU384" s="186"/>
      <c r="DV384" s="191"/>
      <c r="DW384" s="186"/>
      <c r="DX384" s="96"/>
      <c r="DY384" s="96"/>
      <c r="DZ384" s="96"/>
      <c r="EA384" s="96"/>
      <c r="EB384" s="96"/>
      <c r="EC384" s="96"/>
      <c r="ED384" s="96"/>
      <c r="EE384" s="96"/>
      <c r="EF384" s="96"/>
      <c r="EG384" s="96"/>
      <c r="EH384" s="96"/>
      <c r="EI384" s="96"/>
      <c r="EJ384" s="96"/>
      <c r="EK384" s="96"/>
      <c r="EL384" s="96"/>
      <c r="EM384" s="96"/>
      <c r="EN384" s="96"/>
      <c r="EO384" s="96"/>
      <c r="EP384" s="96"/>
      <c r="EQ384" s="96"/>
      <c r="ER384" s="96"/>
      <c r="ES384" s="96"/>
      <c r="ET384" s="96"/>
      <c r="EU384" s="96"/>
      <c r="EV384" s="96"/>
      <c r="EW384" s="96"/>
      <c r="EX384" s="96"/>
      <c r="EY384" s="96"/>
      <c r="EZ384" s="96"/>
      <c r="FA384" s="96"/>
      <c r="FB384" s="96"/>
      <c r="FC384" s="96"/>
      <c r="FD384" s="200">
        <f t="shared" si="53"/>
        <v>201026236</v>
      </c>
      <c r="FE384" s="201">
        <f t="shared" si="54"/>
        <v>45119</v>
      </c>
      <c r="FF384" s="185" t="str">
        <f t="shared" ca="1" si="55"/>
        <v>EN EJECUCION</v>
      </c>
      <c r="FG384" s="96"/>
      <c r="FH384" s="96"/>
      <c r="FI384" s="202"/>
      <c r="FJ384" s="96" t="s">
        <v>3850</v>
      </c>
      <c r="FK384" s="203"/>
    </row>
    <row r="385" spans="1:167" s="39" customFormat="1" ht="13.5" customHeight="1" x14ac:dyDescent="0.2">
      <c r="A385" s="183" t="s">
        <v>2714</v>
      </c>
      <c r="B385" s="183" t="s">
        <v>3774</v>
      </c>
      <c r="C385" s="96" t="s">
        <v>3692</v>
      </c>
      <c r="D385" s="183" t="s">
        <v>3795</v>
      </c>
      <c r="E385" s="96">
        <v>384</v>
      </c>
      <c r="F385" s="184" t="s">
        <v>3852</v>
      </c>
      <c r="G385" s="183"/>
      <c r="H385" s="185" t="s">
        <v>3757</v>
      </c>
      <c r="I385" s="96" t="s">
        <v>3851</v>
      </c>
      <c r="J385" s="96"/>
      <c r="K385" s="96" t="s">
        <v>2714</v>
      </c>
      <c r="L385" s="96" t="s">
        <v>1439</v>
      </c>
      <c r="M385" s="96" t="s">
        <v>214</v>
      </c>
      <c r="N385" s="96">
        <v>999</v>
      </c>
      <c r="O385" s="186">
        <v>44923</v>
      </c>
      <c r="P385" s="187">
        <v>47000000</v>
      </c>
      <c r="Q385" s="96" t="s">
        <v>3924</v>
      </c>
      <c r="R385" s="96" t="s">
        <v>3852</v>
      </c>
      <c r="S385" s="96"/>
      <c r="T385" s="188"/>
      <c r="U385" s="189"/>
      <c r="V385" s="189"/>
      <c r="W385" s="190"/>
      <c r="X385" s="190"/>
      <c r="Y385" s="190"/>
      <c r="Z385" s="190"/>
      <c r="AA385" s="190"/>
      <c r="AB385" s="96"/>
      <c r="AC385" s="189"/>
      <c r="AD385" s="189"/>
      <c r="AE385" s="189"/>
      <c r="AF385" s="189"/>
      <c r="AG385" s="187">
        <v>47000000</v>
      </c>
      <c r="AH385" s="96" t="s">
        <v>3441</v>
      </c>
      <c r="AI385" s="96"/>
      <c r="AJ385" s="191" t="s">
        <v>3805</v>
      </c>
      <c r="AK385" s="96" t="s">
        <v>2228</v>
      </c>
      <c r="AL385" s="96" t="s">
        <v>3853</v>
      </c>
      <c r="AM385" s="96">
        <v>9</v>
      </c>
      <c r="AN385" s="192" t="s">
        <v>3471</v>
      </c>
      <c r="AO385" s="186" t="s">
        <v>2714</v>
      </c>
      <c r="AP385" s="193" t="s">
        <v>3471</v>
      </c>
      <c r="AQ385" s="189" t="s">
        <v>3854</v>
      </c>
      <c r="AR385" s="189" t="s">
        <v>1428</v>
      </c>
      <c r="AS385" s="189">
        <v>79514845</v>
      </c>
      <c r="AT385" s="96" t="s">
        <v>2714</v>
      </c>
      <c r="AU385" s="96" t="s">
        <v>3855</v>
      </c>
      <c r="AV385" s="96">
        <v>3003044857</v>
      </c>
      <c r="AW385" s="96" t="s">
        <v>3856</v>
      </c>
      <c r="AX385" s="186"/>
      <c r="AY385" s="187">
        <v>47000000</v>
      </c>
      <c r="AZ385" s="194" t="s">
        <v>2714</v>
      </c>
      <c r="BA385" s="96" t="s">
        <v>3849</v>
      </c>
      <c r="BB385" s="96">
        <v>5</v>
      </c>
      <c r="BC385" s="96"/>
      <c r="BD385" s="96"/>
      <c r="BE385" s="96"/>
      <c r="BF385" s="195"/>
      <c r="BG385" s="96"/>
      <c r="BH385" s="96">
        <v>1160</v>
      </c>
      <c r="BI385" s="186">
        <v>44924</v>
      </c>
      <c r="BJ385" s="187">
        <v>47000000</v>
      </c>
      <c r="BK385" s="196"/>
      <c r="BL385" s="96"/>
      <c r="BM385" s="96"/>
      <c r="BN385" s="96"/>
      <c r="BO385" s="96"/>
      <c r="BP385" s="96"/>
      <c r="BQ385" s="96"/>
      <c r="BR385" s="96"/>
      <c r="BS385" s="197"/>
      <c r="BT385" s="198"/>
      <c r="BU385" s="198"/>
      <c r="BV385" s="186"/>
      <c r="BW385" s="187"/>
      <c r="BX385" s="96"/>
      <c r="BY385" s="186"/>
      <c r="BZ385" s="199"/>
      <c r="CA385" s="186"/>
      <c r="CB385" s="187"/>
      <c r="CC385" s="96"/>
      <c r="CD385" s="96"/>
      <c r="CE385" s="96"/>
      <c r="CF385" s="96"/>
      <c r="CG385" s="96"/>
      <c r="CH385" s="96"/>
      <c r="CI385" s="96"/>
      <c r="CJ385" s="96"/>
      <c r="CK385" s="96"/>
      <c r="CL385" s="96"/>
      <c r="CM385" s="96"/>
      <c r="CN385" s="96"/>
      <c r="CO385" s="96"/>
      <c r="CP385" s="96"/>
      <c r="CQ385" s="96"/>
      <c r="CR385" s="96"/>
      <c r="CS385" s="96"/>
      <c r="CT385" s="96"/>
      <c r="CU385" s="96"/>
      <c r="CV385" s="96"/>
      <c r="CW385" s="96"/>
      <c r="CX385" s="96"/>
      <c r="CY385" s="186"/>
      <c r="CZ385" s="96"/>
      <c r="DA385" s="96"/>
      <c r="DB385" s="96"/>
      <c r="DC385" s="96"/>
      <c r="DD385" s="96"/>
      <c r="DE385" s="96"/>
      <c r="DF385" s="96"/>
      <c r="DG385" s="96"/>
      <c r="DH385" s="96"/>
      <c r="DI385" s="96"/>
      <c r="DJ385" s="96"/>
      <c r="DK385" s="96"/>
      <c r="DL385" s="96"/>
      <c r="DM385" s="96"/>
      <c r="DN385" s="186"/>
      <c r="DO385" s="96"/>
      <c r="DP385" s="96"/>
      <c r="DQ385" s="96"/>
      <c r="DR385" s="96"/>
      <c r="DS385" s="96"/>
      <c r="DT385" s="186"/>
      <c r="DU385" s="186"/>
      <c r="DV385" s="191"/>
      <c r="DW385" s="186"/>
      <c r="DX385" s="96"/>
      <c r="DY385" s="96"/>
      <c r="DZ385" s="96"/>
      <c r="EA385" s="96"/>
      <c r="EB385" s="96"/>
      <c r="EC385" s="96"/>
      <c r="ED385" s="96"/>
      <c r="EE385" s="96"/>
      <c r="EF385" s="96"/>
      <c r="EG385" s="96"/>
      <c r="EH385" s="96"/>
      <c r="EI385" s="96"/>
      <c r="EJ385" s="96"/>
      <c r="EK385" s="96"/>
      <c r="EL385" s="96"/>
      <c r="EM385" s="96"/>
      <c r="EN385" s="96"/>
      <c r="EO385" s="96"/>
      <c r="EP385" s="96"/>
      <c r="EQ385" s="96"/>
      <c r="ER385" s="96"/>
      <c r="ES385" s="96"/>
      <c r="ET385" s="96"/>
      <c r="EU385" s="96"/>
      <c r="EV385" s="96"/>
      <c r="EW385" s="96"/>
      <c r="EX385" s="96"/>
      <c r="EY385" s="96"/>
      <c r="EZ385" s="96"/>
      <c r="FA385" s="96"/>
      <c r="FB385" s="96"/>
      <c r="FC385" s="96"/>
      <c r="FD385" s="200">
        <f t="shared" si="53"/>
        <v>47000000</v>
      </c>
      <c r="FE385" s="201">
        <f t="shared" si="54"/>
        <v>0</v>
      </c>
      <c r="FF385" s="185" t="str">
        <f t="shared" ca="1" si="55"/>
        <v xml:space="preserve"> TERMINADO</v>
      </c>
      <c r="FG385" s="96"/>
      <c r="FH385" s="96"/>
      <c r="FI385" s="202"/>
      <c r="FJ385" s="96" t="s">
        <v>3857</v>
      </c>
      <c r="FK385" s="203"/>
    </row>
    <row r="386" spans="1:167" s="39" customFormat="1" ht="13.5" customHeight="1" x14ac:dyDescent="0.2">
      <c r="A386" s="183" t="s">
        <v>2714</v>
      </c>
      <c r="B386" s="183" t="s">
        <v>3774</v>
      </c>
      <c r="C386" s="96" t="s">
        <v>3692</v>
      </c>
      <c r="D386" s="183" t="s">
        <v>3796</v>
      </c>
      <c r="E386" s="96">
        <v>385</v>
      </c>
      <c r="F386" s="184" t="s">
        <v>3860</v>
      </c>
      <c r="G386" s="183"/>
      <c r="H386" s="185" t="s">
        <v>528</v>
      </c>
      <c r="I386" s="96" t="s">
        <v>3858</v>
      </c>
      <c r="J386" s="96"/>
      <c r="K386" s="96" t="s">
        <v>2714</v>
      </c>
      <c r="L386" s="96" t="s">
        <v>1439</v>
      </c>
      <c r="M386" s="96" t="s">
        <v>214</v>
      </c>
      <c r="N386" s="96">
        <v>1000</v>
      </c>
      <c r="O386" s="186">
        <v>44923</v>
      </c>
      <c r="P386" s="187">
        <v>47000000</v>
      </c>
      <c r="Q386" s="96" t="s">
        <v>3859</v>
      </c>
      <c r="R386" s="96" t="s">
        <v>3860</v>
      </c>
      <c r="S386" s="96"/>
      <c r="T386" s="188"/>
      <c r="U386" s="189"/>
      <c r="V386" s="189"/>
      <c r="W386" s="190"/>
      <c r="X386" s="190"/>
      <c r="Y386" s="190"/>
      <c r="Z386" s="190"/>
      <c r="AA386" s="190"/>
      <c r="AB386" s="96"/>
      <c r="AC386" s="189"/>
      <c r="AD386" s="189"/>
      <c r="AE386" s="189"/>
      <c r="AF386" s="189"/>
      <c r="AG386" s="187">
        <v>47000000</v>
      </c>
      <c r="AH386" s="96" t="s">
        <v>3441</v>
      </c>
      <c r="AI386" s="96"/>
      <c r="AJ386" s="191" t="s">
        <v>3861</v>
      </c>
      <c r="AK386" s="96" t="s">
        <v>3446</v>
      </c>
      <c r="AL386" s="96">
        <v>900088976</v>
      </c>
      <c r="AM386" s="96"/>
      <c r="AN386" s="192" t="s">
        <v>3471</v>
      </c>
      <c r="AO386" s="186" t="s">
        <v>2714</v>
      </c>
      <c r="AP386" s="193" t="s">
        <v>3471</v>
      </c>
      <c r="AQ386" s="189" t="s">
        <v>3862</v>
      </c>
      <c r="AR386" s="189" t="s">
        <v>1428</v>
      </c>
      <c r="AS386" s="189">
        <v>19346881</v>
      </c>
      <c r="AT386" s="96" t="s">
        <v>2714</v>
      </c>
      <c r="AU386" s="96" t="s">
        <v>3863</v>
      </c>
      <c r="AV386" s="96">
        <v>4721092</v>
      </c>
      <c r="AW386" s="96" t="s">
        <v>3864</v>
      </c>
      <c r="AX386" s="186"/>
      <c r="AY386" s="187">
        <v>47000000</v>
      </c>
      <c r="AZ386" s="194" t="s">
        <v>2714</v>
      </c>
      <c r="BA386" s="96" t="s">
        <v>2868</v>
      </c>
      <c r="BB386" s="96">
        <v>2</v>
      </c>
      <c r="BC386" s="96"/>
      <c r="BD386" s="96"/>
      <c r="BE386" s="96"/>
      <c r="BF386" s="195"/>
      <c r="BG386" s="96"/>
      <c r="BH386" s="96">
        <v>1162</v>
      </c>
      <c r="BI386" s="186">
        <v>44924</v>
      </c>
      <c r="BJ386" s="187">
        <v>47000000</v>
      </c>
      <c r="BK386" s="196"/>
      <c r="BL386" s="96"/>
      <c r="BM386" s="96"/>
      <c r="BN386" s="96"/>
      <c r="BO386" s="96"/>
      <c r="BP386" s="96"/>
      <c r="BQ386" s="96"/>
      <c r="BR386" s="96"/>
      <c r="BS386" s="197"/>
      <c r="BT386" s="198"/>
      <c r="BU386" s="198"/>
      <c r="BV386" s="186"/>
      <c r="BW386" s="187"/>
      <c r="BX386" s="96"/>
      <c r="BY386" s="186"/>
      <c r="BZ386" s="199"/>
      <c r="CA386" s="186"/>
      <c r="CB386" s="187"/>
      <c r="CC386" s="96"/>
      <c r="CD386" s="96"/>
      <c r="CE386" s="96"/>
      <c r="CF386" s="96"/>
      <c r="CG386" s="96"/>
      <c r="CH386" s="96"/>
      <c r="CI386" s="96"/>
      <c r="CJ386" s="96"/>
      <c r="CK386" s="96"/>
      <c r="CL386" s="96"/>
      <c r="CM386" s="96"/>
      <c r="CN386" s="96"/>
      <c r="CO386" s="96"/>
      <c r="CP386" s="96"/>
      <c r="CQ386" s="96"/>
      <c r="CR386" s="96"/>
      <c r="CS386" s="96"/>
      <c r="CT386" s="96"/>
      <c r="CU386" s="96"/>
      <c r="CV386" s="96"/>
      <c r="CW386" s="96"/>
      <c r="CX386" s="96"/>
      <c r="CY386" s="186"/>
      <c r="CZ386" s="96"/>
      <c r="DA386" s="96"/>
      <c r="DB386" s="96"/>
      <c r="DC386" s="96"/>
      <c r="DD386" s="96"/>
      <c r="DE386" s="96"/>
      <c r="DF386" s="96"/>
      <c r="DG386" s="96"/>
      <c r="DH386" s="96"/>
      <c r="DI386" s="96"/>
      <c r="DJ386" s="96"/>
      <c r="DK386" s="96"/>
      <c r="DL386" s="96"/>
      <c r="DM386" s="96"/>
      <c r="DN386" s="186"/>
      <c r="DO386" s="96"/>
      <c r="DP386" s="96"/>
      <c r="DQ386" s="96"/>
      <c r="DR386" s="96"/>
      <c r="DS386" s="96"/>
      <c r="DT386" s="186"/>
      <c r="DU386" s="186"/>
      <c r="DV386" s="191"/>
      <c r="DW386" s="186"/>
      <c r="DX386" s="96"/>
      <c r="DY386" s="96"/>
      <c r="DZ386" s="96"/>
      <c r="EA386" s="96"/>
      <c r="EB386" s="96"/>
      <c r="EC386" s="96"/>
      <c r="ED386" s="96"/>
      <c r="EE386" s="96"/>
      <c r="EF386" s="96"/>
      <c r="EG386" s="96"/>
      <c r="EH386" s="96"/>
      <c r="EI386" s="96"/>
      <c r="EJ386" s="96"/>
      <c r="EK386" s="96"/>
      <c r="EL386" s="96"/>
      <c r="EM386" s="96"/>
      <c r="EN386" s="96"/>
      <c r="EO386" s="96"/>
      <c r="EP386" s="96"/>
      <c r="EQ386" s="96"/>
      <c r="ER386" s="96"/>
      <c r="ES386" s="96"/>
      <c r="ET386" s="96"/>
      <c r="EU386" s="96"/>
      <c r="EV386" s="96"/>
      <c r="EW386" s="96"/>
      <c r="EX386" s="96"/>
      <c r="EY386" s="96"/>
      <c r="EZ386" s="96"/>
      <c r="FA386" s="96"/>
      <c r="FB386" s="96"/>
      <c r="FC386" s="96"/>
      <c r="FD386" s="200">
        <f t="shared" si="53"/>
        <v>47000000</v>
      </c>
      <c r="FE386" s="201">
        <f t="shared" si="54"/>
        <v>0</v>
      </c>
      <c r="FF386" s="185" t="str">
        <f t="shared" ca="1" si="55"/>
        <v xml:space="preserve"> TERMINADO</v>
      </c>
      <c r="FG386" s="96"/>
      <c r="FH386" s="96"/>
      <c r="FI386" s="202"/>
      <c r="FJ386" s="96" t="s">
        <v>3765</v>
      </c>
      <c r="FK386" s="203"/>
    </row>
    <row r="387" spans="1:167" s="39" customFormat="1" ht="13.5" customHeight="1" x14ac:dyDescent="0.2">
      <c r="A387" s="183">
        <v>80974</v>
      </c>
      <c r="B387" s="183" t="s">
        <v>2547</v>
      </c>
      <c r="C387" s="96" t="s">
        <v>3466</v>
      </c>
      <c r="D387" s="183" t="s">
        <v>3797</v>
      </c>
      <c r="E387" s="96">
        <v>386</v>
      </c>
      <c r="F387" s="184" t="s">
        <v>2878</v>
      </c>
      <c r="G387" s="183"/>
      <c r="H387" s="185" t="s">
        <v>3757</v>
      </c>
      <c r="I387" s="96" t="s">
        <v>3865</v>
      </c>
      <c r="J387" s="96"/>
      <c r="K387" s="96" t="s">
        <v>2714</v>
      </c>
      <c r="L387" s="96" t="s">
        <v>1439</v>
      </c>
      <c r="M387" s="96" t="s">
        <v>214</v>
      </c>
      <c r="N387" s="96">
        <v>933</v>
      </c>
      <c r="O387" s="186">
        <v>44894</v>
      </c>
      <c r="P387" s="187">
        <v>170438397</v>
      </c>
      <c r="Q387" s="96" t="s">
        <v>2877</v>
      </c>
      <c r="R387" s="96" t="s">
        <v>2878</v>
      </c>
      <c r="S387" s="96"/>
      <c r="T387" s="188"/>
      <c r="U387" s="189"/>
      <c r="V387" s="189"/>
      <c r="W387" s="190"/>
      <c r="X387" s="190"/>
      <c r="Y387" s="190"/>
      <c r="Z387" s="190"/>
      <c r="AA387" s="190"/>
      <c r="AB387" s="96"/>
      <c r="AC387" s="189"/>
      <c r="AD387" s="189"/>
      <c r="AE387" s="189"/>
      <c r="AF387" s="189"/>
      <c r="AG387" s="187">
        <v>170423640</v>
      </c>
      <c r="AH387" s="96" t="s">
        <v>3439</v>
      </c>
      <c r="AI387" s="96"/>
      <c r="AJ387" s="191" t="s">
        <v>3866</v>
      </c>
      <c r="AK387" s="96" t="s">
        <v>3446</v>
      </c>
      <c r="AL387" s="96">
        <v>19423640</v>
      </c>
      <c r="AM387" s="96"/>
      <c r="AN387" s="192" t="s">
        <v>3471</v>
      </c>
      <c r="AO387" s="186" t="s">
        <v>2714</v>
      </c>
      <c r="AP387" s="217" t="s">
        <v>3471</v>
      </c>
      <c r="AQ387" s="189" t="s">
        <v>3866</v>
      </c>
      <c r="AR387" s="212" t="s">
        <v>1428</v>
      </c>
      <c r="AS387" s="189">
        <v>19423640</v>
      </c>
      <c r="AT387" s="96" t="s">
        <v>2714</v>
      </c>
      <c r="AU387" s="96" t="s">
        <v>3867</v>
      </c>
      <c r="AV387" s="96">
        <v>9098907</v>
      </c>
      <c r="AW387" s="96" t="s">
        <v>3868</v>
      </c>
      <c r="AX387" s="186">
        <v>44923</v>
      </c>
      <c r="AY387" s="187">
        <v>170423640</v>
      </c>
      <c r="AZ387" s="194" t="s">
        <v>2714</v>
      </c>
      <c r="BA387" s="96" t="s">
        <v>2741</v>
      </c>
      <c r="BB387" s="96">
        <v>6</v>
      </c>
      <c r="BC387" s="96"/>
      <c r="BD387" s="96">
        <f>6*30</f>
        <v>180</v>
      </c>
      <c r="BE387" s="96"/>
      <c r="BF387" s="195"/>
      <c r="BG387" s="96"/>
      <c r="BH387" s="96">
        <v>1152</v>
      </c>
      <c r="BI387" s="186">
        <v>44923</v>
      </c>
      <c r="BJ387" s="187">
        <v>170438397</v>
      </c>
      <c r="BK387" s="196"/>
      <c r="BL387" s="96"/>
      <c r="BM387" s="96"/>
      <c r="BN387" s="96"/>
      <c r="BO387" s="96"/>
      <c r="BP387" s="96"/>
      <c r="BQ387" s="96" t="s">
        <v>3945</v>
      </c>
      <c r="BR387" s="96"/>
      <c r="BS387" s="197"/>
      <c r="BT387" s="198">
        <v>44964</v>
      </c>
      <c r="BU387" s="198">
        <v>45144</v>
      </c>
      <c r="BV387" s="186"/>
      <c r="BW387" s="187"/>
      <c r="BX387" s="96"/>
      <c r="BY387" s="186"/>
      <c r="BZ387" s="199"/>
      <c r="CA387" s="186"/>
      <c r="CB387" s="187"/>
      <c r="CC387" s="96"/>
      <c r="CD387" s="96"/>
      <c r="CE387" s="96"/>
      <c r="CF387" s="96"/>
      <c r="CG387" s="96"/>
      <c r="CH387" s="96"/>
      <c r="CI387" s="96"/>
      <c r="CJ387" s="96"/>
      <c r="CK387" s="96"/>
      <c r="CL387" s="96"/>
      <c r="CM387" s="96"/>
      <c r="CN387" s="96"/>
      <c r="CO387" s="96"/>
      <c r="CP387" s="96"/>
      <c r="CQ387" s="96"/>
      <c r="CR387" s="96"/>
      <c r="CS387" s="96"/>
      <c r="CT387" s="96"/>
      <c r="CU387" s="96"/>
      <c r="CV387" s="96"/>
      <c r="CW387" s="96"/>
      <c r="CX387" s="96"/>
      <c r="CY387" s="186"/>
      <c r="CZ387" s="96"/>
      <c r="DA387" s="96"/>
      <c r="DB387" s="96"/>
      <c r="DC387" s="96"/>
      <c r="DD387" s="96"/>
      <c r="DE387" s="96"/>
      <c r="DF387" s="96"/>
      <c r="DG387" s="96"/>
      <c r="DH387" s="96"/>
      <c r="DI387" s="96"/>
      <c r="DJ387" s="96"/>
      <c r="DK387" s="96"/>
      <c r="DL387" s="96"/>
      <c r="DM387" s="96"/>
      <c r="DN387" s="186"/>
      <c r="DO387" s="96"/>
      <c r="DP387" s="96"/>
      <c r="DQ387" s="96"/>
      <c r="DR387" s="96"/>
      <c r="DS387" s="96"/>
      <c r="DT387" s="186"/>
      <c r="DU387" s="186"/>
      <c r="DV387" s="191"/>
      <c r="DW387" s="186"/>
      <c r="DX387" s="96"/>
      <c r="DY387" s="96"/>
      <c r="DZ387" s="96"/>
      <c r="EA387" s="96"/>
      <c r="EB387" s="96"/>
      <c r="EC387" s="96"/>
      <c r="ED387" s="96"/>
      <c r="EE387" s="96"/>
      <c r="EF387" s="96"/>
      <c r="EG387" s="96"/>
      <c r="EH387" s="96"/>
      <c r="EI387" s="96"/>
      <c r="EJ387" s="96"/>
      <c r="EK387" s="96"/>
      <c r="EL387" s="96"/>
      <c r="EM387" s="96"/>
      <c r="EN387" s="96"/>
      <c r="EO387" s="96"/>
      <c r="EP387" s="96"/>
      <c r="EQ387" s="96"/>
      <c r="ER387" s="96"/>
      <c r="ES387" s="96"/>
      <c r="ET387" s="96"/>
      <c r="EU387" s="96"/>
      <c r="EV387" s="96"/>
      <c r="EW387" s="96"/>
      <c r="EX387" s="96"/>
      <c r="EY387" s="96"/>
      <c r="EZ387" s="96"/>
      <c r="FA387" s="96"/>
      <c r="FB387" s="96"/>
      <c r="FC387" s="96"/>
      <c r="FD387" s="200">
        <f t="shared" si="53"/>
        <v>170423640</v>
      </c>
      <c r="FE387" s="201">
        <f t="shared" si="54"/>
        <v>45144</v>
      </c>
      <c r="FF387" s="185" t="str">
        <f t="shared" ca="1" si="55"/>
        <v>EN EJECUCION</v>
      </c>
      <c r="FG387" s="96"/>
      <c r="FH387" s="96"/>
      <c r="FI387" s="202"/>
      <c r="FJ387" s="96" t="s">
        <v>3869</v>
      </c>
      <c r="FK387" s="203"/>
    </row>
    <row r="388" spans="1:167" s="39" customFormat="1" ht="13.5" customHeight="1" x14ac:dyDescent="0.2">
      <c r="A388" s="183">
        <v>81812</v>
      </c>
      <c r="B388" s="183" t="s">
        <v>2547</v>
      </c>
      <c r="C388" s="96" t="s">
        <v>3694</v>
      </c>
      <c r="D388" s="183" t="s">
        <v>3798</v>
      </c>
      <c r="E388" s="96">
        <v>387</v>
      </c>
      <c r="F388" s="184" t="s">
        <v>510</v>
      </c>
      <c r="G388" s="183"/>
      <c r="H388" s="185" t="s">
        <v>3757</v>
      </c>
      <c r="I388" s="96" t="s">
        <v>3870</v>
      </c>
      <c r="J388" s="96" t="s">
        <v>1912</v>
      </c>
      <c r="K388" s="96" t="s">
        <v>2714</v>
      </c>
      <c r="L388" s="96" t="s">
        <v>1439</v>
      </c>
      <c r="M388" s="96" t="s">
        <v>214</v>
      </c>
      <c r="N388" s="96">
        <v>965</v>
      </c>
      <c r="O388" s="186">
        <v>44907</v>
      </c>
      <c r="P388" s="187">
        <v>27985540</v>
      </c>
      <c r="Q388" s="96" t="s">
        <v>3771</v>
      </c>
      <c r="R388" s="96" t="s">
        <v>510</v>
      </c>
      <c r="S388" s="96"/>
      <c r="T388" s="188"/>
      <c r="U388" s="189"/>
      <c r="V388" s="189"/>
      <c r="W388" s="190"/>
      <c r="X388" s="190"/>
      <c r="Y388" s="190"/>
      <c r="Z388" s="190"/>
      <c r="AA388" s="190"/>
      <c r="AB388" s="96"/>
      <c r="AC388" s="189"/>
      <c r="AD388" s="189"/>
      <c r="AE388" s="189"/>
      <c r="AF388" s="189"/>
      <c r="AG388" s="187">
        <v>27985540</v>
      </c>
      <c r="AH388" s="96" t="s">
        <v>3440</v>
      </c>
      <c r="AI388" s="96"/>
      <c r="AJ388" s="191" t="s">
        <v>3806</v>
      </c>
      <c r="AK388" s="96" t="s">
        <v>3446</v>
      </c>
      <c r="AL388" s="96">
        <v>900074646</v>
      </c>
      <c r="AM388" s="96">
        <v>1</v>
      </c>
      <c r="AN388" s="192" t="s">
        <v>3471</v>
      </c>
      <c r="AO388" s="186" t="s">
        <v>2714</v>
      </c>
      <c r="AP388" s="217" t="s">
        <v>3471</v>
      </c>
      <c r="AQ388" s="189" t="s">
        <v>3871</v>
      </c>
      <c r="AR388" s="212" t="s">
        <v>1428</v>
      </c>
      <c r="AS388" s="189">
        <v>80063059</v>
      </c>
      <c r="AT388" s="96" t="s">
        <v>2714</v>
      </c>
      <c r="AU388" s="96" t="s">
        <v>3872</v>
      </c>
      <c r="AV388" s="96">
        <v>3591091</v>
      </c>
      <c r="AW388" s="96" t="s">
        <v>3873</v>
      </c>
      <c r="AX388" s="186">
        <v>44923</v>
      </c>
      <c r="AY388" s="187">
        <v>27985540</v>
      </c>
      <c r="AZ388" s="194" t="s">
        <v>2714</v>
      </c>
      <c r="BA388" s="96" t="s">
        <v>2781</v>
      </c>
      <c r="BB388" s="96">
        <v>5</v>
      </c>
      <c r="BC388" s="96"/>
      <c r="BD388" s="96">
        <f>5*30</f>
        <v>150</v>
      </c>
      <c r="BE388" s="96"/>
      <c r="BF388" s="195"/>
      <c r="BG388" s="96"/>
      <c r="BH388" s="96">
        <v>1153</v>
      </c>
      <c r="BI388" s="186">
        <v>44923</v>
      </c>
      <c r="BJ388" s="187">
        <v>27985540</v>
      </c>
      <c r="BK388" s="196"/>
      <c r="BL388" s="96"/>
      <c r="BM388" s="96"/>
      <c r="BN388" s="96"/>
      <c r="BO388" s="96"/>
      <c r="BP388" s="96"/>
      <c r="BQ388" s="96" t="s">
        <v>3946</v>
      </c>
      <c r="BR388" s="96"/>
      <c r="BS388" s="197"/>
      <c r="BT388" s="198">
        <v>44958</v>
      </c>
      <c r="BU388" s="198">
        <v>45107</v>
      </c>
      <c r="BV388" s="186"/>
      <c r="BW388" s="187"/>
      <c r="BX388" s="96"/>
      <c r="BY388" s="186"/>
      <c r="BZ388" s="199"/>
      <c r="CA388" s="186"/>
      <c r="CB388" s="187"/>
      <c r="CC388" s="96"/>
      <c r="CD388" s="96"/>
      <c r="CE388" s="96"/>
      <c r="CF388" s="96"/>
      <c r="CG388" s="96"/>
      <c r="CH388" s="96"/>
      <c r="CI388" s="96"/>
      <c r="CJ388" s="96"/>
      <c r="CK388" s="96"/>
      <c r="CL388" s="96"/>
      <c r="CM388" s="96"/>
      <c r="CN388" s="96"/>
      <c r="CO388" s="96"/>
      <c r="CP388" s="96"/>
      <c r="CQ388" s="96"/>
      <c r="CR388" s="96"/>
      <c r="CS388" s="96"/>
      <c r="CT388" s="96"/>
      <c r="CU388" s="96"/>
      <c r="CV388" s="96"/>
      <c r="CW388" s="96"/>
      <c r="CX388" s="96"/>
      <c r="CY388" s="186"/>
      <c r="CZ388" s="96"/>
      <c r="DA388" s="96"/>
      <c r="DB388" s="96"/>
      <c r="DC388" s="96"/>
      <c r="DD388" s="96"/>
      <c r="DE388" s="96"/>
      <c r="DF388" s="96"/>
      <c r="DG388" s="96"/>
      <c r="DH388" s="96"/>
      <c r="DI388" s="96"/>
      <c r="DJ388" s="96"/>
      <c r="DK388" s="96"/>
      <c r="DL388" s="96"/>
      <c r="DM388" s="96"/>
      <c r="DN388" s="186"/>
      <c r="DO388" s="96"/>
      <c r="DP388" s="96"/>
      <c r="DQ388" s="96"/>
      <c r="DR388" s="96"/>
      <c r="DS388" s="96"/>
      <c r="DT388" s="186"/>
      <c r="DU388" s="186"/>
      <c r="DV388" s="191"/>
      <c r="DW388" s="186"/>
      <c r="DX388" s="96"/>
      <c r="DY388" s="96"/>
      <c r="DZ388" s="96"/>
      <c r="EA388" s="96"/>
      <c r="EB388" s="96"/>
      <c r="EC388" s="96"/>
      <c r="ED388" s="96"/>
      <c r="EE388" s="96"/>
      <c r="EF388" s="96"/>
      <c r="EG388" s="96"/>
      <c r="EH388" s="96"/>
      <c r="EI388" s="96"/>
      <c r="EJ388" s="96"/>
      <c r="EK388" s="96"/>
      <c r="EL388" s="96"/>
      <c r="EM388" s="96"/>
      <c r="EN388" s="96"/>
      <c r="EO388" s="96"/>
      <c r="EP388" s="96"/>
      <c r="EQ388" s="96"/>
      <c r="ER388" s="96"/>
      <c r="ES388" s="96"/>
      <c r="ET388" s="96"/>
      <c r="EU388" s="96"/>
      <c r="EV388" s="96"/>
      <c r="EW388" s="96"/>
      <c r="EX388" s="96"/>
      <c r="EY388" s="96"/>
      <c r="EZ388" s="96"/>
      <c r="FA388" s="96"/>
      <c r="FB388" s="96"/>
      <c r="FC388" s="96"/>
      <c r="FD388" s="200">
        <f t="shared" si="53"/>
        <v>27985540</v>
      </c>
      <c r="FE388" s="201">
        <f t="shared" si="54"/>
        <v>45107</v>
      </c>
      <c r="FF388" s="185" t="str">
        <f t="shared" ca="1" si="55"/>
        <v>EN EJECUCION</v>
      </c>
      <c r="FG388" s="96"/>
      <c r="FH388" s="96"/>
      <c r="FI388" s="202"/>
      <c r="FJ388" s="96" t="s">
        <v>3874</v>
      </c>
      <c r="FK388" s="203"/>
    </row>
    <row r="389" spans="1:167" s="39" customFormat="1" ht="13.5" customHeight="1" x14ac:dyDescent="0.2">
      <c r="A389" s="183">
        <v>82327</v>
      </c>
      <c r="B389" s="183" t="s">
        <v>3774</v>
      </c>
      <c r="C389" s="96" t="s">
        <v>3694</v>
      </c>
      <c r="D389" s="183" t="s">
        <v>3799</v>
      </c>
      <c r="E389" s="96">
        <v>388</v>
      </c>
      <c r="F389" s="184" t="s">
        <v>510</v>
      </c>
      <c r="G389" s="183"/>
      <c r="H389" s="185" t="s">
        <v>3757</v>
      </c>
      <c r="I389" s="96" t="s">
        <v>3875</v>
      </c>
      <c r="J389" s="96" t="s">
        <v>1912</v>
      </c>
      <c r="K389" s="96" t="s">
        <v>2714</v>
      </c>
      <c r="L389" s="96" t="s">
        <v>1439</v>
      </c>
      <c r="M389" s="96" t="s">
        <v>214</v>
      </c>
      <c r="N389" s="96">
        <v>959</v>
      </c>
      <c r="O389" s="186">
        <v>44904</v>
      </c>
      <c r="P389" s="187">
        <v>20639300</v>
      </c>
      <c r="Q389" s="96" t="s">
        <v>3771</v>
      </c>
      <c r="R389" s="96" t="s">
        <v>510</v>
      </c>
      <c r="S389" s="96"/>
      <c r="T389" s="188"/>
      <c r="U389" s="189"/>
      <c r="V389" s="189"/>
      <c r="W389" s="190"/>
      <c r="X389" s="190"/>
      <c r="Y389" s="190"/>
      <c r="Z389" s="190"/>
      <c r="AA389" s="190"/>
      <c r="AB389" s="96"/>
      <c r="AC389" s="189"/>
      <c r="AD389" s="189"/>
      <c r="AE389" s="189"/>
      <c r="AF389" s="189"/>
      <c r="AG389" s="187">
        <v>20639300</v>
      </c>
      <c r="AH389" s="96" t="s">
        <v>2575</v>
      </c>
      <c r="AI389" s="96"/>
      <c r="AJ389" s="191" t="s">
        <v>3876</v>
      </c>
      <c r="AK389" s="96" t="s">
        <v>3446</v>
      </c>
      <c r="AL389" s="96" t="s">
        <v>3877</v>
      </c>
      <c r="AM389" s="96">
        <v>9</v>
      </c>
      <c r="AN389" s="192" t="s">
        <v>3471</v>
      </c>
      <c r="AO389" s="186" t="s">
        <v>2714</v>
      </c>
      <c r="AP389" s="217" t="s">
        <v>3471</v>
      </c>
      <c r="AQ389" s="189" t="s">
        <v>3878</v>
      </c>
      <c r="AR389" s="212" t="s">
        <v>1428</v>
      </c>
      <c r="AS389" s="189">
        <v>19194754</v>
      </c>
      <c r="AT389" s="96" t="s">
        <v>2714</v>
      </c>
      <c r="AU389" s="96" t="s">
        <v>3879</v>
      </c>
      <c r="AV389" s="96">
        <v>7436643</v>
      </c>
      <c r="AW389" s="96" t="s">
        <v>3880</v>
      </c>
      <c r="AX389" s="186">
        <v>45287</v>
      </c>
      <c r="AY389" s="187">
        <v>20639300</v>
      </c>
      <c r="AZ389" s="194" t="s">
        <v>2714</v>
      </c>
      <c r="BA389" s="96" t="s">
        <v>2720</v>
      </c>
      <c r="BB389" s="96">
        <v>7</v>
      </c>
      <c r="BC389" s="96"/>
      <c r="BD389" s="96">
        <f>7*30</f>
        <v>210</v>
      </c>
      <c r="BE389" s="96"/>
      <c r="BF389" s="195"/>
      <c r="BG389" s="96"/>
      <c r="BH389" s="96">
        <v>1158</v>
      </c>
      <c r="BI389" s="186">
        <v>44924</v>
      </c>
      <c r="BJ389" s="187">
        <v>20639300</v>
      </c>
      <c r="BK389" s="196"/>
      <c r="BL389" s="96"/>
      <c r="BM389" s="96"/>
      <c r="BN389" s="96"/>
      <c r="BO389" s="96"/>
      <c r="BP389" s="96"/>
      <c r="BQ389" s="96" t="s">
        <v>3947</v>
      </c>
      <c r="BR389" s="96"/>
      <c r="BS389" s="197"/>
      <c r="BT389" s="198">
        <v>44958</v>
      </c>
      <c r="BU389" s="198">
        <v>45169</v>
      </c>
      <c r="BV389" s="186"/>
      <c r="BW389" s="187"/>
      <c r="BX389" s="96"/>
      <c r="BY389" s="186"/>
      <c r="BZ389" s="199"/>
      <c r="CA389" s="186"/>
      <c r="CB389" s="187"/>
      <c r="CC389" s="96"/>
      <c r="CD389" s="96"/>
      <c r="CE389" s="96"/>
      <c r="CF389" s="96"/>
      <c r="CG389" s="96"/>
      <c r="CH389" s="96"/>
      <c r="CI389" s="96"/>
      <c r="CJ389" s="96"/>
      <c r="CK389" s="96"/>
      <c r="CL389" s="96"/>
      <c r="CM389" s="96"/>
      <c r="CN389" s="96"/>
      <c r="CO389" s="96"/>
      <c r="CP389" s="96"/>
      <c r="CQ389" s="96"/>
      <c r="CR389" s="96"/>
      <c r="CS389" s="96"/>
      <c r="CT389" s="96"/>
      <c r="CU389" s="96"/>
      <c r="CV389" s="96"/>
      <c r="CW389" s="96"/>
      <c r="CX389" s="96"/>
      <c r="CY389" s="186"/>
      <c r="CZ389" s="96"/>
      <c r="DA389" s="96"/>
      <c r="DB389" s="96"/>
      <c r="DC389" s="96"/>
      <c r="DD389" s="96"/>
      <c r="DE389" s="96"/>
      <c r="DF389" s="96"/>
      <c r="DG389" s="96"/>
      <c r="DH389" s="96"/>
      <c r="DI389" s="96"/>
      <c r="DJ389" s="96"/>
      <c r="DK389" s="96"/>
      <c r="DL389" s="96"/>
      <c r="DM389" s="96"/>
      <c r="DN389" s="186"/>
      <c r="DO389" s="96"/>
      <c r="DP389" s="96"/>
      <c r="DQ389" s="96"/>
      <c r="DR389" s="96"/>
      <c r="DS389" s="96"/>
      <c r="DT389" s="186"/>
      <c r="DU389" s="186"/>
      <c r="DV389" s="191"/>
      <c r="DW389" s="186"/>
      <c r="DX389" s="96"/>
      <c r="DY389" s="96"/>
      <c r="DZ389" s="96"/>
      <c r="EA389" s="96"/>
      <c r="EB389" s="96"/>
      <c r="EC389" s="96"/>
      <c r="ED389" s="96"/>
      <c r="EE389" s="96"/>
      <c r="EF389" s="96"/>
      <c r="EG389" s="96"/>
      <c r="EH389" s="96"/>
      <c r="EI389" s="96"/>
      <c r="EJ389" s="96"/>
      <c r="EK389" s="96"/>
      <c r="EL389" s="96"/>
      <c r="EM389" s="96"/>
      <c r="EN389" s="96"/>
      <c r="EO389" s="96"/>
      <c r="EP389" s="96"/>
      <c r="EQ389" s="96"/>
      <c r="ER389" s="96"/>
      <c r="ES389" s="96"/>
      <c r="ET389" s="96"/>
      <c r="EU389" s="96"/>
      <c r="EV389" s="96"/>
      <c r="EW389" s="96"/>
      <c r="EX389" s="96"/>
      <c r="EY389" s="96"/>
      <c r="EZ389" s="96"/>
      <c r="FA389" s="96"/>
      <c r="FB389" s="96"/>
      <c r="FC389" s="96"/>
      <c r="FD389" s="200">
        <f t="shared" si="53"/>
        <v>20639300</v>
      </c>
      <c r="FE389" s="201">
        <f t="shared" si="54"/>
        <v>45169</v>
      </c>
      <c r="FF389" s="185" t="str">
        <f t="shared" ca="1" si="55"/>
        <v>EN EJECUCION</v>
      </c>
      <c r="FG389" s="96"/>
      <c r="FH389" s="96"/>
      <c r="FI389" s="202"/>
      <c r="FJ389" s="96" t="s">
        <v>3881</v>
      </c>
      <c r="FK389" s="203"/>
    </row>
    <row r="390" spans="1:167" s="39" customFormat="1" ht="13.5" customHeight="1" x14ac:dyDescent="0.2">
      <c r="A390" s="183">
        <v>80643</v>
      </c>
      <c r="B390" s="183" t="s">
        <v>3774</v>
      </c>
      <c r="C390" s="96" t="s">
        <v>3466</v>
      </c>
      <c r="D390" s="183" t="s">
        <v>3800</v>
      </c>
      <c r="E390" s="96">
        <v>389</v>
      </c>
      <c r="F390" s="184" t="s">
        <v>526</v>
      </c>
      <c r="G390" s="183"/>
      <c r="H390" s="185" t="s">
        <v>3757</v>
      </c>
      <c r="I390" s="96" t="s">
        <v>3882</v>
      </c>
      <c r="J390" s="96" t="s">
        <v>3524</v>
      </c>
      <c r="K390" s="96" t="s">
        <v>2714</v>
      </c>
      <c r="L390" s="96" t="s">
        <v>1439</v>
      </c>
      <c r="M390" s="96" t="s">
        <v>214</v>
      </c>
      <c r="N390" s="96">
        <v>934</v>
      </c>
      <c r="O390" s="186">
        <v>44894</v>
      </c>
      <c r="P390" s="187">
        <v>222875505</v>
      </c>
      <c r="Q390" s="96" t="s">
        <v>3883</v>
      </c>
      <c r="R390" s="96" t="s">
        <v>526</v>
      </c>
      <c r="S390" s="96"/>
      <c r="T390" s="188"/>
      <c r="U390" s="189"/>
      <c r="V390" s="189"/>
      <c r="W390" s="190"/>
      <c r="X390" s="190"/>
      <c r="Y390" s="190"/>
      <c r="Z390" s="190"/>
      <c r="AA390" s="190"/>
      <c r="AB390" s="96"/>
      <c r="AC390" s="189"/>
      <c r="AD390" s="189"/>
      <c r="AE390" s="189"/>
      <c r="AF390" s="189"/>
      <c r="AG390" s="187">
        <v>222875505</v>
      </c>
      <c r="AH390" s="96" t="s">
        <v>2575</v>
      </c>
      <c r="AI390" s="96"/>
      <c r="AJ390" s="191" t="s">
        <v>3807</v>
      </c>
      <c r="AK390" s="96" t="s">
        <v>3446</v>
      </c>
      <c r="AL390" s="96">
        <v>900298623</v>
      </c>
      <c r="AM390" s="96"/>
      <c r="AN390" s="192" t="s">
        <v>3471</v>
      </c>
      <c r="AO390" s="186" t="s">
        <v>2714</v>
      </c>
      <c r="AP390" s="217" t="s">
        <v>3471</v>
      </c>
      <c r="AQ390" s="189" t="s">
        <v>3884</v>
      </c>
      <c r="AR390" s="212" t="s">
        <v>1428</v>
      </c>
      <c r="AS390" s="189">
        <v>80231668</v>
      </c>
      <c r="AT390" s="96" t="s">
        <v>2714</v>
      </c>
      <c r="AU390" s="96" t="s">
        <v>3885</v>
      </c>
      <c r="AV390" s="96">
        <v>6918002</v>
      </c>
      <c r="AW390" s="96" t="s">
        <v>3886</v>
      </c>
      <c r="AX390" s="186">
        <v>44924</v>
      </c>
      <c r="AY390" s="187">
        <v>222875505</v>
      </c>
      <c r="AZ390" s="194" t="s">
        <v>2714</v>
      </c>
      <c r="BA390" s="96" t="s">
        <v>2741</v>
      </c>
      <c r="BB390" s="96">
        <v>6</v>
      </c>
      <c r="BC390" s="96"/>
      <c r="BD390" s="96">
        <f>6*30</f>
        <v>180</v>
      </c>
      <c r="BE390" s="96" t="s">
        <v>3948</v>
      </c>
      <c r="BF390" s="195"/>
      <c r="BG390" s="96"/>
      <c r="BH390" s="96">
        <v>1159</v>
      </c>
      <c r="BI390" s="186">
        <v>44924</v>
      </c>
      <c r="BJ390" s="187">
        <v>222875505</v>
      </c>
      <c r="BK390" s="196"/>
      <c r="BL390" s="96"/>
      <c r="BM390" s="96"/>
      <c r="BN390" s="96"/>
      <c r="BO390" s="96"/>
      <c r="BP390" s="96"/>
      <c r="BQ390" s="96" t="s">
        <v>3949</v>
      </c>
      <c r="BR390" s="96"/>
      <c r="BS390" s="197"/>
      <c r="BT390" s="198">
        <v>44971</v>
      </c>
      <c r="BU390" s="198">
        <v>45151</v>
      </c>
      <c r="BV390" s="186"/>
      <c r="BW390" s="187"/>
      <c r="BX390" s="96"/>
      <c r="BY390" s="186"/>
      <c r="BZ390" s="199"/>
      <c r="CA390" s="186"/>
      <c r="CB390" s="187"/>
      <c r="CC390" s="96"/>
      <c r="CD390" s="96"/>
      <c r="CE390" s="96"/>
      <c r="CF390" s="96"/>
      <c r="CG390" s="96"/>
      <c r="CH390" s="96"/>
      <c r="CI390" s="96"/>
      <c r="CJ390" s="96"/>
      <c r="CK390" s="96"/>
      <c r="CL390" s="96"/>
      <c r="CM390" s="96"/>
      <c r="CN390" s="96"/>
      <c r="CO390" s="96"/>
      <c r="CP390" s="96"/>
      <c r="CQ390" s="96"/>
      <c r="CR390" s="96"/>
      <c r="CS390" s="96"/>
      <c r="CT390" s="96"/>
      <c r="CU390" s="96"/>
      <c r="CV390" s="96"/>
      <c r="CW390" s="96"/>
      <c r="CX390" s="96"/>
      <c r="CY390" s="186"/>
      <c r="CZ390" s="96"/>
      <c r="DA390" s="96"/>
      <c r="DB390" s="96"/>
      <c r="DC390" s="96"/>
      <c r="DD390" s="96"/>
      <c r="DE390" s="96"/>
      <c r="DF390" s="96"/>
      <c r="DG390" s="96"/>
      <c r="DH390" s="96"/>
      <c r="DI390" s="96"/>
      <c r="DJ390" s="96"/>
      <c r="DK390" s="96"/>
      <c r="DL390" s="96"/>
      <c r="DM390" s="96"/>
      <c r="DN390" s="186"/>
      <c r="DO390" s="96"/>
      <c r="DP390" s="96"/>
      <c r="DQ390" s="96"/>
      <c r="DR390" s="96"/>
      <c r="DS390" s="96"/>
      <c r="DT390" s="186"/>
      <c r="DU390" s="186"/>
      <c r="DV390" s="191"/>
      <c r="DW390" s="186"/>
      <c r="DX390" s="96"/>
      <c r="DY390" s="96"/>
      <c r="DZ390" s="96"/>
      <c r="EA390" s="96"/>
      <c r="EB390" s="96"/>
      <c r="EC390" s="96"/>
      <c r="ED390" s="96"/>
      <c r="EE390" s="96"/>
      <c r="EF390" s="96"/>
      <c r="EG390" s="96"/>
      <c r="EH390" s="96"/>
      <c r="EI390" s="96"/>
      <c r="EJ390" s="96"/>
      <c r="EK390" s="96"/>
      <c r="EL390" s="96"/>
      <c r="EM390" s="96"/>
      <c r="EN390" s="96"/>
      <c r="EO390" s="96"/>
      <c r="EP390" s="96"/>
      <c r="EQ390" s="96"/>
      <c r="ER390" s="96"/>
      <c r="ES390" s="96"/>
      <c r="ET390" s="96"/>
      <c r="EU390" s="96"/>
      <c r="EV390" s="96"/>
      <c r="EW390" s="96"/>
      <c r="EX390" s="96"/>
      <c r="EY390" s="96"/>
      <c r="EZ390" s="96"/>
      <c r="FA390" s="96"/>
      <c r="FB390" s="96"/>
      <c r="FC390" s="96"/>
      <c r="FD390" s="200">
        <f t="shared" si="53"/>
        <v>222875505</v>
      </c>
      <c r="FE390" s="201">
        <f t="shared" si="54"/>
        <v>45151</v>
      </c>
      <c r="FF390" s="185" t="str">
        <f t="shared" ca="1" si="55"/>
        <v>EN EJECUCION</v>
      </c>
      <c r="FG390" s="96"/>
      <c r="FH390" s="96"/>
      <c r="FI390" s="202"/>
      <c r="FJ390" s="96" t="s">
        <v>3887</v>
      </c>
      <c r="FK390" s="203"/>
    </row>
    <row r="391" spans="1:167" s="39" customFormat="1" ht="13.5" customHeight="1" x14ac:dyDescent="0.2">
      <c r="A391" s="183">
        <v>84348</v>
      </c>
      <c r="B391" s="183" t="s">
        <v>3774</v>
      </c>
      <c r="C391" s="96" t="s">
        <v>3694</v>
      </c>
      <c r="D391" s="183" t="s">
        <v>3801</v>
      </c>
      <c r="E391" s="96" t="s">
        <v>3801</v>
      </c>
      <c r="F391" s="184" t="s">
        <v>2878</v>
      </c>
      <c r="G391" s="183"/>
      <c r="H391" s="185" t="s">
        <v>3757</v>
      </c>
      <c r="I391" s="96" t="s">
        <v>3888</v>
      </c>
      <c r="J391" s="96"/>
      <c r="K391" s="96" t="s">
        <v>2714</v>
      </c>
      <c r="L391" s="96" t="s">
        <v>2287</v>
      </c>
      <c r="M391" s="96" t="s">
        <v>213</v>
      </c>
      <c r="N391" s="96">
        <v>980</v>
      </c>
      <c r="O391" s="186">
        <v>44911</v>
      </c>
      <c r="P391" s="187">
        <v>28000000</v>
      </c>
      <c r="Q391" s="96" t="s">
        <v>2877</v>
      </c>
      <c r="R391" s="96" t="s">
        <v>2878</v>
      </c>
      <c r="S391" s="96"/>
      <c r="T391" s="188"/>
      <c r="U391" s="189"/>
      <c r="V391" s="189"/>
      <c r="W391" s="190"/>
      <c r="X391" s="190"/>
      <c r="Y391" s="190"/>
      <c r="Z391" s="190"/>
      <c r="AA391" s="190"/>
      <c r="AB391" s="96"/>
      <c r="AC391" s="189"/>
      <c r="AD391" s="189"/>
      <c r="AE391" s="189"/>
      <c r="AF391" s="189"/>
      <c r="AG391" s="187">
        <v>28000000</v>
      </c>
      <c r="AH391" s="96" t="s">
        <v>3435</v>
      </c>
      <c r="AI391" s="96"/>
      <c r="AJ391" s="191" t="s">
        <v>3808</v>
      </c>
      <c r="AK391" s="96" t="s">
        <v>3446</v>
      </c>
      <c r="AL391" s="96" t="s">
        <v>3889</v>
      </c>
      <c r="AM391" s="96"/>
      <c r="AN391" s="192" t="s">
        <v>3471</v>
      </c>
      <c r="AO391" s="186" t="s">
        <v>2714</v>
      </c>
      <c r="AP391" s="193" t="s">
        <v>3471</v>
      </c>
      <c r="AQ391" s="189"/>
      <c r="AR391" s="189" t="s">
        <v>1428</v>
      </c>
      <c r="AS391" s="189"/>
      <c r="AT391" s="96" t="s">
        <v>3890</v>
      </c>
      <c r="AU391" s="96"/>
      <c r="AV391" s="96"/>
      <c r="AW391" s="96"/>
      <c r="AX391" s="186"/>
      <c r="AY391" s="187">
        <v>28000000</v>
      </c>
      <c r="AZ391" s="194" t="s">
        <v>2714</v>
      </c>
      <c r="BA391" s="96"/>
      <c r="BB391" s="96"/>
      <c r="BC391" s="96"/>
      <c r="BD391" s="96"/>
      <c r="BE391" s="96"/>
      <c r="BF391" s="195"/>
      <c r="BG391" s="96"/>
      <c r="BH391" s="96">
        <v>1163</v>
      </c>
      <c r="BI391" s="186">
        <v>44924</v>
      </c>
      <c r="BJ391" s="187">
        <v>28000000</v>
      </c>
      <c r="BK391" s="196"/>
      <c r="BL391" s="96"/>
      <c r="BM391" s="96"/>
      <c r="BN391" s="96"/>
      <c r="BO391" s="96"/>
      <c r="BP391" s="96"/>
      <c r="BQ391" s="96"/>
      <c r="BR391" s="96"/>
      <c r="BS391" s="197"/>
      <c r="BT391" s="198"/>
      <c r="BU391" s="198"/>
      <c r="BV391" s="186"/>
      <c r="BW391" s="187"/>
      <c r="BX391" s="96"/>
      <c r="BY391" s="186"/>
      <c r="BZ391" s="199"/>
      <c r="CA391" s="186"/>
      <c r="CB391" s="187"/>
      <c r="CC391" s="96"/>
      <c r="CD391" s="96"/>
      <c r="CE391" s="96"/>
      <c r="CF391" s="96"/>
      <c r="CG391" s="96"/>
      <c r="CH391" s="96"/>
      <c r="CI391" s="96"/>
      <c r="CJ391" s="96"/>
      <c r="CK391" s="96"/>
      <c r="CL391" s="96"/>
      <c r="CM391" s="96"/>
      <c r="CN391" s="96"/>
      <c r="CO391" s="96"/>
      <c r="CP391" s="96"/>
      <c r="CQ391" s="96"/>
      <c r="CR391" s="96"/>
      <c r="CS391" s="96"/>
      <c r="CT391" s="96"/>
      <c r="CU391" s="96"/>
      <c r="CV391" s="96"/>
      <c r="CW391" s="96"/>
      <c r="CX391" s="96"/>
      <c r="CY391" s="186"/>
      <c r="CZ391" s="96"/>
      <c r="DA391" s="96"/>
      <c r="DB391" s="96"/>
      <c r="DC391" s="96"/>
      <c r="DD391" s="96"/>
      <c r="DE391" s="96"/>
      <c r="DF391" s="96"/>
      <c r="DG391" s="96"/>
      <c r="DH391" s="96"/>
      <c r="DI391" s="96"/>
      <c r="DJ391" s="96"/>
      <c r="DK391" s="96"/>
      <c r="DL391" s="96"/>
      <c r="DM391" s="96"/>
      <c r="DN391" s="186"/>
      <c r="DO391" s="96"/>
      <c r="DP391" s="96"/>
      <c r="DQ391" s="96"/>
      <c r="DR391" s="96"/>
      <c r="DS391" s="96"/>
      <c r="DT391" s="186"/>
      <c r="DU391" s="186"/>
      <c r="DV391" s="191"/>
      <c r="DW391" s="186"/>
      <c r="DX391" s="96"/>
      <c r="DY391" s="96"/>
      <c r="DZ391" s="96"/>
      <c r="EA391" s="96"/>
      <c r="EB391" s="96"/>
      <c r="EC391" s="96"/>
      <c r="ED391" s="96"/>
      <c r="EE391" s="96"/>
      <c r="EF391" s="96"/>
      <c r="EG391" s="96"/>
      <c r="EH391" s="96"/>
      <c r="EI391" s="96"/>
      <c r="EJ391" s="96"/>
      <c r="EK391" s="96"/>
      <c r="EL391" s="96"/>
      <c r="EM391" s="96"/>
      <c r="EN391" s="96"/>
      <c r="EO391" s="96"/>
      <c r="EP391" s="96"/>
      <c r="EQ391" s="96"/>
      <c r="ER391" s="96"/>
      <c r="ES391" s="96"/>
      <c r="ET391" s="96"/>
      <c r="EU391" s="96"/>
      <c r="EV391" s="96"/>
      <c r="EW391" s="96"/>
      <c r="EX391" s="96"/>
      <c r="EY391" s="96"/>
      <c r="EZ391" s="96"/>
      <c r="FA391" s="96"/>
      <c r="FB391" s="96"/>
      <c r="FC391" s="96"/>
      <c r="FD391" s="200">
        <f t="shared" si="53"/>
        <v>28000000</v>
      </c>
      <c r="FE391" s="201">
        <f t="shared" si="54"/>
        <v>0</v>
      </c>
      <c r="FF391" s="185" t="str">
        <f t="shared" ca="1" si="55"/>
        <v xml:space="preserve"> TERMINADO</v>
      </c>
      <c r="FG391" s="96"/>
      <c r="FH391" s="96"/>
      <c r="FI391" s="202"/>
      <c r="FJ391" s="96" t="s">
        <v>3934</v>
      </c>
      <c r="FK391" s="203"/>
    </row>
  </sheetData>
  <autoFilter ref="A2:FP391" xr:uid="{00000000-0009-0000-0000-000000000000}"/>
  <conditionalFormatting sqref="FE2">
    <cfRule type="cellIs" dxfId="0" priority="1" operator="lessThan">
      <formula>43831</formula>
    </cfRule>
  </conditionalFormatting>
  <dataValidations count="29">
    <dataValidation type="list" allowBlank="1" showInputMessage="1" showErrorMessage="1" errorTitle="Entrada no válida" error="Por favor seleccione un elemento de la lista" promptTitle="Seleccione un elemento de la lista" sqref="M153:M231 M3:M151 M233:M245 M247:M256" xr:uid="{00000000-0002-0000-0000-000000000000}">
      <formula1>$E$351036:$E$351108</formula1>
    </dataValidation>
    <dataValidation type="list" allowBlank="1" showInputMessage="1" showErrorMessage="1" errorTitle="Entrada no válida" error="Por favor seleccione un elemento de la lista" promptTitle="Seleccione un elemento de la lista" sqref="L247:L256 L3:L151 L153:L231 L233:L245" xr:uid="{00000000-0002-0000-0000-000001000000}">
      <formula1>$A$351140:$A$351155</formula1>
    </dataValidation>
    <dataValidation type="decimal" allowBlank="1" showInputMessage="1" showErrorMessage="1" errorTitle="Entrada no válida" error="Por favor escriba un número entero" promptTitle="Escriba un número entero en esta casilla" sqref="P3 P330:P331" xr:uid="{00000000-0002-0000-0000-000002000000}">
      <formula1>-9223372036854770000</formula1>
      <formula2>9223372036854770000</formula2>
    </dataValidation>
    <dataValidation type="date" allowBlank="1" showInputMessage="1" errorTitle="Entrada no válida" error="Por favor escriba una fecha válida (AAAA/MM/DD)" promptTitle="Ingrese una fecha (AAAA/MM/DD)" sqref="O3 AX3 BI3 AX273 BT3:BV3 AX305 AX322 AX337 AX346 AX348:AX352 AX355:AX361 AX363:AX365 AX367:AX368 BT349:BU352 BT355:BU358" xr:uid="{00000000-0002-0000-0000-000003000000}">
      <formula1>1900/1/1</formula1>
      <formula2>3000/1/1</formula2>
    </dataValidation>
    <dataValidation type="decimal" allowBlank="1" showInputMessage="1" showErrorMessage="1" errorTitle="Entrada no válida" error="Por favor escriba un número" promptTitle="Escriba un número en esta casilla" sqref="N3 BJ3 BH3 BW3" xr:uid="{00000000-0002-0000-0000-000004000000}">
      <formula1>-9223372036854770000</formula1>
      <formula2>9223372036854770000</formula2>
    </dataValidation>
    <dataValidation type="textLength" allowBlank="1" showInputMessage="1" showErrorMessage="1" errorTitle="Entrada no válida" error="Escriba un texto  Maximo 200 Caracteres" promptTitle="Cualquier contenido Maximo 200 Caracteres" sqref="AJ3 FJ153:FJ216 FJ77:FJ78 FJ3:FJ75 FJ80:FJ91 AU299:AU301 AU355:AU358 AU349:AU352 AU337 AU286 AU297 FJ93:FJ151 FJ218:FJ231 FJ233:FJ245 FJ247:FJ256" xr:uid="{00000000-0002-0000-0000-000005000000}">
      <formula1>0</formula1>
      <formula2>200</formula2>
    </dataValidation>
    <dataValidation type="whole" allowBlank="1" showInputMessage="1" showErrorMessage="1" errorTitle="Entrada no válida" error="Por favor escriba un número entero" promptTitle="Escriba un número entero en esta casilla" sqref="AM3" xr:uid="{00000000-0002-0000-0000-000006000000}">
      <formula1>-9</formula1>
      <formula2>9</formula2>
    </dataValidation>
    <dataValidation type="decimal" allowBlank="1" showInputMessage="1" showErrorMessage="1" errorTitle="Entrada no válida" error="Por favor escriba un número" promptTitle="Escriba un número en esta casilla" sqref="AL3 AL348:AL352 AL355:AL358" xr:uid="{00000000-0002-0000-0000-000007000000}">
      <formula1>-99999999999</formula1>
      <formula2>99999999999</formula2>
    </dataValidation>
    <dataValidation type="whole" allowBlank="1" showInputMessage="1" showErrorMessage="1" errorTitle="Entrada no válida" error="Por favor escriba un número entero" promptTitle="Escriba un número entero en esta casilla" sqref="AY273 CX3 AY322 AY337 AY349:AY352 AY355:AY358" xr:uid="{00000000-0002-0000-0000-00000A000000}">
      <formula1>-9223372036854770000</formula1>
      <formula2>9223372036854770000</formula2>
    </dataValidation>
    <dataValidation type="textLength" allowBlank="1" showInputMessage="1" showErrorMessage="1" errorTitle="Entrada no válida" error="Escriba un texto  Maximo 100 Caracteres" promptTitle="Cualquier contenido Maximo 100 Caracteres" sqref="Q273 Q330:Q331 Q292:Q293 Q355:Q358 Q363 Q367 Q287 Q290 Q348 Q350:Q352" xr:uid="{C6687E30-0778-4D11-AB2F-BCD28B5E510A}">
      <formula1>0</formula1>
      <formula2>100</formula2>
    </dataValidation>
    <dataValidation type="whole" allowBlank="1" showInputMessage="1" showErrorMessage="1" errorTitle="Entrada no válida" error="Por favor escriba un número entero" promptTitle="Escriba un número entero en esta casilla" sqref="CY3" xr:uid="{F2836076-1D5C-4EDA-97B2-39564F93B22D}">
      <formula1>-9999999999</formula1>
      <formula2>9999999999</formula2>
    </dataValidation>
    <dataValidation type="textLength" allowBlank="1" showInputMessage="1" showErrorMessage="1" errorTitle="Entrada no válida" error="Escriba un texto  Maximo 1000 Caracteres" promptTitle="Cualquier contenido Maximo 1000 Caracteres" sqref="FJ330:FJ331 FJ322 FJ337 FJ348:FJ352 FJ355:FJ361 FJ382:FJ386 FJ363:FJ365 FJ367:FJ368 FJ305 FJ343:FJ346" xr:uid="{3932BC0E-2C93-46F9-A23B-011E57D3439C}">
      <formula1>0</formula1>
      <formula2>1000</formula2>
    </dataValidation>
    <dataValidation type="list" allowBlank="1" showInputMessage="1" showErrorMessage="1" errorTitle="Entrada no válida" error="Por favor seleccione un elemento de la lista" promptTitle="Seleccione un elemento de la lista" sqref="C330:C331" xr:uid="{F58B0065-C8B3-4113-93E8-5E87C28A88C1}">
      <formula1>$C$351028:$C$351039</formula1>
    </dataValidation>
    <dataValidation type="list" allowBlank="1" showInputMessage="1" showErrorMessage="1" errorTitle="Entrada no válida" error="Por favor seleccione un elemento de la lista" promptTitle="Seleccione un elemento de la lista" sqref="M258:M261 M278 M295 M292:M293 M290 M287:M288 M282:M285 M275 M266 M264 M373 M384" xr:uid="{A1830992-F965-4229-B800-2561BEDBF91E}">
      <formula1>$B$351004:$B$351076</formula1>
    </dataValidation>
    <dataValidation type="list" allowBlank="1" showInputMessage="1" showErrorMessage="1" errorTitle="Entrada no válida" error="Por favor seleccione un elemento de la lista" promptTitle="Seleccione un elemento de la lista" sqref="L258:L261 L264 L266 L278 L295 L292:L293 L290 L287:L288 L282:L285 L275 L362 L366 L373 L384" xr:uid="{2589AA6E-C801-44DF-8C2A-DC0FFF9B861C}">
      <formula1>$A$351004:$A$351019</formula1>
    </dataValidation>
    <dataValidation type="list" allowBlank="1" showInputMessage="1" showErrorMessage="1" errorTitle="Entrada no válida" error="Por favor seleccione un elemento de la lista" promptTitle="Seleccione un elemento de la lista" sqref="M262:M263 M281 M279 M276:M277 M267:M274 M265" xr:uid="{2D0C3A98-0494-4024-8835-981F7BE686BA}">
      <formula1>$B$351005:$B$351077</formula1>
    </dataValidation>
    <dataValidation type="list" allowBlank="1" showInputMessage="1" showErrorMessage="1" errorTitle="Entrada no válida" error="Por favor seleccione un elemento de la lista" promptTitle="Seleccione un elemento de la lista" sqref="L262:L263 L281 L279 L276:L277 L267:L274 L265" xr:uid="{44DD0008-F3FB-43B6-BB9E-93C134EC3212}">
      <formula1>$A$351005:$A$351020</formula1>
    </dataValidation>
    <dataValidation type="list" allowBlank="1" showInputMessage="1" showErrorMessage="1" errorTitle="Entrada no válida" error="Por favor seleccione un elemento de la lista" promptTitle="Seleccione un elemento de la lista" sqref="L257" xr:uid="{05B6C90B-4499-42FF-B713-AE8EFC5B62A1}">
      <formula1>$A$350922:$A$350937</formula1>
    </dataValidation>
    <dataValidation type="list" allowBlank="1" showInputMessage="1" showErrorMessage="1" errorTitle="Entrada no válida" error="Por favor seleccione un elemento de la lista" promptTitle="Seleccione un elemento de la lista" sqref="M257" xr:uid="{CACA6062-4320-4E1E-B165-725E67A00A39}">
      <formula1>$B$350993:$B$351065</formula1>
    </dataValidation>
    <dataValidation type="list" allowBlank="1" showInputMessage="1" showErrorMessage="1" errorTitle="Entrada no válida" error="Por favor seleccione un elemento de la lista" promptTitle="Seleccione un elemento de la lista" sqref="L280 L296:L299 L294 L291 L289 L286 L353 L369:L370 L376" xr:uid="{0A834C3D-0557-482E-AB7F-09A2EEAFBDA4}">
      <formula1>$A$350998:$A$351013</formula1>
    </dataValidation>
    <dataValidation type="list" allowBlank="1" showInputMessage="1" showErrorMessage="1" errorTitle="Entrada no válida" error="Por favor seleccione un elemento de la lista" promptTitle="Seleccione un elemento de la lista" sqref="M280 M296:M299 M294 M291 M289 M286" xr:uid="{9557A85E-E3C2-4110-8C52-5A8CCDDCBDBF}">
      <formula1>$B$350998:$B$351070</formula1>
    </dataValidation>
    <dataValidation type="list" allowBlank="1" showInputMessage="1" showErrorMessage="1" errorTitle="Entrada no válida" error="Por favor seleccione un elemento de la lista" promptTitle="Seleccione un elemento de la lista" sqref="L300:L302 L314 L311 L308:L309" xr:uid="{0A5AE6AC-BF39-4ED1-A1BD-64532D281211}">
      <formula1>$A$350997:$A$351012</formula1>
    </dataValidation>
    <dataValidation type="list" allowBlank="1" showInputMessage="1" showErrorMessage="1" errorTitle="Entrada no válida" error="Por favor seleccione un elemento de la lista" promptTitle="Seleccione un elemento de la lista" sqref="M300:M302 M314 M311 M308:M309 M353 M369:M370 M376" xr:uid="{E8B1E3F5-A544-4BD5-B88F-CAA0F85DB36C}">
      <formula1>$B$350997:$B$351069</formula1>
    </dataValidation>
    <dataValidation type="list" allowBlank="1" showInputMessage="1" showErrorMessage="1" errorTitle="Entrada no válida" error="Por favor seleccione un elemento de la lista" promptTitle="Seleccione un elemento de la lista" sqref="M310 M323:M336 M306:M307 M313 M303:M304 M315:M321 M338:M345" xr:uid="{3470B0AB-3829-4B59-A081-44366EA6465E}">
      <formula1>$B$351028:$B$351100</formula1>
    </dataValidation>
    <dataValidation type="list" allowBlank="1" showInputMessage="1" showErrorMessage="1" errorTitle="Entrada no válida" error="Por favor seleccione un elemento de la lista" promptTitle="Seleccione un elemento de la lista" sqref="L310 L338:L345 L323:L336 L315:L321 L313 L303:L304 L306:L307" xr:uid="{CB41EE61-1A42-47BE-92DD-15CA6182C957}">
      <formula1>$A$351028:$A$351043</formula1>
    </dataValidation>
    <dataValidation type="list" allowBlank="1" showInputMessage="1" showErrorMessage="1" errorTitle="Entrada no válida" error="Por favor seleccione un elemento de la lista" promptTitle="Seleccione un elemento de la lista" sqref="M305 M322 M337 M346 M348:M352 M355:M368 M371:M372 M374:M375 M377:M383 M385:M391" xr:uid="{F0050AD1-535D-4B6E-9161-F85F0A3861CB}">
      <formula1>$B$351002:$B$351074</formula1>
    </dataValidation>
    <dataValidation type="list" allowBlank="1" showInputMessage="1" showErrorMessage="1" errorTitle="Entrada no válida" error="Por favor seleccione un elemento de la lista" promptTitle="Seleccione un elemento de la lista" sqref="L305 L322 L337 L346 L348:L352 L355:L361 L363:L365 L367:L368 L371:L372 L374:L375 L377:L383 L385:L391" xr:uid="{D9D488EF-2429-4FE0-A1A8-A4F2280B93F3}">
      <formula1>$A$351002:$A$351017</formula1>
    </dataValidation>
    <dataValidation type="list" allowBlank="1" showInputMessage="1" showErrorMessage="1" errorTitle="Entrada no válida" error="Por favor seleccione un elemento de la lista" promptTitle="Seleccione un elemento de la lista" sqref="C305 C322 C337 C346 C348:C353 C262:C263 C265 C267:C274 C276:C277 C279 C281 C355:C372 C374:C383 C385:C391" xr:uid="{85F0A6E8-B76D-404F-B43E-297D12258D07}">
      <formula1>$C$351002:$C$351013</formula1>
    </dataValidation>
    <dataValidation type="list" allowBlank="1" showInputMessage="1" showErrorMessage="1" errorTitle="Entrada no válida" error="Por favor seleccione un elemento de la lista" promptTitle="Seleccione un elemento de la lista" sqref="C258:C261 C373 C384" xr:uid="{3712A638-678B-4439-B6B0-1918481CE622}">
      <formula1>$C$351001:$C$351012</formula1>
    </dataValidation>
  </dataValidations>
  <hyperlinks>
    <hyperlink ref="FJ273" r:id="rId1" display="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 xr:uid="{00000000-0004-0000-0000-00000A000000}"/>
    <hyperlink ref="EC30" r:id="rId2" xr:uid="{00000000-0004-0000-0000-00000C000000}"/>
    <hyperlink ref="EC84" r:id="rId3" xr:uid="{00000000-0004-0000-0000-00000D000000}"/>
    <hyperlink ref="EC153" r:id="rId4" xr:uid="{00000000-0004-0000-0000-00000E000000}"/>
    <hyperlink ref="EC229" r:id="rId5" xr:uid="{00000000-0004-0000-0000-00000F000000}"/>
    <hyperlink ref="EC217" r:id="rId6" xr:uid="{929488C8-6C29-4B36-8866-91615AF36DD8}"/>
    <hyperlink ref="FJ331" r:id="rId7" xr:uid="{62921AD0-22F8-401E-A9B7-C9A15EB6F699}"/>
    <hyperlink ref="FJ330" r:id="rId8" xr:uid="{D400A0FD-5B18-4F06-81A2-6FB8A94626F8}"/>
    <hyperlink ref="FJ292" r:id="rId9" xr:uid="{CCD4E236-D5E0-4111-863F-D083B5A094AD}"/>
    <hyperlink ref="AW356" r:id="rId10" xr:uid="{45B26605-A848-4782-9A7D-91587FE3CF09}"/>
    <hyperlink ref="AW371" r:id="rId11" xr:uid="{C6027C66-5A69-4F81-B85A-A1AF8D03C108}"/>
    <hyperlink ref="AW374" r:id="rId12" xr:uid="{E36C4D0D-CF88-4DA2-BDDE-6CE723EE001F}"/>
    <hyperlink ref="AW378" r:id="rId13" xr:uid="{37F1BCFE-7478-449F-8E2E-074441BF6191}"/>
    <hyperlink ref="AW380" r:id="rId14" xr:uid="{95E89BDE-3C5B-413A-AA53-6CB6E99E77E1}"/>
    <hyperlink ref="FJ258" r:id="rId15" xr:uid="{6B0FE738-8F82-47D7-BDFD-9B21A0160E4A}"/>
    <hyperlink ref="FJ357" r:id="rId16" xr:uid="{19F13096-BDF7-41E1-8BCA-B4B59EFD40D1}"/>
  </hyperlinks>
  <pageMargins left="0.7" right="0.7" top="0.75" bottom="0.75" header="0.3" footer="0.3"/>
  <pageSetup scale="69" orientation="portrait" r:id="rId17"/>
  <colBreaks count="1" manualBreakCount="1">
    <brk id="3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opLeftCell="B1" workbookViewId="0">
      <selection activeCell="G5" sqref="G5"/>
    </sheetView>
  </sheetViews>
  <sheetFormatPr baseColWidth="10" defaultColWidth="14.42578125" defaultRowHeight="15" x14ac:dyDescent="0.25"/>
  <cols>
    <col min="1" max="1" width="26.7109375" customWidth="1"/>
    <col min="2" max="2" width="2" customWidth="1"/>
    <col min="3" max="3" width="49.28515625" customWidth="1"/>
    <col min="4" max="4" width="1.85546875" customWidth="1"/>
    <col min="5" max="5" width="28.85546875" customWidth="1"/>
    <col min="6" max="6" width="1.85546875" customWidth="1"/>
    <col min="7" max="7" width="20.5703125" customWidth="1"/>
    <col min="8" max="8" width="1.85546875" customWidth="1"/>
    <col min="9" max="9" width="11.42578125" customWidth="1"/>
    <col min="10" max="10" width="23.28515625" customWidth="1"/>
    <col min="11" max="11" width="1.85546875" customWidth="1"/>
    <col min="12" max="12" width="22.28515625" customWidth="1"/>
    <col min="13" max="13" width="1.85546875" customWidth="1"/>
    <col min="14" max="14" width="18.85546875" customWidth="1"/>
    <col min="15" max="15" width="2" customWidth="1"/>
    <col min="16" max="16" width="13" customWidth="1"/>
    <col min="17" max="17" width="1.7109375" customWidth="1"/>
    <col min="18" max="18" width="17.7109375" customWidth="1"/>
    <col min="19" max="19" width="1.85546875" customWidth="1"/>
    <col min="20" max="20" width="25.28515625" customWidth="1"/>
    <col min="21" max="21" width="1.7109375" customWidth="1"/>
    <col min="22" max="22" width="23.85546875" customWidth="1"/>
    <col min="23" max="23" width="1.85546875" customWidth="1"/>
    <col min="24" max="24" width="10.5703125" customWidth="1"/>
    <col min="25" max="26" width="19.28515625" customWidth="1"/>
  </cols>
  <sheetData>
    <row r="1" spans="1:26" ht="38.25" x14ac:dyDescent="0.25">
      <c r="A1" s="2" t="s">
        <v>76</v>
      </c>
      <c r="B1" s="3"/>
      <c r="C1" s="34" t="s">
        <v>4</v>
      </c>
      <c r="D1" s="4"/>
      <c r="E1" s="5" t="s">
        <v>77</v>
      </c>
      <c r="F1" s="3"/>
      <c r="G1" s="6" t="s">
        <v>5</v>
      </c>
      <c r="H1" s="3"/>
      <c r="I1" s="7" t="s">
        <v>78</v>
      </c>
      <c r="J1" s="7" t="s">
        <v>79</v>
      </c>
      <c r="K1" s="3"/>
      <c r="L1" s="8" t="s">
        <v>8</v>
      </c>
      <c r="M1" s="4"/>
      <c r="N1" s="9" t="s">
        <v>80</v>
      </c>
      <c r="O1" s="4"/>
      <c r="P1" s="1" t="s">
        <v>10</v>
      </c>
      <c r="Q1" s="3"/>
      <c r="R1" s="10" t="s">
        <v>81</v>
      </c>
      <c r="S1" s="4"/>
      <c r="T1" s="6" t="s">
        <v>82</v>
      </c>
      <c r="U1" s="3"/>
      <c r="V1" s="9" t="s">
        <v>83</v>
      </c>
      <c r="W1" s="3"/>
      <c r="X1" s="11" t="s">
        <v>84</v>
      </c>
      <c r="Y1" s="12" t="s">
        <v>85</v>
      </c>
      <c r="Z1" s="1" t="s">
        <v>12</v>
      </c>
    </row>
    <row r="2" spans="1:26" ht="36" x14ac:dyDescent="0.25">
      <c r="A2" s="13" t="s">
        <v>86</v>
      </c>
      <c r="B2" s="14"/>
      <c r="C2" s="36" t="s">
        <v>260</v>
      </c>
      <c r="D2" s="14"/>
      <c r="E2" s="16" t="s">
        <v>87</v>
      </c>
      <c r="F2" s="14"/>
      <c r="G2" t="s">
        <v>188</v>
      </c>
      <c r="H2" s="14"/>
      <c r="I2" s="17">
        <v>11</v>
      </c>
      <c r="J2" s="18" t="s">
        <v>88</v>
      </c>
      <c r="K2" s="14"/>
      <c r="L2" s="19" t="s">
        <v>89</v>
      </c>
      <c r="M2" s="14"/>
      <c r="N2" s="20" t="s">
        <v>90</v>
      </c>
      <c r="O2" s="14"/>
      <c r="P2" s="21" t="s">
        <v>91</v>
      </c>
      <c r="Q2" s="14"/>
      <c r="R2" s="22" t="s">
        <v>92</v>
      </c>
      <c r="S2" s="14"/>
      <c r="T2" s="15" t="s">
        <v>93</v>
      </c>
      <c r="U2" s="14"/>
      <c r="V2" s="23" t="s">
        <v>94</v>
      </c>
      <c r="W2" s="14"/>
      <c r="X2" s="15" t="s">
        <v>95</v>
      </c>
      <c r="Y2" s="24"/>
      <c r="Z2" s="15" t="s">
        <v>96</v>
      </c>
    </row>
    <row r="3" spans="1:26" ht="72" x14ac:dyDescent="0.25">
      <c r="A3" s="13" t="s">
        <v>97</v>
      </c>
      <c r="B3" s="14"/>
      <c r="C3" s="36" t="s">
        <v>261</v>
      </c>
      <c r="D3" s="14"/>
      <c r="E3" s="16" t="s">
        <v>98</v>
      </c>
      <c r="F3" s="14"/>
      <c r="G3" t="s">
        <v>189</v>
      </c>
      <c r="H3" s="14"/>
      <c r="I3" s="17">
        <v>17</v>
      </c>
      <c r="J3" s="18" t="s">
        <v>99</v>
      </c>
      <c r="K3" s="14"/>
      <c r="L3" s="22" t="s">
        <v>100</v>
      </c>
      <c r="M3" s="14"/>
      <c r="N3" s="20" t="s">
        <v>101</v>
      </c>
      <c r="O3" s="14"/>
      <c r="P3" s="21" t="s">
        <v>102</v>
      </c>
      <c r="Q3" s="14"/>
      <c r="R3" s="25" t="s">
        <v>103</v>
      </c>
      <c r="S3" s="14"/>
      <c r="T3" s="15" t="s">
        <v>104</v>
      </c>
      <c r="U3" s="14"/>
      <c r="V3" s="23" t="s">
        <v>105</v>
      </c>
      <c r="W3" s="14"/>
      <c r="X3" s="15" t="s">
        <v>106</v>
      </c>
      <c r="Y3" s="24"/>
      <c r="Z3" s="15" t="s">
        <v>107</v>
      </c>
    </row>
    <row r="4" spans="1:26" ht="72" x14ac:dyDescent="0.25">
      <c r="A4" s="13" t="s">
        <v>108</v>
      </c>
      <c r="B4" s="14"/>
      <c r="C4" s="36" t="s">
        <v>262</v>
      </c>
      <c r="D4" s="14"/>
      <c r="E4" s="23" t="s">
        <v>109</v>
      </c>
      <c r="F4" s="14"/>
      <c r="G4" t="s">
        <v>190</v>
      </c>
      <c r="H4" s="14"/>
      <c r="I4" s="17">
        <v>17</v>
      </c>
      <c r="J4" s="18" t="s">
        <v>110</v>
      </c>
      <c r="K4" s="14"/>
      <c r="L4" s="22" t="s">
        <v>111</v>
      </c>
      <c r="M4" s="14"/>
      <c r="N4" s="20" t="s">
        <v>112</v>
      </c>
      <c r="O4" s="14"/>
      <c r="P4" s="15" t="s">
        <v>113</v>
      </c>
      <c r="Q4" s="14"/>
      <c r="R4" s="22" t="s">
        <v>114</v>
      </c>
      <c r="S4" s="14"/>
      <c r="T4" s="15" t="s">
        <v>115</v>
      </c>
      <c r="U4" s="14"/>
      <c r="V4" s="23" t="s">
        <v>116</v>
      </c>
      <c r="W4" s="14"/>
      <c r="X4" s="14"/>
      <c r="Y4" s="24"/>
      <c r="Z4" s="15" t="s">
        <v>117</v>
      </c>
    </row>
    <row r="5" spans="1:26" ht="48" x14ac:dyDescent="0.25">
      <c r="A5" s="13" t="s">
        <v>118</v>
      </c>
      <c r="B5" s="14"/>
      <c r="C5" s="36" t="s">
        <v>263</v>
      </c>
      <c r="D5" s="14"/>
      <c r="E5" s="16" t="s">
        <v>119</v>
      </c>
      <c r="F5" s="14"/>
      <c r="G5" t="s">
        <v>191</v>
      </c>
      <c r="H5" s="14"/>
      <c r="I5" s="17">
        <v>25</v>
      </c>
      <c r="J5" s="18" t="s">
        <v>120</v>
      </c>
      <c r="K5" s="14"/>
      <c r="L5" s="25" t="s">
        <v>121</v>
      </c>
      <c r="M5" s="14"/>
      <c r="N5" s="20" t="s">
        <v>122</v>
      </c>
      <c r="O5" s="14"/>
      <c r="P5" s="15" t="s">
        <v>123</v>
      </c>
      <c r="Q5" s="14"/>
      <c r="R5" s="25" t="s">
        <v>124</v>
      </c>
      <c r="S5" s="14"/>
      <c r="T5" s="15" t="s">
        <v>125</v>
      </c>
      <c r="U5" s="14"/>
      <c r="V5" s="23" t="s">
        <v>126</v>
      </c>
      <c r="W5" s="14"/>
      <c r="X5" s="14"/>
      <c r="Y5" s="24"/>
      <c r="Z5" s="24"/>
    </row>
    <row r="6" spans="1:26" ht="39" x14ac:dyDescent="0.25">
      <c r="A6" s="13" t="s">
        <v>127</v>
      </c>
      <c r="B6" s="14"/>
      <c r="C6" s="36" t="s">
        <v>264</v>
      </c>
      <c r="D6" s="14"/>
      <c r="E6" s="16" t="s">
        <v>128</v>
      </c>
      <c r="F6" s="14"/>
      <c r="G6" t="s">
        <v>192</v>
      </c>
      <c r="H6" s="14"/>
      <c r="I6" s="17">
        <v>42</v>
      </c>
      <c r="J6" s="18" t="s">
        <v>129</v>
      </c>
      <c r="K6" s="14"/>
      <c r="L6" s="22" t="s">
        <v>130</v>
      </c>
      <c r="M6" s="14"/>
      <c r="N6" s="20" t="s">
        <v>131</v>
      </c>
      <c r="O6" s="14"/>
      <c r="P6" s="15" t="s">
        <v>132</v>
      </c>
      <c r="Q6" s="14"/>
      <c r="R6" s="25" t="s">
        <v>124</v>
      </c>
      <c r="S6" s="14"/>
      <c r="T6" s="15" t="s">
        <v>133</v>
      </c>
      <c r="U6" s="14"/>
      <c r="V6" s="26" t="s">
        <v>134</v>
      </c>
      <c r="W6" s="14"/>
      <c r="X6" s="14"/>
      <c r="Y6" s="24"/>
      <c r="Z6" s="24"/>
    </row>
    <row r="7" spans="1:26" ht="51.75" x14ac:dyDescent="0.25">
      <c r="A7" s="13" t="s">
        <v>135</v>
      </c>
      <c r="B7" s="14"/>
      <c r="C7" s="36" t="s">
        <v>265</v>
      </c>
      <c r="D7" s="14"/>
      <c r="E7" s="23" t="s">
        <v>136</v>
      </c>
      <c r="F7" s="14"/>
      <c r="G7" t="s">
        <v>193</v>
      </c>
      <c r="H7" s="14"/>
      <c r="I7" s="17"/>
      <c r="J7" s="27" t="s">
        <v>137</v>
      </c>
      <c r="K7" s="14"/>
      <c r="L7" s="28" t="s">
        <v>138</v>
      </c>
      <c r="M7" s="14"/>
      <c r="N7" s="26"/>
      <c r="O7" s="14"/>
      <c r="P7" s="15" t="s">
        <v>139</v>
      </c>
      <c r="Q7" s="14"/>
      <c r="R7" s="25"/>
      <c r="S7" s="14"/>
      <c r="T7" s="15" t="s">
        <v>140</v>
      </c>
      <c r="U7" s="14"/>
      <c r="V7" s="26" t="s">
        <v>141</v>
      </c>
      <c r="W7" s="14"/>
      <c r="X7" s="14"/>
      <c r="Y7" s="24"/>
      <c r="Z7" s="24"/>
    </row>
    <row r="8" spans="1:26" ht="26.25" x14ac:dyDescent="0.25">
      <c r="A8" s="14"/>
      <c r="B8" s="14"/>
      <c r="C8" s="36" t="s">
        <v>266</v>
      </c>
      <c r="D8" s="14"/>
      <c r="E8" s="23" t="s">
        <v>142</v>
      </c>
      <c r="F8" s="14"/>
      <c r="G8" t="s">
        <v>194</v>
      </c>
      <c r="H8" s="14"/>
      <c r="I8" s="17"/>
      <c r="J8" s="27" t="s">
        <v>143</v>
      </c>
      <c r="K8" s="14"/>
      <c r="L8" s="28" t="s">
        <v>144</v>
      </c>
      <c r="M8" s="14"/>
      <c r="N8" s="26"/>
      <c r="O8" s="14"/>
      <c r="P8" s="14"/>
      <c r="Q8" s="14"/>
      <c r="R8" s="22"/>
      <c r="S8" s="14"/>
      <c r="T8" s="15" t="s">
        <v>145</v>
      </c>
      <c r="U8" s="14"/>
      <c r="V8" s="26"/>
      <c r="W8" s="14"/>
      <c r="X8" s="14"/>
      <c r="Y8" s="24"/>
      <c r="Z8" s="24"/>
    </row>
    <row r="9" spans="1:26" ht="26.25" x14ac:dyDescent="0.25">
      <c r="A9" s="14"/>
      <c r="B9" s="14"/>
      <c r="C9" s="36" t="s">
        <v>267</v>
      </c>
      <c r="D9" s="14"/>
      <c r="E9" s="23" t="s">
        <v>146</v>
      </c>
      <c r="F9" s="14"/>
      <c r="G9" t="s">
        <v>195</v>
      </c>
      <c r="H9" s="14"/>
      <c r="I9" s="24"/>
      <c r="J9" s="18" t="s">
        <v>147</v>
      </c>
      <c r="K9" s="14"/>
      <c r="L9" s="28" t="s">
        <v>148</v>
      </c>
      <c r="M9" s="14"/>
      <c r="N9" s="26"/>
      <c r="O9" s="14"/>
      <c r="P9" s="14"/>
      <c r="Q9" s="14"/>
      <c r="R9" s="25"/>
      <c r="S9" s="14"/>
      <c r="T9" s="15" t="s">
        <v>124</v>
      </c>
      <c r="U9" s="14"/>
      <c r="V9" s="26"/>
      <c r="W9" s="14"/>
      <c r="X9" s="14"/>
      <c r="Y9" s="24"/>
      <c r="Z9" s="24"/>
    </row>
    <row r="10" spans="1:26" ht="39" x14ac:dyDescent="0.25">
      <c r="A10" s="14"/>
      <c r="B10" s="14"/>
      <c r="C10" s="37"/>
      <c r="D10" s="14"/>
      <c r="E10" s="16" t="s">
        <v>149</v>
      </c>
      <c r="F10" s="14"/>
      <c r="G10" t="s">
        <v>196</v>
      </c>
      <c r="H10" s="14"/>
      <c r="I10" s="24"/>
      <c r="J10" s="18" t="s">
        <v>150</v>
      </c>
      <c r="K10" s="14"/>
      <c r="L10" s="28" t="s">
        <v>151</v>
      </c>
      <c r="M10" s="14"/>
      <c r="N10" s="29"/>
      <c r="O10" s="14"/>
      <c r="P10" s="14"/>
      <c r="Q10" s="14"/>
      <c r="R10" s="25"/>
      <c r="S10" s="14"/>
      <c r="T10" s="15" t="s">
        <v>152</v>
      </c>
      <c r="U10" s="14"/>
      <c r="V10" s="29"/>
      <c r="W10" s="14"/>
      <c r="X10" s="14"/>
      <c r="Y10" s="24"/>
      <c r="Z10" s="24"/>
    </row>
    <row r="11" spans="1:26" ht="36" x14ac:dyDescent="0.25">
      <c r="A11" s="14"/>
      <c r="B11" s="14"/>
      <c r="C11" s="35"/>
      <c r="D11" s="14"/>
      <c r="E11" s="23" t="s">
        <v>139</v>
      </c>
      <c r="F11" s="14"/>
      <c r="G11" t="s">
        <v>197</v>
      </c>
      <c r="H11" s="14"/>
      <c r="I11" s="24"/>
      <c r="J11" s="18" t="s">
        <v>153</v>
      </c>
      <c r="K11" s="14"/>
      <c r="L11" s="28" t="s">
        <v>154</v>
      </c>
      <c r="M11" s="14"/>
      <c r="N11" s="26"/>
      <c r="O11" s="14"/>
      <c r="P11" s="14"/>
      <c r="Q11" s="14"/>
      <c r="R11" s="19"/>
      <c r="S11" s="14"/>
      <c r="T11" s="15" t="s">
        <v>155</v>
      </c>
      <c r="U11" s="14"/>
      <c r="V11" s="26"/>
      <c r="W11" s="14"/>
      <c r="X11" s="14"/>
      <c r="Y11" s="24"/>
      <c r="Z11" s="24"/>
    </row>
    <row r="12" spans="1:26" ht="24" x14ac:dyDescent="0.25">
      <c r="A12" s="24"/>
      <c r="B12" s="14"/>
      <c r="C12" s="15"/>
      <c r="D12" s="14"/>
      <c r="E12" s="23" t="s">
        <v>156</v>
      </c>
      <c r="F12" s="14"/>
      <c r="G12" t="s">
        <v>198</v>
      </c>
      <c r="H12" s="14"/>
      <c r="I12" s="24"/>
      <c r="J12" s="18" t="s">
        <v>157</v>
      </c>
      <c r="K12" s="14"/>
      <c r="L12" s="28" t="s">
        <v>158</v>
      </c>
      <c r="M12" s="14"/>
      <c r="N12" s="23"/>
      <c r="O12" s="14"/>
      <c r="P12" s="14"/>
      <c r="Q12" s="14"/>
      <c r="R12" s="22"/>
      <c r="S12" s="14"/>
      <c r="T12" s="15" t="s">
        <v>159</v>
      </c>
      <c r="U12" s="14"/>
      <c r="V12" s="23"/>
      <c r="W12" s="14"/>
      <c r="X12" s="14"/>
      <c r="Y12" s="24"/>
      <c r="Z12" s="24"/>
    </row>
    <row r="13" spans="1:26" ht="24" x14ac:dyDescent="0.25">
      <c r="A13" s="24"/>
      <c r="B13" s="14"/>
      <c r="C13" s="15"/>
      <c r="D13" s="14"/>
      <c r="E13" s="23"/>
      <c r="F13" s="14"/>
      <c r="G13" t="s">
        <v>199</v>
      </c>
      <c r="H13" s="14"/>
      <c r="I13" s="24"/>
      <c r="J13" s="18" t="s">
        <v>160</v>
      </c>
      <c r="K13" s="14"/>
      <c r="L13" s="30" t="s">
        <v>161</v>
      </c>
      <c r="M13" s="14"/>
      <c r="N13" s="23"/>
      <c r="O13" s="14"/>
      <c r="P13" s="14"/>
      <c r="Q13" s="14"/>
      <c r="R13" s="22"/>
      <c r="S13" s="14"/>
      <c r="T13" s="15"/>
      <c r="U13" s="14"/>
      <c r="V13" s="23"/>
      <c r="W13" s="14"/>
      <c r="X13" s="14"/>
      <c r="Y13" s="24"/>
      <c r="Z13" s="24"/>
    </row>
    <row r="14" spans="1:26" ht="36" x14ac:dyDescent="0.25">
      <c r="A14" s="24"/>
      <c r="B14" s="14"/>
      <c r="C14" s="15"/>
      <c r="D14" s="14"/>
      <c r="E14" s="23"/>
      <c r="F14" s="14"/>
      <c r="G14" t="s">
        <v>200</v>
      </c>
      <c r="H14" s="14"/>
      <c r="I14" s="24"/>
      <c r="J14" s="31" t="s">
        <v>162</v>
      </c>
      <c r="K14" s="14"/>
      <c r="L14" s="30" t="s">
        <v>163</v>
      </c>
      <c r="M14" s="14"/>
      <c r="N14" s="23"/>
      <c r="O14" s="14"/>
      <c r="P14" s="14"/>
      <c r="Q14" s="14"/>
      <c r="R14" s="22"/>
      <c r="S14" s="14"/>
      <c r="T14" s="15"/>
      <c r="U14" s="14"/>
      <c r="V14" s="23"/>
      <c r="W14" s="14"/>
      <c r="X14" s="14"/>
      <c r="Y14" s="24"/>
      <c r="Z14" s="24"/>
    </row>
    <row r="15" spans="1:26" ht="36" x14ac:dyDescent="0.25">
      <c r="A15" s="24"/>
      <c r="B15" s="14"/>
      <c r="C15" s="15"/>
      <c r="D15" s="14"/>
      <c r="E15" s="23"/>
      <c r="F15" s="14"/>
      <c r="G15" t="s">
        <v>201</v>
      </c>
      <c r="H15" s="14"/>
      <c r="I15" s="24"/>
      <c r="J15" s="18" t="s">
        <v>164</v>
      </c>
      <c r="K15" s="14"/>
      <c r="L15" s="32" t="s">
        <v>165</v>
      </c>
      <c r="M15" s="14"/>
      <c r="N15" s="23"/>
      <c r="O15" s="14"/>
      <c r="P15" s="14"/>
      <c r="Q15" s="14"/>
      <c r="R15" s="22"/>
      <c r="S15" s="14"/>
      <c r="T15" s="15"/>
      <c r="U15" s="14"/>
      <c r="V15" s="23"/>
      <c r="W15" s="14"/>
      <c r="X15" s="14"/>
      <c r="Y15" s="24"/>
      <c r="Z15" s="24"/>
    </row>
    <row r="16" spans="1:26" ht="24" x14ac:dyDescent="0.25">
      <c r="A16" s="24"/>
      <c r="B16" s="14"/>
      <c r="C16" s="15"/>
      <c r="D16" s="14"/>
      <c r="E16" s="23"/>
      <c r="F16" s="14"/>
      <c r="G16" t="s">
        <v>202</v>
      </c>
      <c r="H16" s="14"/>
      <c r="I16" s="24"/>
      <c r="J16" s="18" t="s">
        <v>166</v>
      </c>
      <c r="K16" s="14"/>
      <c r="L16" s="25"/>
      <c r="M16" s="14"/>
      <c r="N16" s="23"/>
      <c r="O16" s="14"/>
      <c r="P16" s="14"/>
      <c r="Q16" s="14"/>
      <c r="R16" s="22"/>
      <c r="S16" s="14"/>
      <c r="T16" s="15"/>
      <c r="U16" s="14"/>
      <c r="V16" s="23"/>
      <c r="W16" s="14"/>
      <c r="X16" s="14"/>
      <c r="Y16" s="24"/>
      <c r="Z16" s="24"/>
    </row>
    <row r="17" spans="1:26" ht="24" x14ac:dyDescent="0.25">
      <c r="A17" s="24"/>
      <c r="B17" s="24"/>
      <c r="C17" s="24"/>
      <c r="D17" s="24"/>
      <c r="E17" s="24"/>
      <c r="F17" s="24"/>
      <c r="G17" t="s">
        <v>203</v>
      </c>
      <c r="H17" s="24"/>
      <c r="I17" s="24"/>
      <c r="J17" s="18" t="s">
        <v>167</v>
      </c>
      <c r="K17" s="24"/>
      <c r="L17" s="25"/>
      <c r="M17" s="24"/>
      <c r="N17" s="24"/>
      <c r="O17" s="24"/>
      <c r="P17" s="24"/>
      <c r="Q17" s="24"/>
      <c r="R17" s="24"/>
      <c r="S17" s="24"/>
      <c r="T17" s="24"/>
      <c r="U17" s="24"/>
      <c r="V17" s="24"/>
      <c r="W17" s="24"/>
      <c r="X17" s="24"/>
      <c r="Y17" s="24"/>
      <c r="Z17" s="24"/>
    </row>
    <row r="18" spans="1:26" ht="24" x14ac:dyDescent="0.25">
      <c r="A18" s="24"/>
      <c r="B18" s="24"/>
      <c r="C18" s="24"/>
      <c r="D18" s="24"/>
      <c r="E18" s="24"/>
      <c r="F18" s="24"/>
      <c r="G18" t="s">
        <v>204</v>
      </c>
      <c r="H18" s="24"/>
      <c r="I18" s="24"/>
      <c r="J18" s="18" t="s">
        <v>168</v>
      </c>
      <c r="K18" s="24"/>
      <c r="L18" s="22"/>
      <c r="M18" s="24"/>
      <c r="N18" s="24"/>
      <c r="O18" s="24"/>
      <c r="P18" s="24"/>
      <c r="Q18" s="24"/>
      <c r="R18" s="24"/>
      <c r="S18" s="24"/>
      <c r="T18" s="24"/>
      <c r="U18" s="24"/>
      <c r="V18" s="24"/>
      <c r="W18" s="24"/>
      <c r="X18" s="24"/>
      <c r="Y18" s="24"/>
      <c r="Z18" s="24"/>
    </row>
    <row r="19" spans="1:26" ht="24" x14ac:dyDescent="0.25">
      <c r="A19" s="24"/>
      <c r="B19" s="24"/>
      <c r="C19" s="24"/>
      <c r="D19" s="24"/>
      <c r="E19" s="24"/>
      <c r="F19" s="24"/>
      <c r="G19" t="s">
        <v>205</v>
      </c>
      <c r="H19" s="24"/>
      <c r="I19" s="24"/>
      <c r="J19" s="18" t="s">
        <v>169</v>
      </c>
      <c r="K19" s="24"/>
      <c r="L19" s="24"/>
      <c r="M19" s="24"/>
      <c r="N19" s="24"/>
      <c r="O19" s="24"/>
      <c r="P19" s="24"/>
      <c r="Q19" s="24"/>
      <c r="R19" s="24"/>
      <c r="S19" s="24"/>
      <c r="T19" s="24"/>
      <c r="U19" s="24"/>
      <c r="V19" s="24"/>
      <c r="W19" s="24"/>
      <c r="X19" s="24"/>
      <c r="Y19" s="24"/>
      <c r="Z19" s="24"/>
    </row>
    <row r="20" spans="1:26" ht="24" x14ac:dyDescent="0.25">
      <c r="A20" s="24"/>
      <c r="B20" s="24"/>
      <c r="C20" s="24"/>
      <c r="D20" s="24"/>
      <c r="E20" s="24"/>
      <c r="F20" s="24"/>
      <c r="G20" t="s">
        <v>206</v>
      </c>
      <c r="H20" s="24"/>
      <c r="I20" s="24"/>
      <c r="J20" s="18" t="s">
        <v>170</v>
      </c>
      <c r="K20" s="24"/>
      <c r="L20" s="24"/>
      <c r="M20" s="24"/>
      <c r="N20" s="24"/>
      <c r="O20" s="24"/>
      <c r="P20" s="24"/>
      <c r="Q20" s="24"/>
      <c r="R20" s="24"/>
      <c r="S20" s="24"/>
      <c r="T20" s="24"/>
      <c r="U20" s="24"/>
      <c r="V20" s="24"/>
      <c r="W20" s="24"/>
      <c r="X20" s="24"/>
      <c r="Y20" s="24"/>
      <c r="Z20" s="24"/>
    </row>
    <row r="21" spans="1:26" ht="48" x14ac:dyDescent="0.25">
      <c r="A21" s="24"/>
      <c r="B21" s="24"/>
      <c r="C21" s="24"/>
      <c r="D21" s="24"/>
      <c r="E21" s="24"/>
      <c r="F21" s="24"/>
      <c r="G21" t="s">
        <v>207</v>
      </c>
      <c r="H21" s="24"/>
      <c r="I21" s="24"/>
      <c r="J21" s="33" t="s">
        <v>171</v>
      </c>
      <c r="K21" s="24"/>
      <c r="L21" s="24"/>
      <c r="M21" s="24"/>
      <c r="N21" s="24"/>
      <c r="O21" s="24"/>
      <c r="P21" s="24"/>
      <c r="Q21" s="24"/>
      <c r="R21" s="24"/>
      <c r="S21" s="24"/>
      <c r="T21" s="24"/>
      <c r="U21" s="24"/>
      <c r="V21" s="24"/>
      <c r="W21" s="24"/>
      <c r="X21" s="24"/>
      <c r="Y21" s="24"/>
      <c r="Z21" s="24"/>
    </row>
    <row r="22" spans="1:26" ht="60" x14ac:dyDescent="0.25">
      <c r="A22" s="24"/>
      <c r="B22" s="24"/>
      <c r="C22" s="24"/>
      <c r="D22" s="24"/>
      <c r="E22" s="24"/>
      <c r="F22" s="24"/>
      <c r="G22" t="s">
        <v>208</v>
      </c>
      <c r="H22" s="24"/>
      <c r="I22" s="24"/>
      <c r="J22" s="33" t="s">
        <v>172</v>
      </c>
      <c r="K22" s="24"/>
      <c r="L22" s="24"/>
      <c r="M22" s="24"/>
      <c r="N22" s="24"/>
      <c r="O22" s="24"/>
      <c r="P22" s="24"/>
      <c r="Q22" s="24"/>
      <c r="R22" s="24"/>
      <c r="S22" s="24"/>
      <c r="T22" s="24"/>
      <c r="U22" s="24"/>
      <c r="V22" s="24"/>
      <c r="W22" s="24"/>
      <c r="X22" s="24"/>
      <c r="Y22" s="24"/>
      <c r="Z22" s="24"/>
    </row>
    <row r="23" spans="1:26" ht="48" x14ac:dyDescent="0.25">
      <c r="A23" s="24"/>
      <c r="B23" s="24"/>
      <c r="C23" s="24"/>
      <c r="D23" s="24"/>
      <c r="E23" s="24"/>
      <c r="F23" s="24"/>
      <c r="G23" t="s">
        <v>209</v>
      </c>
      <c r="H23" s="24"/>
      <c r="I23" s="24"/>
      <c r="J23" s="33" t="s">
        <v>173</v>
      </c>
      <c r="K23" s="24"/>
      <c r="L23" s="24"/>
      <c r="M23" s="24"/>
      <c r="N23" s="24"/>
      <c r="O23" s="24"/>
      <c r="P23" s="24"/>
      <c r="Q23" s="24"/>
      <c r="R23" s="24"/>
      <c r="S23" s="24"/>
      <c r="T23" s="24"/>
      <c r="U23" s="24"/>
      <c r="V23" s="24"/>
      <c r="W23" s="24"/>
      <c r="X23" s="24"/>
      <c r="Y23" s="24"/>
      <c r="Z23" s="24"/>
    </row>
    <row r="24" spans="1:26" ht="48" x14ac:dyDescent="0.25">
      <c r="A24" s="24"/>
      <c r="B24" s="24"/>
      <c r="C24" s="24"/>
      <c r="D24" s="24"/>
      <c r="E24" s="24"/>
      <c r="F24" s="24"/>
      <c r="G24" t="s">
        <v>210</v>
      </c>
      <c r="H24" s="24"/>
      <c r="I24" s="24"/>
      <c r="J24" s="33" t="s">
        <v>174</v>
      </c>
      <c r="K24" s="24"/>
      <c r="L24" s="24"/>
      <c r="M24" s="24"/>
      <c r="N24" s="24"/>
      <c r="O24" s="24"/>
      <c r="P24" s="24"/>
      <c r="Q24" s="24"/>
      <c r="R24" s="24"/>
      <c r="S24" s="24"/>
      <c r="T24" s="24"/>
      <c r="U24" s="24"/>
      <c r="V24" s="24"/>
      <c r="W24" s="24"/>
      <c r="X24" s="24"/>
      <c r="Y24" s="24"/>
      <c r="Z24" s="24"/>
    </row>
    <row r="25" spans="1:26" ht="60" x14ac:dyDescent="0.25">
      <c r="A25" s="24"/>
      <c r="B25" s="24"/>
      <c r="C25" s="24"/>
      <c r="D25" s="24"/>
      <c r="E25" s="24"/>
      <c r="F25" s="24"/>
      <c r="G25" t="s">
        <v>211</v>
      </c>
      <c r="H25" s="24"/>
      <c r="I25" s="24"/>
      <c r="J25" s="33" t="s">
        <v>175</v>
      </c>
      <c r="K25" s="24"/>
      <c r="L25" s="24"/>
      <c r="M25" s="24"/>
      <c r="N25" s="24"/>
      <c r="O25" s="24"/>
      <c r="P25" s="24"/>
      <c r="Q25" s="24"/>
      <c r="R25" s="24"/>
      <c r="S25" s="24"/>
      <c r="T25" s="24"/>
      <c r="U25" s="24"/>
      <c r="V25" s="24"/>
      <c r="W25" s="24"/>
      <c r="X25" s="24"/>
      <c r="Y25" s="24"/>
      <c r="Z25" s="24"/>
    </row>
    <row r="26" spans="1:26" ht="48" x14ac:dyDescent="0.25">
      <c r="A26" s="24"/>
      <c r="B26" s="24"/>
      <c r="C26" s="24"/>
      <c r="D26" s="24"/>
      <c r="E26" s="24"/>
      <c r="F26" s="24"/>
      <c r="G26" t="s">
        <v>212</v>
      </c>
      <c r="H26" s="24"/>
      <c r="I26" s="24"/>
      <c r="J26" s="33" t="s">
        <v>176</v>
      </c>
      <c r="K26" s="24"/>
      <c r="L26" s="24"/>
      <c r="M26" s="24"/>
      <c r="N26" s="24"/>
      <c r="O26" s="24"/>
      <c r="P26" s="24"/>
      <c r="Q26" s="24"/>
      <c r="R26" s="24"/>
      <c r="S26" s="24"/>
      <c r="T26" s="24"/>
      <c r="U26" s="24"/>
      <c r="V26" s="24"/>
      <c r="W26" s="24"/>
      <c r="X26" s="24"/>
      <c r="Y26" s="24"/>
      <c r="Z26" s="24"/>
    </row>
    <row r="27" spans="1:26" ht="48" x14ac:dyDescent="0.25">
      <c r="A27" s="24"/>
      <c r="B27" s="24"/>
      <c r="C27" s="24"/>
      <c r="D27" s="24"/>
      <c r="E27" s="24"/>
      <c r="F27" s="24"/>
      <c r="G27" t="s">
        <v>213</v>
      </c>
      <c r="H27" s="24"/>
      <c r="I27" s="24"/>
      <c r="J27" s="33" t="s">
        <v>177</v>
      </c>
      <c r="K27" s="24"/>
      <c r="L27" s="24"/>
      <c r="M27" s="24"/>
      <c r="N27" s="24"/>
      <c r="O27" s="24"/>
      <c r="P27" s="24"/>
      <c r="Q27" s="24"/>
      <c r="R27" s="24"/>
      <c r="S27" s="24"/>
      <c r="T27" s="24"/>
      <c r="U27" s="24"/>
      <c r="V27" s="24"/>
      <c r="W27" s="24"/>
      <c r="X27" s="24"/>
      <c r="Y27" s="24"/>
      <c r="Z27" s="24"/>
    </row>
    <row r="28" spans="1:26" ht="60" x14ac:dyDescent="0.25">
      <c r="A28" s="24"/>
      <c r="B28" s="24"/>
      <c r="C28" s="24"/>
      <c r="D28" s="24"/>
      <c r="E28" s="24"/>
      <c r="F28" s="24"/>
      <c r="G28" t="s">
        <v>214</v>
      </c>
      <c r="H28" s="24"/>
      <c r="I28" s="24"/>
      <c r="J28" s="33" t="s">
        <v>178</v>
      </c>
      <c r="K28" s="24"/>
      <c r="L28" s="24"/>
      <c r="M28" s="24"/>
      <c r="N28" s="24"/>
      <c r="O28" s="24"/>
      <c r="P28" s="24"/>
      <c r="Q28" s="24"/>
      <c r="R28" s="24"/>
      <c r="S28" s="24"/>
      <c r="T28" s="24"/>
      <c r="U28" s="24"/>
      <c r="V28" s="24"/>
      <c r="W28" s="24"/>
      <c r="X28" s="24"/>
      <c r="Y28" s="24"/>
      <c r="Z28" s="24"/>
    </row>
    <row r="29" spans="1:26" ht="48" x14ac:dyDescent="0.25">
      <c r="A29" s="24"/>
      <c r="B29" s="24"/>
      <c r="C29" s="24"/>
      <c r="D29" s="24"/>
      <c r="E29" s="24"/>
      <c r="F29" s="24"/>
      <c r="G29" t="s">
        <v>215</v>
      </c>
      <c r="H29" s="24"/>
      <c r="I29" s="24"/>
      <c r="J29" s="33" t="s">
        <v>179</v>
      </c>
      <c r="K29" s="24"/>
      <c r="L29" s="24"/>
      <c r="M29" s="24"/>
      <c r="N29" s="24"/>
      <c r="O29" s="24"/>
      <c r="P29" s="24"/>
      <c r="Q29" s="24"/>
      <c r="R29" s="24"/>
      <c r="S29" s="24"/>
      <c r="T29" s="24"/>
      <c r="U29" s="24"/>
      <c r="V29" s="24"/>
      <c r="W29" s="24"/>
      <c r="X29" s="24"/>
      <c r="Y29" s="24"/>
      <c r="Z29" s="24"/>
    </row>
    <row r="30" spans="1:26" ht="48" x14ac:dyDescent="0.25">
      <c r="A30" s="24"/>
      <c r="B30" s="24"/>
      <c r="C30" s="24"/>
      <c r="D30" s="24"/>
      <c r="E30" s="24"/>
      <c r="F30" s="24"/>
      <c r="G30" t="s">
        <v>216</v>
      </c>
      <c r="H30" s="24"/>
      <c r="I30" s="24"/>
      <c r="J30" s="33" t="s">
        <v>180</v>
      </c>
      <c r="K30" s="24"/>
      <c r="L30" s="24"/>
      <c r="M30" s="24"/>
      <c r="N30" s="24"/>
      <c r="O30" s="24"/>
      <c r="P30" s="24"/>
      <c r="Q30" s="24"/>
      <c r="R30" s="24"/>
      <c r="S30" s="24"/>
      <c r="T30" s="24"/>
      <c r="U30" s="24"/>
      <c r="V30" s="24"/>
      <c r="W30" s="24"/>
      <c r="X30" s="24"/>
      <c r="Y30" s="24"/>
      <c r="Z30" s="24"/>
    </row>
    <row r="31" spans="1:26" ht="60" x14ac:dyDescent="0.25">
      <c r="A31" s="24"/>
      <c r="B31" s="24"/>
      <c r="C31" s="24"/>
      <c r="D31" s="24"/>
      <c r="E31" s="24"/>
      <c r="F31" s="24"/>
      <c r="G31" t="s">
        <v>217</v>
      </c>
      <c r="H31" s="24"/>
      <c r="I31" s="24"/>
      <c r="J31" s="33" t="s">
        <v>181</v>
      </c>
      <c r="K31" s="24"/>
      <c r="L31" s="24"/>
      <c r="M31" s="24"/>
      <c r="N31" s="24"/>
      <c r="O31" s="24"/>
      <c r="P31" s="24"/>
      <c r="Q31" s="24"/>
      <c r="R31" s="24"/>
      <c r="S31" s="24"/>
      <c r="T31" s="24"/>
      <c r="U31" s="24"/>
      <c r="V31" s="24"/>
      <c r="W31" s="24"/>
      <c r="X31" s="24"/>
      <c r="Y31" s="24"/>
      <c r="Z31" s="24"/>
    </row>
    <row r="32" spans="1:26" ht="60" x14ac:dyDescent="0.25">
      <c r="A32" s="24"/>
      <c r="B32" s="24"/>
      <c r="C32" s="24"/>
      <c r="D32" s="24"/>
      <c r="E32" s="24"/>
      <c r="F32" s="24"/>
      <c r="G32" t="s">
        <v>218</v>
      </c>
      <c r="H32" s="24"/>
      <c r="I32" s="24"/>
      <c r="J32" s="33" t="s">
        <v>182</v>
      </c>
      <c r="K32" s="24"/>
      <c r="L32" s="24"/>
      <c r="M32" s="24"/>
      <c r="N32" s="24"/>
      <c r="O32" s="24"/>
      <c r="P32" s="24"/>
      <c r="Q32" s="24"/>
      <c r="R32" s="24"/>
      <c r="S32" s="24"/>
      <c r="T32" s="24"/>
      <c r="U32" s="24"/>
      <c r="V32" s="24"/>
      <c r="W32" s="24"/>
      <c r="X32" s="24"/>
      <c r="Y32" s="24"/>
      <c r="Z32" s="24"/>
    </row>
    <row r="33" spans="1:26" ht="60" x14ac:dyDescent="0.25">
      <c r="A33" s="24"/>
      <c r="B33" s="24"/>
      <c r="C33" s="24"/>
      <c r="D33" s="24"/>
      <c r="E33" s="24"/>
      <c r="F33" s="24"/>
      <c r="G33" t="s">
        <v>219</v>
      </c>
      <c r="H33" s="24"/>
      <c r="I33" s="24"/>
      <c r="J33" s="33" t="s">
        <v>183</v>
      </c>
      <c r="K33" s="24"/>
      <c r="L33" s="24"/>
      <c r="M33" s="24"/>
      <c r="N33" s="24"/>
      <c r="O33" s="24"/>
      <c r="P33" s="24"/>
      <c r="Q33" s="24"/>
      <c r="R33" s="24"/>
      <c r="S33" s="24"/>
      <c r="T33" s="24"/>
      <c r="U33" s="24"/>
      <c r="V33" s="24"/>
      <c r="W33" s="24"/>
      <c r="X33" s="24"/>
      <c r="Y33" s="24"/>
      <c r="Z33" s="24"/>
    </row>
    <row r="34" spans="1:26" ht="24" x14ac:dyDescent="0.25">
      <c r="A34" s="24"/>
      <c r="B34" s="24"/>
      <c r="C34" s="24"/>
      <c r="D34" s="24"/>
      <c r="E34" s="24"/>
      <c r="F34" s="24"/>
      <c r="G34" t="s">
        <v>220</v>
      </c>
      <c r="H34" s="24"/>
      <c r="I34" s="24"/>
      <c r="J34" s="33" t="s">
        <v>184</v>
      </c>
      <c r="K34" s="24"/>
      <c r="L34" s="24"/>
      <c r="M34" s="24"/>
      <c r="N34" s="24"/>
      <c r="O34" s="24"/>
      <c r="P34" s="24"/>
      <c r="Q34" s="24"/>
      <c r="R34" s="24"/>
      <c r="S34" s="24"/>
      <c r="T34" s="24"/>
      <c r="U34" s="24"/>
      <c r="V34" s="24"/>
      <c r="W34" s="24"/>
      <c r="X34" s="24"/>
      <c r="Y34" s="24"/>
      <c r="Z34" s="24"/>
    </row>
    <row r="35" spans="1:26" ht="60" x14ac:dyDescent="0.25">
      <c r="A35" s="24"/>
      <c r="B35" s="24"/>
      <c r="C35" s="24"/>
      <c r="D35" s="24"/>
      <c r="E35" s="24"/>
      <c r="F35" s="24"/>
      <c r="G35" t="s">
        <v>221</v>
      </c>
      <c r="H35" s="24"/>
      <c r="I35" s="24"/>
      <c r="J35" s="33" t="s">
        <v>185</v>
      </c>
      <c r="K35" s="24"/>
      <c r="L35" s="24"/>
      <c r="M35" s="24"/>
      <c r="N35" s="24"/>
      <c r="O35" s="24"/>
      <c r="P35" s="24"/>
      <c r="Q35" s="24"/>
      <c r="R35" s="24"/>
      <c r="S35" s="24"/>
      <c r="T35" s="24"/>
      <c r="U35" s="24"/>
      <c r="V35" s="24"/>
      <c r="W35" s="24"/>
      <c r="X35" s="24"/>
      <c r="Y35" s="24"/>
      <c r="Z35" s="24"/>
    </row>
    <row r="36" spans="1:26" ht="15.75" customHeight="1" x14ac:dyDescent="0.25">
      <c r="A36" s="24"/>
      <c r="B36" s="24"/>
      <c r="C36" s="24"/>
      <c r="D36" s="24"/>
      <c r="E36" s="24"/>
      <c r="F36" s="24"/>
      <c r="G36" t="s">
        <v>222</v>
      </c>
      <c r="H36" s="24"/>
      <c r="I36" s="24"/>
      <c r="J36" s="24"/>
      <c r="K36" s="24"/>
      <c r="L36" s="24"/>
      <c r="M36" s="24"/>
      <c r="N36" s="24"/>
      <c r="O36" s="24"/>
      <c r="P36" s="24"/>
      <c r="Q36" s="24"/>
      <c r="R36" s="24"/>
      <c r="S36" s="24"/>
      <c r="T36" s="24"/>
      <c r="U36" s="24"/>
      <c r="V36" s="24"/>
      <c r="W36" s="24"/>
      <c r="X36" s="24"/>
      <c r="Y36" s="24"/>
      <c r="Z36" s="24"/>
    </row>
    <row r="37" spans="1:26" ht="15.75" customHeight="1" x14ac:dyDescent="0.25">
      <c r="A37" s="24"/>
      <c r="B37" s="24"/>
      <c r="C37" s="24"/>
      <c r="D37" s="24"/>
      <c r="E37" s="24"/>
      <c r="F37" s="24"/>
      <c r="G37" t="s">
        <v>223</v>
      </c>
      <c r="H37" s="24"/>
      <c r="I37" s="24"/>
      <c r="J37" s="24"/>
      <c r="K37" s="24"/>
      <c r="L37" s="24"/>
      <c r="M37" s="24"/>
      <c r="N37" s="24"/>
      <c r="O37" s="24"/>
      <c r="P37" s="24"/>
      <c r="Q37" s="24"/>
      <c r="R37" s="24"/>
      <c r="S37" s="24"/>
      <c r="T37" s="24"/>
      <c r="U37" s="24"/>
      <c r="V37" s="24"/>
      <c r="W37" s="24"/>
      <c r="X37" s="24"/>
      <c r="Y37" s="24"/>
      <c r="Z37" s="24"/>
    </row>
    <row r="38" spans="1:26" ht="15.75" customHeight="1" x14ac:dyDescent="0.25">
      <c r="A38" s="24"/>
      <c r="B38" s="24"/>
      <c r="C38" s="24"/>
      <c r="D38" s="24"/>
      <c r="E38" s="24"/>
      <c r="F38" s="24"/>
      <c r="G38" t="s">
        <v>224</v>
      </c>
      <c r="H38" s="24"/>
      <c r="I38" s="24"/>
      <c r="J38" s="24"/>
      <c r="K38" s="24"/>
      <c r="L38" s="24"/>
      <c r="M38" s="24"/>
      <c r="N38" s="24"/>
      <c r="O38" s="24"/>
      <c r="P38" s="24"/>
      <c r="Q38" s="24"/>
      <c r="R38" s="24"/>
      <c r="S38" s="24"/>
      <c r="T38" s="24"/>
      <c r="U38" s="24"/>
      <c r="V38" s="24"/>
      <c r="W38" s="24"/>
      <c r="X38" s="24"/>
      <c r="Y38" s="24"/>
      <c r="Z38" s="24"/>
    </row>
    <row r="39" spans="1:26" ht="15.75" customHeight="1" x14ac:dyDescent="0.25">
      <c r="A39" s="24"/>
      <c r="B39" s="24"/>
      <c r="C39" s="24"/>
      <c r="D39" s="24"/>
      <c r="E39" s="24"/>
      <c r="F39" s="24"/>
      <c r="G39" t="s">
        <v>225</v>
      </c>
      <c r="H39" s="24"/>
      <c r="I39" s="24"/>
      <c r="J39" s="24"/>
      <c r="K39" s="24"/>
      <c r="L39" s="24"/>
      <c r="M39" s="24"/>
      <c r="N39" s="24"/>
      <c r="O39" s="24"/>
      <c r="P39" s="24"/>
      <c r="Q39" s="24"/>
      <c r="R39" s="24"/>
      <c r="S39" s="24"/>
      <c r="T39" s="24"/>
      <c r="U39" s="24"/>
      <c r="V39" s="24"/>
      <c r="W39" s="24"/>
      <c r="X39" s="24"/>
      <c r="Y39" s="24"/>
      <c r="Z39" s="24"/>
    </row>
    <row r="40" spans="1:26" ht="15.75" customHeight="1" x14ac:dyDescent="0.25">
      <c r="A40" s="24"/>
      <c r="B40" s="24"/>
      <c r="C40" s="24"/>
      <c r="D40" s="24"/>
      <c r="E40" s="24"/>
      <c r="F40" s="24"/>
      <c r="G40" t="s">
        <v>226</v>
      </c>
      <c r="H40" s="24"/>
      <c r="I40" s="24"/>
      <c r="J40" s="24"/>
      <c r="K40" s="24"/>
      <c r="L40" s="24"/>
      <c r="M40" s="24"/>
      <c r="N40" s="24"/>
      <c r="O40" s="24"/>
      <c r="P40" s="24"/>
      <c r="Q40" s="24"/>
      <c r="R40" s="24"/>
      <c r="S40" s="24"/>
      <c r="T40" s="24"/>
      <c r="U40" s="24"/>
      <c r="V40" s="24"/>
      <c r="W40" s="24"/>
      <c r="X40" s="24"/>
      <c r="Y40" s="24"/>
      <c r="Z40" s="24"/>
    </row>
    <row r="41" spans="1:26" ht="15.75" customHeight="1" x14ac:dyDescent="0.25">
      <c r="A41" s="24"/>
      <c r="B41" s="24"/>
      <c r="C41" s="24"/>
      <c r="D41" s="24"/>
      <c r="E41" s="24"/>
      <c r="F41" s="24"/>
      <c r="G41" t="s">
        <v>227</v>
      </c>
      <c r="H41" s="24"/>
      <c r="I41" s="24"/>
      <c r="J41" s="24"/>
      <c r="K41" s="24"/>
      <c r="L41" s="24"/>
      <c r="M41" s="24"/>
      <c r="N41" s="24"/>
      <c r="O41" s="24"/>
      <c r="P41" s="24"/>
      <c r="Q41" s="24"/>
      <c r="R41" s="24"/>
      <c r="S41" s="24"/>
      <c r="T41" s="24"/>
      <c r="U41" s="24"/>
      <c r="V41" s="24"/>
      <c r="W41" s="24"/>
      <c r="X41" s="24"/>
      <c r="Y41" s="24"/>
      <c r="Z41" s="24"/>
    </row>
    <row r="42" spans="1:26" ht="15.75" customHeight="1" x14ac:dyDescent="0.25">
      <c r="A42" s="24"/>
      <c r="B42" s="24"/>
      <c r="C42" s="24"/>
      <c r="D42" s="24"/>
      <c r="E42" s="24"/>
      <c r="F42" s="24"/>
      <c r="G42" t="s">
        <v>228</v>
      </c>
      <c r="H42" s="24"/>
      <c r="I42" s="24"/>
      <c r="J42" s="24"/>
      <c r="K42" s="24"/>
      <c r="L42" s="24"/>
      <c r="M42" s="24"/>
      <c r="N42" s="24"/>
      <c r="O42" s="24"/>
      <c r="P42" s="24"/>
      <c r="Q42" s="24"/>
      <c r="R42" s="24"/>
      <c r="S42" s="24"/>
      <c r="T42" s="24"/>
      <c r="U42" s="24"/>
      <c r="V42" s="24"/>
      <c r="W42" s="24"/>
      <c r="X42" s="24"/>
      <c r="Y42" s="24"/>
      <c r="Z42" s="24"/>
    </row>
    <row r="43" spans="1:26" ht="15.75" customHeight="1" x14ac:dyDescent="0.25">
      <c r="A43" s="24"/>
      <c r="B43" s="24"/>
      <c r="C43" s="24"/>
      <c r="D43" s="24"/>
      <c r="E43" s="24"/>
      <c r="F43" s="24"/>
      <c r="G43" t="s">
        <v>229</v>
      </c>
      <c r="H43" s="24"/>
      <c r="I43" s="24"/>
      <c r="J43" s="24"/>
      <c r="K43" s="24"/>
      <c r="L43" s="24"/>
      <c r="M43" s="24"/>
      <c r="N43" s="24"/>
      <c r="O43" s="24"/>
      <c r="P43" s="24"/>
      <c r="Q43" s="24"/>
      <c r="R43" s="24"/>
      <c r="S43" s="24"/>
      <c r="T43" s="24"/>
      <c r="U43" s="24"/>
      <c r="V43" s="24"/>
      <c r="W43" s="24"/>
      <c r="X43" s="24"/>
      <c r="Y43" s="24"/>
      <c r="Z43" s="24"/>
    </row>
    <row r="44" spans="1:26" ht="15.75" customHeight="1" x14ac:dyDescent="0.25">
      <c r="A44" s="24"/>
      <c r="B44" s="24"/>
      <c r="C44" s="24"/>
      <c r="D44" s="24"/>
      <c r="E44" s="24"/>
      <c r="F44" s="24"/>
      <c r="G44" t="s">
        <v>230</v>
      </c>
      <c r="H44" s="24"/>
      <c r="I44" s="24"/>
      <c r="J44" s="24"/>
      <c r="K44" s="24"/>
      <c r="L44" s="24"/>
      <c r="M44" s="24"/>
      <c r="N44" s="24"/>
      <c r="O44" s="24"/>
      <c r="P44" s="24"/>
      <c r="Q44" s="24"/>
      <c r="R44" s="24"/>
      <c r="S44" s="24"/>
      <c r="T44" s="24"/>
      <c r="U44" s="24"/>
      <c r="V44" s="24"/>
      <c r="W44" s="24"/>
      <c r="X44" s="24"/>
      <c r="Y44" s="24"/>
      <c r="Z44" s="24"/>
    </row>
    <row r="45" spans="1:26" ht="15.75" customHeight="1" x14ac:dyDescent="0.25">
      <c r="A45" s="24"/>
      <c r="B45" s="24"/>
      <c r="C45" s="24"/>
      <c r="D45" s="24"/>
      <c r="E45" s="24"/>
      <c r="F45" s="24"/>
      <c r="G45" t="s">
        <v>231</v>
      </c>
      <c r="H45" s="24"/>
      <c r="I45" s="24"/>
      <c r="J45" s="24"/>
      <c r="K45" s="24"/>
      <c r="L45" s="24"/>
      <c r="M45" s="24"/>
      <c r="N45" s="24"/>
      <c r="O45" s="24"/>
      <c r="P45" s="24"/>
      <c r="Q45" s="24"/>
      <c r="R45" s="24"/>
      <c r="S45" s="24"/>
      <c r="T45" s="24"/>
      <c r="U45" s="24"/>
      <c r="V45" s="24"/>
      <c r="W45" s="24"/>
      <c r="X45" s="24"/>
      <c r="Y45" s="24"/>
      <c r="Z45" s="24"/>
    </row>
    <row r="46" spans="1:26" ht="15.75" customHeight="1" x14ac:dyDescent="0.25">
      <c r="A46" s="24"/>
      <c r="B46" s="24"/>
      <c r="C46" s="24"/>
      <c r="D46" s="24"/>
      <c r="E46" s="24"/>
      <c r="F46" s="24"/>
      <c r="G46" t="s">
        <v>232</v>
      </c>
      <c r="H46" s="24"/>
      <c r="I46" s="24"/>
      <c r="J46" s="24"/>
      <c r="K46" s="24"/>
      <c r="L46" s="24"/>
      <c r="M46" s="24"/>
      <c r="N46" s="24"/>
      <c r="O46" s="24"/>
      <c r="P46" s="24"/>
      <c r="Q46" s="24"/>
      <c r="R46" s="24"/>
      <c r="S46" s="24"/>
      <c r="T46" s="24"/>
      <c r="U46" s="24"/>
      <c r="V46" s="24"/>
      <c r="W46" s="24"/>
      <c r="X46" s="24"/>
      <c r="Y46" s="24"/>
      <c r="Z46" s="24"/>
    </row>
    <row r="47" spans="1:26" ht="15.75" customHeight="1" x14ac:dyDescent="0.25">
      <c r="A47" s="24"/>
      <c r="B47" s="24"/>
      <c r="C47" s="24"/>
      <c r="D47" s="24"/>
      <c r="E47" s="24"/>
      <c r="F47" s="24"/>
      <c r="G47" t="s">
        <v>233</v>
      </c>
      <c r="H47" s="24"/>
      <c r="I47" s="24"/>
      <c r="J47" s="24"/>
      <c r="K47" s="24"/>
      <c r="L47" s="24"/>
      <c r="M47" s="24"/>
      <c r="N47" s="24"/>
      <c r="O47" s="24"/>
      <c r="P47" s="24"/>
      <c r="Q47" s="24"/>
      <c r="R47" s="24"/>
      <c r="S47" s="24"/>
      <c r="T47" s="24"/>
      <c r="U47" s="24"/>
      <c r="V47" s="24"/>
      <c r="W47" s="24"/>
      <c r="X47" s="24"/>
      <c r="Y47" s="24"/>
      <c r="Z47" s="24"/>
    </row>
    <row r="48" spans="1:26" ht="15.75" customHeight="1" x14ac:dyDescent="0.25">
      <c r="A48" s="24"/>
      <c r="B48" s="24"/>
      <c r="C48" s="24"/>
      <c r="D48" s="24"/>
      <c r="E48" s="24"/>
      <c r="F48" s="24"/>
      <c r="G48" t="s">
        <v>234</v>
      </c>
      <c r="H48" s="24"/>
      <c r="I48" s="24"/>
      <c r="J48" s="24"/>
      <c r="K48" s="24"/>
      <c r="L48" s="24"/>
      <c r="M48" s="24"/>
      <c r="N48" s="24"/>
      <c r="O48" s="24"/>
      <c r="P48" s="24"/>
      <c r="Q48" s="24"/>
      <c r="R48" s="24"/>
      <c r="S48" s="24"/>
      <c r="T48" s="24"/>
      <c r="U48" s="24"/>
      <c r="V48" s="24"/>
      <c r="W48" s="24"/>
      <c r="X48" s="24"/>
      <c r="Y48" s="24"/>
      <c r="Z48" s="24"/>
    </row>
    <row r="49" spans="1:26" ht="15.75" customHeight="1" x14ac:dyDescent="0.25">
      <c r="A49" s="24"/>
      <c r="B49" s="24"/>
      <c r="C49" s="24"/>
      <c r="D49" s="24"/>
      <c r="E49" s="24"/>
      <c r="F49" s="24"/>
      <c r="G49" t="s">
        <v>235</v>
      </c>
      <c r="H49" s="24"/>
      <c r="I49" s="24"/>
      <c r="J49" s="24"/>
      <c r="K49" s="24"/>
      <c r="L49" s="24"/>
      <c r="M49" s="24"/>
      <c r="N49" s="24"/>
      <c r="O49" s="24"/>
      <c r="P49" s="24"/>
      <c r="Q49" s="24"/>
      <c r="R49" s="24"/>
      <c r="S49" s="24"/>
      <c r="T49" s="24"/>
      <c r="U49" s="24"/>
      <c r="V49" s="24"/>
      <c r="W49" s="24"/>
      <c r="X49" s="24"/>
      <c r="Y49" s="24"/>
      <c r="Z49" s="24"/>
    </row>
    <row r="50" spans="1:26" ht="15.75" customHeight="1" x14ac:dyDescent="0.25">
      <c r="A50" s="24"/>
      <c r="B50" s="24"/>
      <c r="C50" s="24"/>
      <c r="D50" s="24"/>
      <c r="E50" s="24"/>
      <c r="F50" s="24"/>
      <c r="G50" t="s">
        <v>236</v>
      </c>
      <c r="H50" s="24"/>
      <c r="I50" s="24"/>
      <c r="J50" s="24"/>
      <c r="K50" s="24"/>
      <c r="L50" s="24"/>
      <c r="M50" s="24"/>
      <c r="N50" s="24"/>
      <c r="O50" s="24"/>
      <c r="P50" s="24"/>
      <c r="Q50" s="24"/>
      <c r="R50" s="24"/>
      <c r="S50" s="24"/>
      <c r="T50" s="24"/>
      <c r="U50" s="24"/>
      <c r="V50" s="24"/>
      <c r="W50" s="24"/>
      <c r="X50" s="24"/>
      <c r="Y50" s="24"/>
      <c r="Z50" s="24"/>
    </row>
    <row r="51" spans="1:26" ht="15.75" customHeight="1" x14ac:dyDescent="0.25">
      <c r="A51" s="24"/>
      <c r="B51" s="24"/>
      <c r="C51" s="24"/>
      <c r="D51" s="24"/>
      <c r="E51" s="24"/>
      <c r="F51" s="24"/>
      <c r="G51" t="s">
        <v>237</v>
      </c>
      <c r="H51" s="24"/>
      <c r="I51" s="24"/>
      <c r="J51" s="24"/>
      <c r="K51" s="24"/>
      <c r="L51" s="24"/>
      <c r="M51" s="24"/>
      <c r="N51" s="24"/>
      <c r="O51" s="24"/>
      <c r="P51" s="24"/>
      <c r="Q51" s="24"/>
      <c r="R51" s="24"/>
      <c r="S51" s="24"/>
      <c r="T51" s="24"/>
      <c r="U51" s="24"/>
      <c r="V51" s="24"/>
      <c r="W51" s="24"/>
      <c r="X51" s="24"/>
      <c r="Y51" s="24"/>
      <c r="Z51" s="24"/>
    </row>
    <row r="52" spans="1:26" ht="15.75" customHeight="1" x14ac:dyDescent="0.25">
      <c r="A52" s="24"/>
      <c r="B52" s="24"/>
      <c r="C52" s="24"/>
      <c r="D52" s="24"/>
      <c r="E52" s="24"/>
      <c r="F52" s="24"/>
      <c r="G52" t="s">
        <v>238</v>
      </c>
      <c r="H52" s="24"/>
      <c r="I52" s="24"/>
      <c r="J52" s="24"/>
      <c r="K52" s="24"/>
      <c r="L52" s="24"/>
      <c r="M52" s="24"/>
      <c r="N52" s="24"/>
      <c r="O52" s="24"/>
      <c r="P52" s="24"/>
      <c r="Q52" s="24"/>
      <c r="R52" s="24"/>
      <c r="S52" s="24"/>
      <c r="T52" s="24"/>
      <c r="U52" s="24"/>
      <c r="V52" s="24"/>
      <c r="W52" s="24"/>
      <c r="X52" s="24"/>
      <c r="Y52" s="24"/>
      <c r="Z52" s="24"/>
    </row>
    <row r="53" spans="1:26" ht="15.75" customHeight="1" x14ac:dyDescent="0.25">
      <c r="A53" s="24"/>
      <c r="B53" s="24"/>
      <c r="C53" s="24"/>
      <c r="D53" s="24"/>
      <c r="E53" s="24"/>
      <c r="F53" s="24"/>
      <c r="G53" t="s">
        <v>239</v>
      </c>
      <c r="H53" s="24"/>
      <c r="I53" s="24"/>
      <c r="J53" s="24"/>
      <c r="K53" s="24"/>
      <c r="L53" s="24"/>
      <c r="M53" s="24"/>
      <c r="N53" s="24"/>
      <c r="O53" s="24"/>
      <c r="P53" s="24"/>
      <c r="Q53" s="24"/>
      <c r="R53" s="24"/>
      <c r="S53" s="24"/>
      <c r="T53" s="24"/>
      <c r="U53" s="24"/>
      <c r="V53" s="24"/>
      <c r="W53" s="24"/>
      <c r="X53" s="24"/>
      <c r="Y53" s="24"/>
      <c r="Z53" s="24"/>
    </row>
    <row r="54" spans="1:26" ht="15.75" customHeight="1" x14ac:dyDescent="0.25">
      <c r="A54" s="24"/>
      <c r="B54" s="24"/>
      <c r="C54" s="24"/>
      <c r="D54" s="24"/>
      <c r="E54" s="24"/>
      <c r="F54" s="24"/>
      <c r="G54" t="s">
        <v>240</v>
      </c>
      <c r="H54" s="24"/>
      <c r="I54" s="24"/>
      <c r="J54" s="24"/>
      <c r="K54" s="24"/>
      <c r="L54" s="24"/>
      <c r="M54" s="24"/>
      <c r="N54" s="24"/>
      <c r="O54" s="24"/>
      <c r="P54" s="24"/>
      <c r="Q54" s="24"/>
      <c r="R54" s="24"/>
      <c r="S54" s="24"/>
      <c r="T54" s="24"/>
      <c r="U54" s="24"/>
      <c r="V54" s="24"/>
      <c r="W54" s="24"/>
      <c r="X54" s="24"/>
      <c r="Y54" s="24"/>
      <c r="Z54" s="24"/>
    </row>
    <row r="55" spans="1:26" ht="15.75" customHeight="1" x14ac:dyDescent="0.25">
      <c r="A55" s="24"/>
      <c r="B55" s="24"/>
      <c r="C55" s="24"/>
      <c r="D55" s="24"/>
      <c r="E55" s="24"/>
      <c r="F55" s="24"/>
      <c r="G55" t="s">
        <v>241</v>
      </c>
      <c r="H55" s="24"/>
      <c r="I55" s="24"/>
      <c r="J55" s="24"/>
      <c r="K55" s="24"/>
      <c r="L55" s="24"/>
      <c r="M55" s="24"/>
      <c r="N55" s="24"/>
      <c r="O55" s="24"/>
      <c r="P55" s="24"/>
      <c r="Q55" s="24"/>
      <c r="R55" s="24"/>
      <c r="S55" s="24"/>
      <c r="T55" s="24"/>
      <c r="U55" s="24"/>
      <c r="V55" s="24"/>
      <c r="W55" s="24"/>
      <c r="X55" s="24"/>
      <c r="Y55" s="24"/>
      <c r="Z55" s="24"/>
    </row>
    <row r="56" spans="1:26" ht="15.75" customHeight="1" x14ac:dyDescent="0.25">
      <c r="A56" s="24"/>
      <c r="B56" s="24"/>
      <c r="C56" s="24"/>
      <c r="D56" s="24"/>
      <c r="E56" s="24"/>
      <c r="F56" s="24"/>
      <c r="G56" t="s">
        <v>242</v>
      </c>
      <c r="H56" s="24"/>
      <c r="I56" s="24"/>
      <c r="J56" s="24"/>
      <c r="K56" s="24"/>
      <c r="L56" s="24"/>
      <c r="M56" s="24"/>
      <c r="N56" s="24"/>
      <c r="O56" s="24"/>
      <c r="P56" s="24"/>
      <c r="Q56" s="24"/>
      <c r="R56" s="24"/>
      <c r="S56" s="24"/>
      <c r="T56" s="24"/>
      <c r="U56" s="24"/>
      <c r="V56" s="24"/>
      <c r="W56" s="24"/>
      <c r="X56" s="24"/>
      <c r="Y56" s="24"/>
      <c r="Z56" s="24"/>
    </row>
    <row r="57" spans="1:26" ht="15.75" customHeight="1" x14ac:dyDescent="0.25">
      <c r="A57" s="24"/>
      <c r="B57" s="24"/>
      <c r="C57" s="24"/>
      <c r="D57" s="24"/>
      <c r="E57" s="24"/>
      <c r="F57" s="24"/>
      <c r="G57" t="s">
        <v>243</v>
      </c>
      <c r="H57" s="24"/>
      <c r="I57" s="24"/>
      <c r="J57" s="24"/>
      <c r="K57" s="24"/>
      <c r="L57" s="24"/>
      <c r="M57" s="24"/>
      <c r="N57" s="24"/>
      <c r="O57" s="24"/>
      <c r="P57" s="24"/>
      <c r="Q57" s="24"/>
      <c r="R57" s="24"/>
      <c r="S57" s="24"/>
      <c r="T57" s="24"/>
      <c r="U57" s="24"/>
      <c r="V57" s="24"/>
      <c r="W57" s="24"/>
      <c r="X57" s="24"/>
      <c r="Y57" s="24"/>
      <c r="Z57" s="24"/>
    </row>
    <row r="58" spans="1:26" ht="15.75" customHeight="1" x14ac:dyDescent="0.25">
      <c r="A58" s="24"/>
      <c r="B58" s="24"/>
      <c r="C58" s="24"/>
      <c r="D58" s="24"/>
      <c r="E58" s="24"/>
      <c r="F58" s="24"/>
      <c r="G58" t="s">
        <v>244</v>
      </c>
      <c r="H58" s="24"/>
      <c r="I58" s="24"/>
      <c r="J58" s="24"/>
      <c r="K58" s="24"/>
      <c r="L58" s="24"/>
      <c r="M58" s="24"/>
      <c r="N58" s="24"/>
      <c r="O58" s="24"/>
      <c r="P58" s="24"/>
      <c r="Q58" s="24"/>
      <c r="R58" s="24"/>
      <c r="S58" s="24"/>
      <c r="T58" s="24"/>
      <c r="U58" s="24"/>
      <c r="V58" s="24"/>
      <c r="W58" s="24"/>
      <c r="X58" s="24"/>
      <c r="Y58" s="24"/>
      <c r="Z58" s="24"/>
    </row>
    <row r="59" spans="1:26" ht="15.75" customHeight="1" x14ac:dyDescent="0.25">
      <c r="A59" s="24"/>
      <c r="B59" s="24"/>
      <c r="C59" s="24"/>
      <c r="D59" s="24"/>
      <c r="E59" s="24"/>
      <c r="F59" s="24"/>
      <c r="G59" t="s">
        <v>245</v>
      </c>
      <c r="H59" s="24"/>
      <c r="I59" s="24"/>
      <c r="J59" s="24"/>
      <c r="K59" s="24"/>
      <c r="L59" s="24"/>
      <c r="M59" s="24"/>
      <c r="N59" s="24"/>
      <c r="O59" s="24"/>
      <c r="P59" s="24"/>
      <c r="Q59" s="24"/>
      <c r="R59" s="24"/>
      <c r="S59" s="24"/>
      <c r="T59" s="24"/>
      <c r="U59" s="24"/>
      <c r="V59" s="24"/>
      <c r="W59" s="24"/>
      <c r="X59" s="24"/>
      <c r="Y59" s="24"/>
      <c r="Z59" s="24"/>
    </row>
    <row r="60" spans="1:26" ht="15.75" customHeight="1" x14ac:dyDescent="0.25">
      <c r="A60" s="24"/>
      <c r="B60" s="24"/>
      <c r="C60" s="24"/>
      <c r="D60" s="24"/>
      <c r="E60" s="24"/>
      <c r="F60" s="24"/>
      <c r="G60" t="s">
        <v>246</v>
      </c>
      <c r="H60" s="24"/>
      <c r="I60" s="24"/>
      <c r="J60" s="24"/>
      <c r="K60" s="24"/>
      <c r="L60" s="24"/>
      <c r="M60" s="24"/>
      <c r="N60" s="24"/>
      <c r="O60" s="24"/>
      <c r="P60" s="24"/>
      <c r="Q60" s="24"/>
      <c r="R60" s="24"/>
      <c r="S60" s="24"/>
      <c r="T60" s="24"/>
      <c r="U60" s="24"/>
      <c r="V60" s="24"/>
      <c r="W60" s="24"/>
      <c r="X60" s="24"/>
      <c r="Y60" s="24"/>
      <c r="Z60" s="24"/>
    </row>
    <row r="61" spans="1:26" ht="15.75" customHeight="1" x14ac:dyDescent="0.25">
      <c r="A61" s="24"/>
      <c r="B61" s="24"/>
      <c r="C61" s="24"/>
      <c r="D61" s="24"/>
      <c r="E61" s="24"/>
      <c r="F61" s="24"/>
      <c r="G61" t="s">
        <v>247</v>
      </c>
      <c r="H61" s="24"/>
      <c r="I61" s="24"/>
      <c r="J61" s="24"/>
      <c r="K61" s="24"/>
      <c r="L61" s="24"/>
      <c r="M61" s="24"/>
      <c r="N61" s="24"/>
      <c r="O61" s="24"/>
      <c r="P61" s="24"/>
      <c r="Q61" s="24"/>
      <c r="R61" s="24"/>
      <c r="S61" s="24"/>
      <c r="T61" s="24"/>
      <c r="U61" s="24"/>
      <c r="V61" s="24"/>
      <c r="W61" s="24"/>
      <c r="X61" s="24"/>
      <c r="Y61" s="24"/>
      <c r="Z61" s="24"/>
    </row>
    <row r="62" spans="1:26" ht="15.75" customHeight="1" x14ac:dyDescent="0.25">
      <c r="A62" s="24"/>
      <c r="B62" s="24"/>
      <c r="C62" s="24"/>
      <c r="D62" s="24"/>
      <c r="E62" s="24"/>
      <c r="F62" s="24"/>
      <c r="G62" t="s">
        <v>248</v>
      </c>
      <c r="H62" s="24"/>
      <c r="I62" s="24"/>
      <c r="J62" s="24"/>
      <c r="K62" s="24"/>
      <c r="L62" s="24"/>
      <c r="M62" s="24"/>
      <c r="N62" s="24"/>
      <c r="O62" s="24"/>
      <c r="P62" s="24"/>
      <c r="Q62" s="24"/>
      <c r="R62" s="24"/>
      <c r="S62" s="24"/>
      <c r="T62" s="24"/>
      <c r="U62" s="24"/>
      <c r="V62" s="24"/>
      <c r="W62" s="24"/>
      <c r="X62" s="24"/>
      <c r="Y62" s="24"/>
      <c r="Z62" s="24"/>
    </row>
    <row r="63" spans="1:26" ht="15.75" customHeight="1" x14ac:dyDescent="0.25">
      <c r="A63" s="24"/>
      <c r="B63" s="24"/>
      <c r="C63" s="24"/>
      <c r="D63" s="24"/>
      <c r="E63" s="24"/>
      <c r="F63" s="24"/>
      <c r="G63" t="s">
        <v>249</v>
      </c>
      <c r="H63" s="24"/>
      <c r="I63" s="24"/>
      <c r="J63" s="24"/>
      <c r="K63" s="24"/>
      <c r="L63" s="24"/>
      <c r="M63" s="24"/>
      <c r="N63" s="24"/>
      <c r="O63" s="24"/>
      <c r="P63" s="24"/>
      <c r="Q63" s="24"/>
      <c r="R63" s="24"/>
      <c r="S63" s="24"/>
      <c r="T63" s="24"/>
      <c r="U63" s="24"/>
      <c r="V63" s="24"/>
      <c r="W63" s="24"/>
      <c r="X63" s="24"/>
      <c r="Y63" s="24"/>
      <c r="Z63" s="24"/>
    </row>
    <row r="64" spans="1:26" ht="15.75" customHeight="1" x14ac:dyDescent="0.25">
      <c r="A64" s="24"/>
      <c r="B64" s="24"/>
      <c r="C64" s="24"/>
      <c r="D64" s="24"/>
      <c r="E64" s="24"/>
      <c r="F64" s="24"/>
      <c r="G64" t="s">
        <v>250</v>
      </c>
      <c r="H64" s="24"/>
      <c r="I64" s="24"/>
      <c r="J64" s="24"/>
      <c r="K64" s="24"/>
      <c r="L64" s="24"/>
      <c r="M64" s="24"/>
      <c r="N64" s="24"/>
      <c r="O64" s="24"/>
      <c r="P64" s="24"/>
      <c r="Q64" s="24"/>
      <c r="R64" s="24"/>
      <c r="S64" s="24"/>
      <c r="T64" s="24"/>
      <c r="U64" s="24"/>
      <c r="V64" s="24"/>
      <c r="W64" s="24"/>
      <c r="X64" s="24"/>
      <c r="Y64" s="24"/>
      <c r="Z64" s="24"/>
    </row>
    <row r="65" spans="1:26" ht="15.75" customHeight="1" x14ac:dyDescent="0.25">
      <c r="A65" s="24"/>
      <c r="B65" s="24"/>
      <c r="C65" s="24"/>
      <c r="D65" s="24"/>
      <c r="E65" s="24"/>
      <c r="F65" s="24"/>
      <c r="G65" t="s">
        <v>251</v>
      </c>
      <c r="H65" s="24"/>
      <c r="I65" s="24"/>
      <c r="J65" s="24"/>
      <c r="K65" s="24"/>
      <c r="L65" s="24"/>
      <c r="M65" s="24"/>
      <c r="N65" s="24"/>
      <c r="O65" s="24"/>
      <c r="P65" s="24"/>
      <c r="Q65" s="24"/>
      <c r="R65" s="24"/>
      <c r="S65" s="24"/>
      <c r="T65" s="24"/>
      <c r="U65" s="24"/>
      <c r="V65" s="24"/>
      <c r="W65" s="24"/>
      <c r="X65" s="24"/>
      <c r="Y65" s="24"/>
      <c r="Z65" s="24"/>
    </row>
    <row r="66" spans="1:26" ht="15.75" customHeight="1" x14ac:dyDescent="0.25">
      <c r="A66" s="24"/>
      <c r="B66" s="24"/>
      <c r="C66" s="24"/>
      <c r="D66" s="24"/>
      <c r="E66" s="24"/>
      <c r="F66" s="24"/>
      <c r="G66" t="s">
        <v>252</v>
      </c>
      <c r="H66" s="24"/>
      <c r="I66" s="24"/>
      <c r="J66" s="24"/>
      <c r="K66" s="24"/>
      <c r="L66" s="24"/>
      <c r="M66" s="24"/>
      <c r="N66" s="24"/>
      <c r="O66" s="24"/>
      <c r="P66" s="24"/>
      <c r="Q66" s="24"/>
      <c r="R66" s="24"/>
      <c r="S66" s="24"/>
      <c r="T66" s="24"/>
      <c r="U66" s="24"/>
      <c r="V66" s="24"/>
      <c r="W66" s="24"/>
      <c r="X66" s="24"/>
      <c r="Y66" s="24"/>
      <c r="Z66" s="24"/>
    </row>
    <row r="67" spans="1:26" ht="15.75" customHeight="1" x14ac:dyDescent="0.25">
      <c r="A67" s="24"/>
      <c r="B67" s="24"/>
      <c r="C67" s="24"/>
      <c r="D67" s="24"/>
      <c r="E67" s="24"/>
      <c r="F67" s="24"/>
      <c r="G67" t="s">
        <v>253</v>
      </c>
      <c r="H67" s="24"/>
      <c r="I67" s="24"/>
      <c r="J67" s="24"/>
      <c r="K67" s="24"/>
      <c r="L67" s="24"/>
      <c r="M67" s="24"/>
      <c r="N67" s="24"/>
      <c r="O67" s="24"/>
      <c r="P67" s="24"/>
      <c r="Q67" s="24"/>
      <c r="R67" s="24"/>
      <c r="S67" s="24"/>
      <c r="T67" s="24"/>
      <c r="U67" s="24"/>
      <c r="V67" s="24"/>
      <c r="W67" s="24"/>
      <c r="X67" s="24"/>
      <c r="Y67" s="24"/>
      <c r="Z67" s="24"/>
    </row>
    <row r="68" spans="1:26" ht="15.75" customHeight="1" x14ac:dyDescent="0.25">
      <c r="A68" s="24"/>
      <c r="B68" s="24"/>
      <c r="C68" s="24"/>
      <c r="D68" s="24"/>
      <c r="E68" s="24"/>
      <c r="F68" s="24"/>
      <c r="G68" t="s">
        <v>254</v>
      </c>
      <c r="H68" s="24"/>
      <c r="I68" s="24"/>
      <c r="J68" s="24"/>
      <c r="K68" s="24"/>
      <c r="L68" s="24"/>
      <c r="M68" s="24"/>
      <c r="N68" s="24"/>
      <c r="O68" s="24"/>
      <c r="P68" s="24"/>
      <c r="Q68" s="24"/>
      <c r="R68" s="24"/>
      <c r="S68" s="24"/>
      <c r="T68" s="24"/>
      <c r="U68" s="24"/>
      <c r="V68" s="24"/>
      <c r="W68" s="24"/>
      <c r="X68" s="24"/>
      <c r="Y68" s="24"/>
      <c r="Z68" s="24"/>
    </row>
    <row r="69" spans="1:26" ht="15.75" customHeight="1" x14ac:dyDescent="0.25">
      <c r="A69" s="24"/>
      <c r="B69" s="24"/>
      <c r="C69" s="24"/>
      <c r="D69" s="24"/>
      <c r="E69" s="24"/>
      <c r="F69" s="24"/>
      <c r="G69" t="s">
        <v>255</v>
      </c>
      <c r="H69" s="24"/>
      <c r="I69" s="24"/>
      <c r="J69" s="24"/>
      <c r="K69" s="24"/>
      <c r="L69" s="24"/>
      <c r="M69" s="24"/>
      <c r="N69" s="24"/>
      <c r="O69" s="24"/>
      <c r="P69" s="24"/>
      <c r="Q69" s="24"/>
      <c r="R69" s="24"/>
      <c r="S69" s="24"/>
      <c r="T69" s="24"/>
      <c r="U69" s="24"/>
      <c r="V69" s="24"/>
      <c r="W69" s="24"/>
      <c r="X69" s="24"/>
      <c r="Y69" s="24"/>
      <c r="Z69" s="24"/>
    </row>
    <row r="70" spans="1:26" ht="15.75" customHeight="1" x14ac:dyDescent="0.25">
      <c r="A70" s="24"/>
      <c r="B70" s="24"/>
      <c r="C70" s="24"/>
      <c r="D70" s="24"/>
      <c r="E70" s="24"/>
      <c r="F70" s="24"/>
      <c r="G70" t="s">
        <v>256</v>
      </c>
      <c r="H70" s="24"/>
      <c r="I70" s="24"/>
      <c r="J70" s="24"/>
      <c r="K70" s="24"/>
      <c r="L70" s="24"/>
      <c r="M70" s="24"/>
      <c r="N70" s="24"/>
      <c r="O70" s="24"/>
      <c r="P70" s="24"/>
      <c r="Q70" s="24"/>
      <c r="R70" s="24"/>
      <c r="S70" s="24"/>
      <c r="T70" s="24"/>
      <c r="U70" s="24"/>
      <c r="V70" s="24"/>
      <c r="W70" s="24"/>
      <c r="X70" s="24"/>
      <c r="Y70" s="24"/>
      <c r="Z70" s="24"/>
    </row>
    <row r="71" spans="1:26" ht="15.75" customHeight="1" x14ac:dyDescent="0.25">
      <c r="A71" s="24"/>
      <c r="B71" s="24"/>
      <c r="C71" s="24"/>
      <c r="D71" s="24"/>
      <c r="E71" s="24"/>
      <c r="F71" s="24"/>
      <c r="G71" t="s">
        <v>257</v>
      </c>
      <c r="H71" s="24"/>
      <c r="I71" s="24"/>
      <c r="J71" s="24"/>
      <c r="K71" s="24"/>
      <c r="L71" s="24"/>
      <c r="M71" s="24"/>
      <c r="N71" s="24"/>
      <c r="O71" s="24"/>
      <c r="P71" s="24"/>
      <c r="Q71" s="24"/>
      <c r="R71" s="24"/>
      <c r="S71" s="24"/>
      <c r="T71" s="24"/>
      <c r="U71" s="24"/>
      <c r="V71" s="24"/>
      <c r="W71" s="24"/>
      <c r="X71" s="24"/>
      <c r="Y71" s="24"/>
      <c r="Z71" s="24"/>
    </row>
    <row r="72" spans="1:26" ht="15.75" customHeight="1" x14ac:dyDescent="0.25">
      <c r="A72" s="24"/>
      <c r="B72" s="24"/>
      <c r="C72" s="24"/>
      <c r="D72" s="24"/>
      <c r="E72" s="24"/>
      <c r="F72" s="24"/>
      <c r="G72" t="s">
        <v>258</v>
      </c>
      <c r="H72" s="24"/>
      <c r="I72" s="24"/>
      <c r="J72" s="24"/>
      <c r="K72" s="24"/>
      <c r="L72" s="24"/>
      <c r="M72" s="24"/>
      <c r="N72" s="24"/>
      <c r="O72" s="24"/>
      <c r="P72" s="24"/>
      <c r="Q72" s="24"/>
      <c r="R72" s="24"/>
      <c r="S72" s="24"/>
      <c r="T72" s="24"/>
      <c r="U72" s="24"/>
      <c r="V72" s="24"/>
      <c r="W72" s="24"/>
      <c r="X72" s="24"/>
      <c r="Y72" s="24"/>
      <c r="Z72" s="24"/>
    </row>
    <row r="73" spans="1:26" ht="15.75" customHeight="1" x14ac:dyDescent="0.25">
      <c r="A73" s="24"/>
      <c r="B73" s="24"/>
      <c r="C73" s="24"/>
      <c r="D73" s="24"/>
      <c r="E73" s="24"/>
      <c r="F73" s="24"/>
      <c r="G73" t="s">
        <v>259</v>
      </c>
      <c r="H73" s="24"/>
      <c r="I73" s="24"/>
      <c r="J73" s="24"/>
      <c r="K73" s="24"/>
      <c r="L73" s="24"/>
      <c r="M73" s="24"/>
      <c r="N73" s="24"/>
      <c r="O73" s="24"/>
      <c r="P73" s="24"/>
      <c r="Q73" s="24"/>
      <c r="R73" s="24"/>
      <c r="S73" s="24"/>
      <c r="T73" s="24"/>
      <c r="U73" s="24"/>
      <c r="V73" s="24"/>
      <c r="W73" s="24"/>
      <c r="X73" s="24"/>
      <c r="Y73" s="24"/>
      <c r="Z73" s="24"/>
    </row>
    <row r="74" spans="1:26" ht="15.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5.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5.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5.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5.75" customHeight="1"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5.75" customHeight="1"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5.75" customHeight="1"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5.75" customHeight="1"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5.75" customHeight="1"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5.75" customHeight="1"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5.75" customHeight="1"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5.75" customHeight="1"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5.75" customHeight="1"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75" customHeight="1"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5.75" customHeight="1"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5.75" customHeight="1"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75" customHeight="1"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5.75" customHeight="1"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5.75" customHeight="1"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5.75" customHeight="1"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5.75" customHeight="1"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5.75" customHeight="1"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5.75" customHeight="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5.75" customHeight="1"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5.75" customHeight="1"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5.75" customHeight="1"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75" customHeight="1"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5.75" customHeight="1"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5.75" customHeight="1"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75" customHeight="1"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75" customHeight="1"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5.75" customHeight="1"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5.75"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5.75" customHeight="1" x14ac:dyDescent="0.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5.75" customHeight="1" x14ac:dyDescent="0.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5.75" customHeight="1" x14ac:dyDescent="0.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5.75" customHeight="1" x14ac:dyDescent="0.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75" customHeight="1" x14ac:dyDescent="0.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5.75" customHeight="1" x14ac:dyDescent="0.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5.75" customHeight="1" x14ac:dyDescent="0.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5.75" customHeight="1" x14ac:dyDescent="0.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75" customHeight="1" x14ac:dyDescent="0.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5.75" customHeight="1"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5.75" customHeight="1"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5.75" customHeight="1"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5.75" customHeight="1" x14ac:dyDescent="0.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5.75" customHeight="1" x14ac:dyDescent="0.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5.75" customHeight="1" x14ac:dyDescent="0.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5.75" customHeight="1" x14ac:dyDescent="0.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5.75" customHeight="1" x14ac:dyDescent="0.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75" customHeight="1" x14ac:dyDescent="0.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75" customHeight="1" x14ac:dyDescent="0.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5.75" customHeight="1"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75" customHeight="1" x14ac:dyDescent="0.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5.75" customHeight="1" x14ac:dyDescent="0.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5.75" customHeight="1" x14ac:dyDescent="0.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5.75" customHeight="1" x14ac:dyDescent="0.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5.75" customHeight="1" x14ac:dyDescent="0.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5.75" customHeight="1" x14ac:dyDescent="0.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5.75" customHeight="1" x14ac:dyDescent="0.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5.7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5.7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5.7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5.7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5.7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5.7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5.7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7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5.7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7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5.7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5.7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5.7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7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5.7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5.7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7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5.7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7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5.7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7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5.7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7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5.7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7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5.7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7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5.7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7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5.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7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7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7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5.7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7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7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7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7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7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7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7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7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7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7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7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7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7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5.7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7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5.7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7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5.7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5.7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7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5.7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7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5.7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7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5.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7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5.7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5.7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7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5.7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5.7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5.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5.7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5.7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5.7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7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5.7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7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5.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5.7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5.7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5.7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5.7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7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5.7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5.7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5.7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7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5.7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5.7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7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5.7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5.7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5.7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5.7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5.7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5.7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5.7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5.7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5.7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7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5.7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5.7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5.7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5.7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7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5.7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5.7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5.7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5.7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5.7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7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5.7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7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7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5.7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5.7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5.7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5.7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5.7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5.7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5.7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5.7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7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5.7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7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5.7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7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5.7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5.7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5.7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5.7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5.7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5.7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5.7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5.7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5.7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7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5.7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7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5.7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5.7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7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5.7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5.7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5.7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5.7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5.7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5.7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5.7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5.7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5.7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5.7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5.7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5.7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5.7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5.7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5.7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5.7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5.7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5.7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5.75" customHeight="1" x14ac:dyDescent="0.2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5.7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5.7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5.7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5.7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5.7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5.7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5.7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7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5.7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5.7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5.7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5.7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5.7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5.7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5.7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5.7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7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5.7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5.7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5.7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5.7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5.7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5.7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5.7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5.7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5.7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7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5.7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5.7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5.7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5.7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5.7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5.7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5.7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5.7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7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5.7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5.7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5.7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5.7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5.7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5.7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5.7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5.7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5.7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5.7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5.7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5.7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5.7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5.7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5.7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5.7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5.7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7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5.7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5.7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5.7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5.7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5.7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5.7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5.7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5.7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5.7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5.7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5.7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5.7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5.7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5.7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5.7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5.7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5.7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5.7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5.7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5.7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5.7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5.7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5.7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5.7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5.7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5.7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5.7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5.7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5.7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5.7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5.75" customHeight="1" x14ac:dyDescent="0.2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5.75" customHeight="1" x14ac:dyDescent="0.2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5.75" customHeight="1" x14ac:dyDescent="0.2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5.75" customHeight="1" x14ac:dyDescent="0.2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5.75" customHeight="1" x14ac:dyDescent="0.2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5.75" customHeight="1" x14ac:dyDescent="0.2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5.75" customHeight="1" x14ac:dyDescent="0.2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5.75" customHeight="1" x14ac:dyDescent="0.2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5.75" customHeight="1" x14ac:dyDescent="0.2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5.75" customHeight="1" x14ac:dyDescent="0.2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5.75" customHeight="1" x14ac:dyDescent="0.2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5.75" customHeight="1" x14ac:dyDescent="0.2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5.75" customHeight="1" x14ac:dyDescent="0.2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5.75" customHeight="1" x14ac:dyDescent="0.2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5.75" customHeight="1" x14ac:dyDescent="0.2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5.75" customHeight="1" x14ac:dyDescent="0.2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5.75" customHeight="1" x14ac:dyDescent="0.2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5.75" customHeight="1" x14ac:dyDescent="0.2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5.75" customHeight="1" x14ac:dyDescent="0.2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5.75" customHeight="1" x14ac:dyDescent="0.2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5.75" customHeight="1" x14ac:dyDescent="0.2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5.75" customHeight="1" x14ac:dyDescent="0.2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5.75" customHeight="1" x14ac:dyDescent="0.2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5.75" customHeight="1" x14ac:dyDescent="0.2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5.75" customHeight="1" x14ac:dyDescent="0.2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5.75" customHeight="1" x14ac:dyDescent="0.2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5.75" customHeight="1" x14ac:dyDescent="0.2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5.75" customHeight="1" x14ac:dyDescent="0.2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5.75" customHeight="1" x14ac:dyDescent="0.2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5.75" customHeight="1" x14ac:dyDescent="0.2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5.75" customHeight="1" x14ac:dyDescent="0.2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5.75" customHeight="1" x14ac:dyDescent="0.2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5.75" customHeight="1" x14ac:dyDescent="0.2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5.75" customHeight="1" x14ac:dyDescent="0.2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5.75" customHeight="1" x14ac:dyDescent="0.2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5.75" customHeight="1" x14ac:dyDescent="0.2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5.75" customHeight="1" x14ac:dyDescent="0.2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5.75" customHeight="1" x14ac:dyDescent="0.2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5.75" customHeight="1" x14ac:dyDescent="0.2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5.75" customHeight="1" x14ac:dyDescent="0.2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5.75" customHeight="1" x14ac:dyDescent="0.2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5.75" customHeight="1" x14ac:dyDescent="0.2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5.75" customHeight="1" x14ac:dyDescent="0.2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5.75" customHeight="1" x14ac:dyDescent="0.2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5.75" customHeight="1" x14ac:dyDescent="0.2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5.75" customHeight="1" x14ac:dyDescent="0.2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5.75" customHeight="1" x14ac:dyDescent="0.2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5.75" customHeight="1" x14ac:dyDescent="0.2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5.75" customHeight="1" x14ac:dyDescent="0.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5.75" customHeight="1" x14ac:dyDescent="0.2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5.75" customHeight="1" x14ac:dyDescent="0.2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5.75" customHeight="1" x14ac:dyDescent="0.2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5.75" customHeight="1" x14ac:dyDescent="0.2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5.75" customHeight="1" x14ac:dyDescent="0.2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5.75" customHeight="1" x14ac:dyDescent="0.2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5.75" customHeight="1" x14ac:dyDescent="0.2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5.75" customHeight="1" x14ac:dyDescent="0.2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5.75" customHeight="1" x14ac:dyDescent="0.2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5.75" customHeight="1" x14ac:dyDescent="0.2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5.75" customHeight="1" x14ac:dyDescent="0.2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5.75" customHeight="1" x14ac:dyDescent="0.2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5.75" customHeight="1" x14ac:dyDescent="0.2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5.75" customHeight="1" x14ac:dyDescent="0.2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5.75" customHeight="1" x14ac:dyDescent="0.2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5.75" customHeight="1" x14ac:dyDescent="0.2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5.75" customHeight="1" x14ac:dyDescent="0.2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5.75" customHeight="1" x14ac:dyDescent="0.2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5.75" customHeight="1" x14ac:dyDescent="0.2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5.75" customHeight="1" x14ac:dyDescent="0.2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5.75" customHeight="1" x14ac:dyDescent="0.2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5.75" customHeight="1" x14ac:dyDescent="0.2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5.75" customHeight="1" x14ac:dyDescent="0.2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5.75" customHeight="1" x14ac:dyDescent="0.2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5.75" customHeight="1" x14ac:dyDescent="0.2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5.75" customHeight="1" x14ac:dyDescent="0.2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5.75" customHeight="1" x14ac:dyDescent="0.2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5.75" customHeight="1" x14ac:dyDescent="0.2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5.75" customHeight="1" x14ac:dyDescent="0.2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5.75" customHeight="1" x14ac:dyDescent="0.2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5.75" customHeight="1" x14ac:dyDescent="0.2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5.75" customHeight="1" x14ac:dyDescent="0.2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5.75" customHeight="1" x14ac:dyDescent="0.2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5.75" customHeight="1" x14ac:dyDescent="0.2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5.75" customHeight="1" x14ac:dyDescent="0.2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5.75" customHeight="1" x14ac:dyDescent="0.2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5.75" customHeight="1" x14ac:dyDescent="0.2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5.75" customHeight="1" x14ac:dyDescent="0.2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5.75" customHeight="1" x14ac:dyDescent="0.2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5.75" customHeight="1" x14ac:dyDescent="0.2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5.75" customHeight="1" x14ac:dyDescent="0.2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5.75" customHeight="1" x14ac:dyDescent="0.2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5.75" customHeight="1" x14ac:dyDescent="0.2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5.75" customHeight="1" x14ac:dyDescent="0.2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5.75" customHeight="1" x14ac:dyDescent="0.2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5.75" customHeight="1" x14ac:dyDescent="0.2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5.75" customHeight="1" x14ac:dyDescent="0.2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5.75" customHeight="1" x14ac:dyDescent="0.2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5.75" customHeight="1" x14ac:dyDescent="0.2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5.75" customHeight="1" x14ac:dyDescent="0.2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5.75" customHeight="1" x14ac:dyDescent="0.2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5.75" customHeight="1" x14ac:dyDescent="0.2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5.75" customHeight="1" x14ac:dyDescent="0.2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5.75" customHeight="1" x14ac:dyDescent="0.2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5.75" customHeight="1" x14ac:dyDescent="0.2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5.75" customHeight="1" x14ac:dyDescent="0.2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5.75" customHeight="1" x14ac:dyDescent="0.2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5.75" customHeight="1" x14ac:dyDescent="0.2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5.75" customHeight="1" x14ac:dyDescent="0.2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5.75" customHeight="1" x14ac:dyDescent="0.2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5.75" customHeight="1" x14ac:dyDescent="0.2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5.75" customHeight="1" x14ac:dyDescent="0.2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5.75" customHeight="1" x14ac:dyDescent="0.2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5.75" customHeight="1" x14ac:dyDescent="0.2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5.75" customHeight="1" x14ac:dyDescent="0.2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5.75" customHeight="1" x14ac:dyDescent="0.2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5.75" customHeight="1" x14ac:dyDescent="0.2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5.75" customHeight="1" x14ac:dyDescent="0.2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5.75" customHeight="1" x14ac:dyDescent="0.2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5.75" customHeight="1" x14ac:dyDescent="0.2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5.75" customHeight="1" x14ac:dyDescent="0.2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5.75" customHeight="1" x14ac:dyDescent="0.2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5.75" customHeight="1" x14ac:dyDescent="0.2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5.75" customHeight="1" x14ac:dyDescent="0.2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5.75" customHeight="1" x14ac:dyDescent="0.2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5.75" customHeight="1" x14ac:dyDescent="0.2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5.75" customHeight="1" x14ac:dyDescent="0.2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5.75" customHeight="1" x14ac:dyDescent="0.2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5.75" customHeight="1" x14ac:dyDescent="0.2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5.75" customHeight="1" x14ac:dyDescent="0.2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5.75" customHeight="1" x14ac:dyDescent="0.2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5.75" customHeight="1" x14ac:dyDescent="0.2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5.75" customHeight="1" x14ac:dyDescent="0.2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5.75" customHeight="1" x14ac:dyDescent="0.2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5.75" customHeight="1" x14ac:dyDescent="0.2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5.75" customHeight="1" x14ac:dyDescent="0.2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5.75" customHeight="1" x14ac:dyDescent="0.2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5.75" customHeight="1" x14ac:dyDescent="0.2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5.75" customHeight="1" x14ac:dyDescent="0.2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5.75" customHeight="1" x14ac:dyDescent="0.2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5.75" customHeight="1" x14ac:dyDescent="0.2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5.75" customHeight="1" x14ac:dyDescent="0.2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5.75" customHeight="1" x14ac:dyDescent="0.2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5.75" customHeight="1" x14ac:dyDescent="0.2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5.75" customHeight="1" x14ac:dyDescent="0.2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5.75" customHeight="1" x14ac:dyDescent="0.2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5.75" customHeight="1" x14ac:dyDescent="0.2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5.75" customHeight="1" x14ac:dyDescent="0.2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5.75" customHeight="1" x14ac:dyDescent="0.2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5.75" customHeight="1" x14ac:dyDescent="0.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5.75" customHeight="1" x14ac:dyDescent="0.2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5.75" customHeight="1" x14ac:dyDescent="0.2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5.75" customHeight="1" x14ac:dyDescent="0.2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5.75" customHeight="1" x14ac:dyDescent="0.2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5.75" customHeight="1" x14ac:dyDescent="0.2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5.75" customHeight="1" x14ac:dyDescent="0.2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5.75" customHeight="1" x14ac:dyDescent="0.2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5.75" customHeight="1" x14ac:dyDescent="0.2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5.75" customHeight="1" x14ac:dyDescent="0.2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5.75" customHeight="1" x14ac:dyDescent="0.2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5.75" customHeight="1" x14ac:dyDescent="0.2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5.75" customHeight="1" x14ac:dyDescent="0.2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5.75" customHeight="1" x14ac:dyDescent="0.2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5.75" customHeight="1" x14ac:dyDescent="0.2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5.75" customHeight="1" x14ac:dyDescent="0.2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5.75" customHeight="1" x14ac:dyDescent="0.2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5.75" customHeight="1" x14ac:dyDescent="0.2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5.75" customHeight="1" x14ac:dyDescent="0.2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5.75" customHeight="1" x14ac:dyDescent="0.2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5.75" customHeight="1" x14ac:dyDescent="0.2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5.75" customHeight="1" x14ac:dyDescent="0.2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5.75" customHeight="1" x14ac:dyDescent="0.2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5.75" customHeight="1" x14ac:dyDescent="0.2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5.75" customHeight="1" x14ac:dyDescent="0.2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5.75" customHeight="1" x14ac:dyDescent="0.2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5.75" customHeight="1" x14ac:dyDescent="0.2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5.75" customHeight="1" x14ac:dyDescent="0.2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5.75" customHeight="1" x14ac:dyDescent="0.2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5.75" customHeight="1" x14ac:dyDescent="0.2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5.75" customHeight="1" x14ac:dyDescent="0.2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5.75" customHeight="1" x14ac:dyDescent="0.2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5.75" customHeight="1" x14ac:dyDescent="0.2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5.75" customHeight="1" x14ac:dyDescent="0.2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5.75" customHeight="1" x14ac:dyDescent="0.2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5.75" customHeight="1" x14ac:dyDescent="0.2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5.75" customHeight="1" x14ac:dyDescent="0.2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5.75" customHeight="1" x14ac:dyDescent="0.2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5.75" customHeight="1" x14ac:dyDescent="0.2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5.75" customHeight="1" x14ac:dyDescent="0.2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5.75" customHeight="1" x14ac:dyDescent="0.2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5.75" customHeight="1" x14ac:dyDescent="0.2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5.75" customHeight="1" x14ac:dyDescent="0.2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5.75" customHeight="1" x14ac:dyDescent="0.2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5.75" customHeight="1" x14ac:dyDescent="0.2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5.75" customHeight="1" x14ac:dyDescent="0.2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5.75" customHeight="1" x14ac:dyDescent="0.2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5.75" customHeight="1" x14ac:dyDescent="0.2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5.75" customHeight="1" x14ac:dyDescent="0.2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5.75" customHeight="1" x14ac:dyDescent="0.2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5.75" customHeight="1" x14ac:dyDescent="0.2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5.75" customHeight="1" x14ac:dyDescent="0.2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5.75" customHeight="1" x14ac:dyDescent="0.2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5.75" customHeight="1" x14ac:dyDescent="0.2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5.75" customHeight="1" x14ac:dyDescent="0.2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5.75" customHeight="1" x14ac:dyDescent="0.2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5.75" customHeight="1" x14ac:dyDescent="0.2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5.75" customHeight="1" x14ac:dyDescent="0.2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5.75" customHeight="1" x14ac:dyDescent="0.2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5.75" customHeight="1" x14ac:dyDescent="0.2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5.75" customHeight="1" x14ac:dyDescent="0.2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5.75" customHeight="1" x14ac:dyDescent="0.2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5.75" customHeight="1" x14ac:dyDescent="0.2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5.75" customHeight="1" x14ac:dyDescent="0.2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5.75" customHeight="1" x14ac:dyDescent="0.2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5.75" customHeight="1" x14ac:dyDescent="0.2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5.75" customHeight="1" x14ac:dyDescent="0.2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5.75" customHeight="1" x14ac:dyDescent="0.2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5.75" customHeight="1" x14ac:dyDescent="0.2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5.75" customHeight="1" x14ac:dyDescent="0.2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5.75" customHeight="1" x14ac:dyDescent="0.2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5.75" customHeight="1" x14ac:dyDescent="0.2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5.75" customHeight="1" x14ac:dyDescent="0.2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5.75" customHeight="1" x14ac:dyDescent="0.2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5.75" customHeight="1" x14ac:dyDescent="0.2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5.75" customHeight="1" x14ac:dyDescent="0.2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5.75" customHeight="1" x14ac:dyDescent="0.2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5.75" customHeight="1" x14ac:dyDescent="0.2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5.75" customHeight="1" x14ac:dyDescent="0.2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5.75" customHeight="1" x14ac:dyDescent="0.2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5.75" customHeight="1" x14ac:dyDescent="0.2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5.75" customHeight="1" x14ac:dyDescent="0.2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5.75" customHeight="1" x14ac:dyDescent="0.2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5.75" customHeight="1" x14ac:dyDescent="0.2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5.75" customHeight="1" x14ac:dyDescent="0.2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5.75" customHeight="1" x14ac:dyDescent="0.2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5.75" customHeight="1" x14ac:dyDescent="0.2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5.75" customHeight="1" x14ac:dyDescent="0.2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5.75" customHeight="1" x14ac:dyDescent="0.2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75" customHeight="1" x14ac:dyDescent="0.2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5.75" customHeight="1" x14ac:dyDescent="0.2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5.75" customHeight="1" x14ac:dyDescent="0.2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5.75" customHeight="1" x14ac:dyDescent="0.2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5.75" customHeight="1" x14ac:dyDescent="0.2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5.75" customHeight="1" x14ac:dyDescent="0.2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5.75" customHeight="1" x14ac:dyDescent="0.2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5.75" customHeight="1" x14ac:dyDescent="0.2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75" customHeight="1" x14ac:dyDescent="0.2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75" customHeight="1" x14ac:dyDescent="0.2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75" customHeight="1" x14ac:dyDescent="0.2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75" customHeight="1" x14ac:dyDescent="0.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75" customHeight="1" x14ac:dyDescent="0.2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75" customHeight="1" x14ac:dyDescent="0.2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75" customHeight="1" x14ac:dyDescent="0.2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75" customHeight="1" x14ac:dyDescent="0.2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75" customHeight="1" x14ac:dyDescent="0.2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75" customHeight="1" x14ac:dyDescent="0.2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75" customHeight="1" x14ac:dyDescent="0.2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75" customHeight="1" x14ac:dyDescent="0.2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75" customHeight="1" x14ac:dyDescent="0.2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75" customHeight="1" x14ac:dyDescent="0.2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75" customHeight="1" x14ac:dyDescent="0.2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75" customHeight="1" x14ac:dyDescent="0.2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75" customHeight="1" x14ac:dyDescent="0.2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75" customHeight="1" x14ac:dyDescent="0.2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75" customHeight="1" x14ac:dyDescent="0.2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75" customHeight="1" x14ac:dyDescent="0.2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75" customHeight="1" x14ac:dyDescent="0.2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75" customHeight="1" x14ac:dyDescent="0.2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75" customHeight="1" x14ac:dyDescent="0.2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75" customHeight="1" x14ac:dyDescent="0.2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75" customHeight="1" x14ac:dyDescent="0.2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75" customHeight="1" x14ac:dyDescent="0.2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75" customHeight="1" x14ac:dyDescent="0.2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75" customHeight="1" x14ac:dyDescent="0.2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75" customHeight="1" x14ac:dyDescent="0.2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75" customHeight="1" x14ac:dyDescent="0.2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75" customHeight="1" x14ac:dyDescent="0.2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75" customHeight="1" x14ac:dyDescent="0.2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75" customHeight="1" x14ac:dyDescent="0.2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75" customHeight="1" x14ac:dyDescent="0.2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75" customHeight="1" x14ac:dyDescent="0.2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75" customHeight="1" x14ac:dyDescent="0.2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75" customHeight="1" x14ac:dyDescent="0.2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75" customHeight="1" x14ac:dyDescent="0.2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75" customHeight="1" x14ac:dyDescent="0.2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75" customHeight="1" x14ac:dyDescent="0.2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75" customHeight="1" x14ac:dyDescent="0.2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75" customHeight="1" x14ac:dyDescent="0.2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75" customHeight="1" x14ac:dyDescent="0.2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75" customHeight="1" x14ac:dyDescent="0.2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75" customHeight="1" x14ac:dyDescent="0.2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75" customHeight="1" x14ac:dyDescent="0.2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75" customHeight="1" x14ac:dyDescent="0.2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75" customHeight="1" x14ac:dyDescent="0.2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75" customHeight="1" x14ac:dyDescent="0.2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75" customHeight="1" x14ac:dyDescent="0.2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75" customHeight="1" x14ac:dyDescent="0.2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75" customHeight="1" x14ac:dyDescent="0.2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75" customHeight="1" x14ac:dyDescent="0.2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75" customHeight="1" x14ac:dyDescent="0.2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75" customHeight="1" x14ac:dyDescent="0.2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75" customHeight="1" x14ac:dyDescent="0.2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75" customHeight="1" x14ac:dyDescent="0.2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75" customHeight="1" x14ac:dyDescent="0.2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75" customHeight="1" x14ac:dyDescent="0.2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75" customHeight="1" x14ac:dyDescent="0.2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75" customHeight="1" x14ac:dyDescent="0.2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75" customHeight="1" x14ac:dyDescent="0.2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75" customHeight="1" x14ac:dyDescent="0.2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75" customHeight="1" x14ac:dyDescent="0.2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75" customHeight="1" x14ac:dyDescent="0.2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75" customHeight="1" x14ac:dyDescent="0.2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75" customHeight="1" x14ac:dyDescent="0.2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75" customHeight="1" x14ac:dyDescent="0.2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75" customHeight="1" x14ac:dyDescent="0.2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75" customHeight="1" x14ac:dyDescent="0.2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75" customHeight="1" x14ac:dyDescent="0.2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75" customHeight="1" x14ac:dyDescent="0.2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75" customHeight="1" x14ac:dyDescent="0.2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75" customHeight="1" x14ac:dyDescent="0.2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75" customHeight="1" x14ac:dyDescent="0.2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75" customHeight="1" x14ac:dyDescent="0.2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75" customHeight="1" x14ac:dyDescent="0.2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75" customHeight="1" x14ac:dyDescent="0.2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75" customHeight="1" x14ac:dyDescent="0.2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75" customHeight="1" x14ac:dyDescent="0.2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75" customHeight="1" x14ac:dyDescent="0.2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75" customHeight="1" x14ac:dyDescent="0.2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75" customHeight="1" x14ac:dyDescent="0.2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75" customHeight="1" x14ac:dyDescent="0.2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75" customHeight="1" x14ac:dyDescent="0.2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75" customHeight="1" x14ac:dyDescent="0.2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75" customHeight="1" x14ac:dyDescent="0.2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75" customHeight="1" x14ac:dyDescent="0.2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75" customHeight="1" x14ac:dyDescent="0.2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75" customHeight="1" x14ac:dyDescent="0.2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75" customHeight="1" x14ac:dyDescent="0.2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75" customHeight="1" x14ac:dyDescent="0.2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75" customHeight="1" x14ac:dyDescent="0.2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75" customHeight="1" x14ac:dyDescent="0.2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75" customHeight="1" x14ac:dyDescent="0.2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75" customHeight="1" x14ac:dyDescent="0.2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75" customHeight="1" x14ac:dyDescent="0.2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75" customHeight="1" x14ac:dyDescent="0.2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75" customHeight="1" x14ac:dyDescent="0.2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75" customHeight="1" x14ac:dyDescent="0.2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75" customHeight="1" x14ac:dyDescent="0.2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75" customHeight="1" x14ac:dyDescent="0.2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75" customHeight="1" x14ac:dyDescent="0.2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75" customHeight="1" x14ac:dyDescent="0.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75" customHeight="1" x14ac:dyDescent="0.2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75" customHeight="1" x14ac:dyDescent="0.2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75" customHeight="1" x14ac:dyDescent="0.2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75" customHeight="1" x14ac:dyDescent="0.2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75" customHeight="1" x14ac:dyDescent="0.2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5.75" customHeight="1" x14ac:dyDescent="0.2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5.75" customHeight="1" x14ac:dyDescent="0.2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5.75" customHeight="1" x14ac:dyDescent="0.2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5.75" customHeight="1" x14ac:dyDescent="0.2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5.75" customHeight="1" x14ac:dyDescent="0.2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5.75" customHeight="1" x14ac:dyDescent="0.2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5.75" customHeight="1" x14ac:dyDescent="0.2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5.75" customHeight="1" x14ac:dyDescent="0.2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5.75" customHeight="1" x14ac:dyDescent="0.2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5.75" customHeight="1" x14ac:dyDescent="0.2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5.75" customHeight="1" x14ac:dyDescent="0.2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5.75" customHeight="1" x14ac:dyDescent="0.2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5.75" customHeight="1" x14ac:dyDescent="0.2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5.75" customHeight="1" x14ac:dyDescent="0.2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5.75" customHeight="1" x14ac:dyDescent="0.2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5.75" customHeight="1" x14ac:dyDescent="0.2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5.75" customHeight="1" x14ac:dyDescent="0.2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5.75" customHeight="1" x14ac:dyDescent="0.2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5.75" customHeight="1" x14ac:dyDescent="0.2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5.75" customHeight="1" x14ac:dyDescent="0.2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5.75" customHeight="1" x14ac:dyDescent="0.2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5.75" customHeight="1" x14ac:dyDescent="0.2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5.75" customHeight="1" x14ac:dyDescent="0.2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5.75" customHeight="1" x14ac:dyDescent="0.2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5.75" customHeight="1" x14ac:dyDescent="0.2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5.75" customHeight="1" x14ac:dyDescent="0.2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5.75" customHeight="1" x14ac:dyDescent="0.2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5.75" customHeight="1" x14ac:dyDescent="0.2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5.75" customHeight="1" x14ac:dyDescent="0.2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5.75" customHeight="1" x14ac:dyDescent="0.2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5.75" customHeight="1" x14ac:dyDescent="0.2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5.75" customHeight="1" x14ac:dyDescent="0.2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5.75" customHeight="1" x14ac:dyDescent="0.2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5.75" customHeight="1" x14ac:dyDescent="0.2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5.75" customHeight="1" x14ac:dyDescent="0.2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5.75" customHeight="1" x14ac:dyDescent="0.2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5.75" customHeight="1" x14ac:dyDescent="0.2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5.75" customHeight="1" x14ac:dyDescent="0.2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5.75" customHeight="1" x14ac:dyDescent="0.2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5.75" customHeight="1" x14ac:dyDescent="0.2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5.75" customHeight="1" x14ac:dyDescent="0.2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5.75" customHeight="1" x14ac:dyDescent="0.2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5.75" customHeight="1" x14ac:dyDescent="0.2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5.75" customHeight="1" x14ac:dyDescent="0.2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5.75" customHeight="1" x14ac:dyDescent="0.2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5.75" customHeight="1" x14ac:dyDescent="0.2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5.75" customHeight="1" x14ac:dyDescent="0.2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5.75" customHeight="1" x14ac:dyDescent="0.2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5.75" customHeight="1" x14ac:dyDescent="0.2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5.75" customHeight="1" x14ac:dyDescent="0.2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5.75" customHeight="1" x14ac:dyDescent="0.2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5.75" customHeight="1" x14ac:dyDescent="0.2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5.75" customHeight="1" x14ac:dyDescent="0.2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5.75" customHeight="1" x14ac:dyDescent="0.2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5.75" customHeight="1" x14ac:dyDescent="0.2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5.75" customHeight="1" x14ac:dyDescent="0.2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5.75" customHeight="1" x14ac:dyDescent="0.2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5.75" customHeight="1" x14ac:dyDescent="0.2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5.75" customHeight="1" x14ac:dyDescent="0.2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5.75" customHeight="1" x14ac:dyDescent="0.2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5.75" customHeight="1" x14ac:dyDescent="0.2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5.75" customHeight="1" x14ac:dyDescent="0.2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5.75" customHeight="1" x14ac:dyDescent="0.2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5.75" customHeight="1" x14ac:dyDescent="0.2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5.75" customHeight="1" x14ac:dyDescent="0.2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5.75" customHeight="1" x14ac:dyDescent="0.2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5.75" customHeight="1" x14ac:dyDescent="0.2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5.75" customHeight="1" x14ac:dyDescent="0.2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5.75" customHeight="1" x14ac:dyDescent="0.2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5.75" customHeight="1" x14ac:dyDescent="0.2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5.75" customHeight="1" x14ac:dyDescent="0.2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5.75" customHeight="1" x14ac:dyDescent="0.2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5.75" customHeight="1" x14ac:dyDescent="0.2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5.75" customHeight="1" x14ac:dyDescent="0.2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5.75" customHeight="1" x14ac:dyDescent="0.2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5.75" customHeight="1" x14ac:dyDescent="0.2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5.75" customHeight="1" x14ac:dyDescent="0.2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5.75" customHeight="1" x14ac:dyDescent="0.2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5.75" customHeight="1" x14ac:dyDescent="0.2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5.75" customHeight="1" x14ac:dyDescent="0.2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5.75" customHeight="1" x14ac:dyDescent="0.2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5.75" customHeight="1" x14ac:dyDescent="0.2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5.75" customHeight="1" x14ac:dyDescent="0.2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5.75" customHeight="1" x14ac:dyDescent="0.2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5.75" customHeight="1" x14ac:dyDescent="0.2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5.75" customHeight="1" x14ac:dyDescent="0.2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5.75" customHeight="1" x14ac:dyDescent="0.2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5.75" customHeight="1" x14ac:dyDescent="0.2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5.75" customHeight="1" x14ac:dyDescent="0.2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5.75" customHeight="1" x14ac:dyDescent="0.2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5.75" customHeight="1" x14ac:dyDescent="0.2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5.75" customHeight="1" x14ac:dyDescent="0.2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5.75" customHeight="1" x14ac:dyDescent="0.2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5.75" customHeight="1" x14ac:dyDescent="0.2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5.75" customHeight="1" x14ac:dyDescent="0.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5.75" customHeight="1" x14ac:dyDescent="0.2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5.75" customHeight="1" x14ac:dyDescent="0.2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5.75" customHeight="1" x14ac:dyDescent="0.2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5.75" customHeight="1" x14ac:dyDescent="0.2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5.75" customHeight="1" x14ac:dyDescent="0.2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5.75" customHeight="1" x14ac:dyDescent="0.2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5.75" customHeight="1" x14ac:dyDescent="0.2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5.75" customHeight="1" x14ac:dyDescent="0.2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5.75" customHeight="1" x14ac:dyDescent="0.2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5.75" customHeight="1" x14ac:dyDescent="0.2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5.75" customHeight="1" x14ac:dyDescent="0.2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5.75" customHeight="1" x14ac:dyDescent="0.2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5.75" customHeight="1" x14ac:dyDescent="0.2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5.75" customHeight="1" x14ac:dyDescent="0.2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5.75" customHeight="1" x14ac:dyDescent="0.2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5.75" customHeight="1" x14ac:dyDescent="0.2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5.75" customHeight="1" x14ac:dyDescent="0.2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5.75" customHeight="1" x14ac:dyDescent="0.2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5.75" customHeight="1" x14ac:dyDescent="0.2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5.75" customHeight="1" x14ac:dyDescent="0.2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5.75" customHeight="1" x14ac:dyDescent="0.2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5.75" customHeight="1" x14ac:dyDescent="0.2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5.75" customHeight="1" x14ac:dyDescent="0.2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5.75" customHeight="1" x14ac:dyDescent="0.2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5.75" customHeight="1" x14ac:dyDescent="0.2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5.75" customHeight="1" x14ac:dyDescent="0.2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5.75" customHeight="1" x14ac:dyDescent="0.2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5.75" customHeight="1" x14ac:dyDescent="0.2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5.75" customHeight="1" x14ac:dyDescent="0.2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5.75" customHeight="1" x14ac:dyDescent="0.2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5.75" customHeight="1" x14ac:dyDescent="0.2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5.75" customHeight="1" x14ac:dyDescent="0.2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5.75" customHeight="1" x14ac:dyDescent="0.2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5.75" customHeight="1" x14ac:dyDescent="0.2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5.75" customHeight="1" x14ac:dyDescent="0.2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5.75" customHeight="1" x14ac:dyDescent="0.2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5.75" customHeight="1" x14ac:dyDescent="0.2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5.75" customHeight="1" x14ac:dyDescent="0.2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5.75" customHeight="1" x14ac:dyDescent="0.2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5.75" customHeight="1" x14ac:dyDescent="0.2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5.75" customHeight="1" x14ac:dyDescent="0.2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5.75" customHeight="1" x14ac:dyDescent="0.2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5.75" customHeight="1" x14ac:dyDescent="0.2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5.75" customHeight="1" x14ac:dyDescent="0.2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5.75" customHeight="1" x14ac:dyDescent="0.2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5.75" customHeight="1" x14ac:dyDescent="0.2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5.75" customHeight="1" x14ac:dyDescent="0.2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5.75" customHeight="1" x14ac:dyDescent="0.2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5.75" customHeight="1" x14ac:dyDescent="0.2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5.75" customHeight="1" x14ac:dyDescent="0.2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5.75" customHeight="1" x14ac:dyDescent="0.2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5.75" customHeight="1" x14ac:dyDescent="0.2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5.75" customHeight="1" x14ac:dyDescent="0.2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5.75" customHeight="1" x14ac:dyDescent="0.2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5.75" customHeight="1" x14ac:dyDescent="0.2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5.75" customHeight="1" x14ac:dyDescent="0.2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5.75" customHeight="1" x14ac:dyDescent="0.2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5.75" customHeight="1" x14ac:dyDescent="0.2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5.75" customHeight="1" x14ac:dyDescent="0.2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5.75" customHeight="1" x14ac:dyDescent="0.2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5.75" customHeight="1" x14ac:dyDescent="0.2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5.75" customHeight="1" x14ac:dyDescent="0.2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5.75" customHeight="1" x14ac:dyDescent="0.2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5.75" customHeight="1" x14ac:dyDescent="0.2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5.75" customHeight="1" x14ac:dyDescent="0.2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5.75" customHeight="1" x14ac:dyDescent="0.2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5.75" customHeight="1" x14ac:dyDescent="0.2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5.75" customHeight="1" x14ac:dyDescent="0.2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5.75" customHeight="1" x14ac:dyDescent="0.2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5.75" customHeight="1" x14ac:dyDescent="0.2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5.75" customHeight="1" x14ac:dyDescent="0.2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5.75" customHeight="1" x14ac:dyDescent="0.2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5.75" customHeight="1" x14ac:dyDescent="0.2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5.75" customHeight="1" x14ac:dyDescent="0.2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5.75" customHeight="1" x14ac:dyDescent="0.2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5.75" customHeight="1" x14ac:dyDescent="0.2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5.75" customHeight="1" x14ac:dyDescent="0.2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5.75" customHeight="1" x14ac:dyDescent="0.2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5.75" customHeight="1" x14ac:dyDescent="0.2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5.75" customHeight="1" x14ac:dyDescent="0.2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5.75" customHeight="1" x14ac:dyDescent="0.2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5.75" customHeight="1" x14ac:dyDescent="0.2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5.75" customHeight="1" x14ac:dyDescent="0.2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5.75" customHeight="1" x14ac:dyDescent="0.2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5.75" customHeight="1" x14ac:dyDescent="0.2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5.75" customHeight="1" x14ac:dyDescent="0.2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5.75" customHeight="1" x14ac:dyDescent="0.2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5.75" customHeight="1" x14ac:dyDescent="0.2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5.75" customHeight="1" x14ac:dyDescent="0.2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5.75" customHeight="1" x14ac:dyDescent="0.2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5.75" customHeight="1" x14ac:dyDescent="0.2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5.75" customHeight="1" x14ac:dyDescent="0.2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5.75" customHeight="1" x14ac:dyDescent="0.2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5.75" customHeight="1" x14ac:dyDescent="0.2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5.75" customHeight="1" x14ac:dyDescent="0.2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5.75" customHeight="1" x14ac:dyDescent="0.2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5.75" customHeight="1" x14ac:dyDescent="0.2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5.75" customHeight="1" x14ac:dyDescent="0.2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5.75" customHeight="1" x14ac:dyDescent="0.2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5.75" customHeight="1" x14ac:dyDescent="0.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5.75" customHeight="1" x14ac:dyDescent="0.2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5.75" customHeight="1" x14ac:dyDescent="0.2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5.75" customHeight="1" x14ac:dyDescent="0.2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5.75" customHeight="1" x14ac:dyDescent="0.2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5.75" customHeight="1" x14ac:dyDescent="0.2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5.75" customHeight="1" x14ac:dyDescent="0.2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5.75" customHeight="1" x14ac:dyDescent="0.2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5.75" customHeight="1" x14ac:dyDescent="0.2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5.75" customHeight="1" x14ac:dyDescent="0.2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5.75" customHeight="1" x14ac:dyDescent="0.2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5.75" customHeight="1" x14ac:dyDescent="0.2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5.75" customHeight="1" x14ac:dyDescent="0.2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5.75" customHeight="1" x14ac:dyDescent="0.2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5.75" customHeight="1" x14ac:dyDescent="0.2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5.75" customHeight="1" x14ac:dyDescent="0.2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5.75" customHeight="1" x14ac:dyDescent="0.2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5.75" customHeight="1" x14ac:dyDescent="0.2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5.75" customHeight="1" x14ac:dyDescent="0.2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5.75" customHeight="1" x14ac:dyDescent="0.2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5.75" customHeight="1" x14ac:dyDescent="0.2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5.75" customHeight="1" x14ac:dyDescent="0.2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5.75" customHeight="1" x14ac:dyDescent="0.2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5.75" customHeight="1" x14ac:dyDescent="0.2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5.75" customHeight="1" x14ac:dyDescent="0.2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5.75" customHeight="1" x14ac:dyDescent="0.2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5.75" customHeight="1" x14ac:dyDescent="0.2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5.75" customHeight="1" x14ac:dyDescent="0.2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5.75" customHeight="1" x14ac:dyDescent="0.2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5.75" customHeight="1" x14ac:dyDescent="0.2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5.75" customHeight="1" x14ac:dyDescent="0.2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5.75" customHeight="1" x14ac:dyDescent="0.2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5.75" customHeight="1" x14ac:dyDescent="0.2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5.75" customHeight="1" x14ac:dyDescent="0.2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5.75" customHeight="1" x14ac:dyDescent="0.2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5.75" customHeight="1" x14ac:dyDescent="0.2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5.75" customHeight="1" x14ac:dyDescent="0.2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5.75" customHeight="1" x14ac:dyDescent="0.2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5.75" customHeight="1" x14ac:dyDescent="0.2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5.75" customHeight="1" x14ac:dyDescent="0.2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5.75" customHeight="1" x14ac:dyDescent="0.2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5.75" customHeight="1" x14ac:dyDescent="0.2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5.75" customHeight="1" x14ac:dyDescent="0.2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5.75" customHeight="1" x14ac:dyDescent="0.2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5.75" customHeight="1" x14ac:dyDescent="0.2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5.75" customHeight="1" x14ac:dyDescent="0.2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5.75" customHeight="1" x14ac:dyDescent="0.2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5.75" customHeight="1" x14ac:dyDescent="0.2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5.75" customHeight="1" x14ac:dyDescent="0.2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5.75" customHeight="1" x14ac:dyDescent="0.2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5.75" customHeight="1" x14ac:dyDescent="0.2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5.75" customHeight="1" x14ac:dyDescent="0.2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5.75" customHeight="1" x14ac:dyDescent="0.2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5.75" customHeight="1" x14ac:dyDescent="0.2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5.75" customHeight="1" x14ac:dyDescent="0.2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5.75" customHeight="1" x14ac:dyDescent="0.2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5.75" customHeight="1" x14ac:dyDescent="0.2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5.75" customHeight="1" x14ac:dyDescent="0.2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5.75" customHeight="1" x14ac:dyDescent="0.2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5.75" customHeight="1" x14ac:dyDescent="0.2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5.75" customHeight="1" x14ac:dyDescent="0.2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5.75" customHeight="1" x14ac:dyDescent="0.2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5.75" customHeight="1" x14ac:dyDescent="0.2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5.75" customHeight="1" x14ac:dyDescent="0.2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5.75" customHeight="1" x14ac:dyDescent="0.2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5.75" customHeight="1" x14ac:dyDescent="0.2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5.75" customHeight="1" x14ac:dyDescent="0.2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5.75" customHeight="1" x14ac:dyDescent="0.2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5.75" customHeight="1" x14ac:dyDescent="0.2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5.75" customHeight="1" x14ac:dyDescent="0.2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5.75" customHeight="1" x14ac:dyDescent="0.2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5.75" customHeight="1" x14ac:dyDescent="0.2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5.75" customHeight="1" x14ac:dyDescent="0.2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5.75" customHeight="1" x14ac:dyDescent="0.2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5.75" customHeight="1" x14ac:dyDescent="0.2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5.75" customHeight="1" x14ac:dyDescent="0.2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row r="1001" spans="1:26" ht="15" customHeight="1" x14ac:dyDescent="0.25">
      <c r="J1001"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2022</vt:lpstr>
      <vt:lpstr>Listas</vt:lpstr>
      <vt:lpstr>'BASE 2022'!lnkContractInExecutionLink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Leisy Yurani Giraldo Medina</dc:creator>
  <cp:lastModifiedBy>HP-All in one</cp:lastModifiedBy>
  <cp:lastPrinted>2020-03-17T16:26:17Z</cp:lastPrinted>
  <dcterms:created xsi:type="dcterms:W3CDTF">2020-02-04T20:05:19Z</dcterms:created>
  <dcterms:modified xsi:type="dcterms:W3CDTF">2023-02-22T13:35:29Z</dcterms:modified>
</cp:coreProperties>
</file>