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1PLANEACION DISTRITAL\2019\PAGINA WEB\FENOMENO HABITABILIDAD EN CALLE\"/>
    </mc:Choice>
  </mc:AlternateContent>
  <bookViews>
    <workbookView xWindow="0" yWindow="0" windowWidth="28800" windowHeight="13620"/>
  </bookViews>
  <sheets>
    <sheet name="Matriz Plan de Accion PPDFHC" sheetId="1" r:id="rId1"/>
    <sheet name="Hoja1" sheetId="4" r:id="rId2"/>
    <sheet name="Validadores (2)" sheetId="3" state="hidden" r:id="rId3"/>
  </sheets>
  <externalReferences>
    <externalReference r:id="rId4"/>
  </externalReferences>
  <definedNames>
    <definedName name="_01_Pilar_Igualdad_de_Calidad_de_Vida">'Validadores (2)'!$O$3:$O$11</definedName>
    <definedName name="_01_Prevención_y_atención_de_la_maternidad_y_la_paternidad_tempranas">'Validadores (2)'!$R$3</definedName>
    <definedName name="_02_Desarrollo_integral_desde_la_gestación_hasta_la_adolescencia">'Validadores (2)'!$S$3</definedName>
    <definedName name="_02_Pilar_Democracia_Urbana">'Validadores (2)'!$P$3:$P$4</definedName>
    <definedName name="_03_Pilar_Construcción_de_Comunidad_y_Cultura_Ciudadana">'Validadores (2)'!$Q$3:$Q$6</definedName>
    <definedName name="_04_Familias_protegidas_y_adaptadas_al_cambio_climático">'Validadores (2)'!$T$3</definedName>
    <definedName name="_05_Desarrollo_integral_para_la_felicidad_y_el_ejercicio_de_la_ciudadanía">'Validadores (2)'!$U$3:$U$4</definedName>
    <definedName name="_06_Calidad_educativa_para_todos">'Validadores (2)'!$V$3:$V$4</definedName>
    <definedName name="_07_Inclusión_educativa_para_la_equidad">'Validadores (2)'!$W$3</definedName>
    <definedName name="_08_Acceso_con_calidad_a_la_educación_superior">'Validadores (2)'!$X$3</definedName>
    <definedName name="_09_Atención_integral_y_eficiente_en_salud">'Validadores (2)'!$Y$3</definedName>
    <definedName name="_11_Mejores_oportunidades_para_el_desarrollo_a_través_de_la_cultura_la_recreación_y_el_deporte">'Validadores (2)'!$Z$3:$Z$5</definedName>
    <definedName name="_16_Integración_social_para_una_ciudad_de_oportunidades">'Validadores (2)'!$AA$3</definedName>
    <definedName name="_17_Espacio_público_derecho_de_todos">'Validadores (2)'!$AB$3</definedName>
    <definedName name="_19_Seguridad_y_convivencia_para_todos">'Validadores (2)'!$AC$3</definedName>
    <definedName name="_21_Justicia_para_todos_consolidación_del_sistema_distrital_de_justicia">'Validadores (2)'!$AD$3</definedName>
    <definedName name="_22_Bogotá_vive_los_derechos_humanos">'Validadores (2)'!$AE$3</definedName>
    <definedName name="_25_Cambio_cultural_y_construcción_del_tejido_social_para_la_vida">'Validadores (2)'!$AF$3:$AF$6</definedName>
    <definedName name="_xlnm._FilterDatabase" localSheetId="0" hidden="1">'Matriz Plan de Accion PPDFHC'!$A$10:$AM$126</definedName>
    <definedName name="_Pilar_Eje">'Validadores (2)'!$N$3:$N$5</definedName>
    <definedName name="_Sector_Ambiente">'Validadores (2)'!$BP$3:$BP$5</definedName>
    <definedName name="_Sector_Cultura_Recreación_y_Deporte">'Validadores (2)'!$BO$3:$BO$9</definedName>
    <definedName name="_Sector_Desarrollo_Económico_Industria_y_Turismo">'Validadores (2)'!$BK$3:$BK$6</definedName>
    <definedName name="_Sector_Educación">'Validadores (2)'!$BL$3:$BL$6</definedName>
    <definedName name="_Sector_Gestión_Jurídica">'Validadores (2)'!$BU$3</definedName>
    <definedName name="_Sector_Gestión_Pública">'Validadores (2)'!$BG$3:$BG$6</definedName>
    <definedName name="_Sector_Gobierno">'Validadores (2)'!$BH$3:$BH$25</definedName>
    <definedName name="_Sector_Hábitat">'Validadores (2)'!$BR$3:$BR$10</definedName>
    <definedName name="_Sector_Hacienda">'Validadores (2)'!$BI$3:$BI$6</definedName>
    <definedName name="_Sector_Integración_Social">'Validadores (2)'!$BN$3:$BN$4</definedName>
    <definedName name="_Sector_Movilidad">'Validadores (2)'!$BQ$3:$BQ$7</definedName>
    <definedName name="_Sector_Mujer">'Validadores (2)'!$BS$3</definedName>
    <definedName name="_Sector_Planeación">'Validadores (2)'!$BJ$3</definedName>
    <definedName name="_Sector_Salud">'Validadores (2)'!$BM$3:$BM$6</definedName>
    <definedName name="_Sector_Seguridad_Convivencia_y_Justicia">'Validadores (2)'!$BT$3:$BT$4</definedName>
    <definedName name="Derecho_a_la_salud">'Validadores (2)'!$J$3:$J$11</definedName>
    <definedName name="Derecho_al_ambiente_sano_y_al_hábitat">'Validadores (2)'!$M$3:$M$15</definedName>
    <definedName name="Derecho_al_trabajo">'Validadores (2)'!$I$3:$I$14</definedName>
    <definedName name="Derechos_a_la_educación_y_la_tecnología">'Validadores (2)'!$H$3:$H$20</definedName>
    <definedName name="Derechos_a_la_equidad_y_no_discriminación">'Validadores (2)'!$G$3:$G$11</definedName>
    <definedName name="Derechos_a_la_participación_y_organización">'Validadores (2)'!$F$3:$F$13</definedName>
    <definedName name="Derechos_a_la_recreación_y_al_deporte">'Validadores (2)'!$L$3:$L$16</definedName>
    <definedName name="Derechos_a_la_vida_libertad_y_seguridad">'Validadores (2)'!$E$3:$E$11</definedName>
    <definedName name="Derechos_a_las_expresiones_culturales_artísticas_turísticas_y_del_patrimonio">'Validadores (2)'!$K$3:$K$12</definedName>
    <definedName name="Dimensiones">'Validadores (2)'!$D$3:$D$11</definedName>
    <definedName name="Periodo">'Validadores (2)'!$B$3:$B$5</definedName>
    <definedName name="Política_Pública">'Validadores (2)'!$C$3</definedName>
    <definedName name="Sector">'Validadores (2)'!$BF$3:$BF$17</definedName>
  </definedNames>
  <calcPr calcId="162913" concurrentCalc="0"/>
</workbook>
</file>

<file path=xl/calcChain.xml><?xml version="1.0" encoding="utf-8"?>
<calcChain xmlns="http://schemas.openxmlformats.org/spreadsheetml/2006/main">
  <c r="M8" i="4" l="1"/>
  <c r="K5" i="4"/>
  <c r="H13" i="4"/>
  <c r="G13" i="4"/>
  <c r="K4" i="4"/>
  <c r="K12" i="4"/>
  <c r="K13" i="4"/>
  <c r="K6" i="4"/>
  <c r="K14" i="4"/>
  <c r="K7" i="4"/>
  <c r="K15" i="4"/>
  <c r="K8" i="4"/>
  <c r="K16" i="4"/>
  <c r="K3" i="4"/>
  <c r="K11" i="4"/>
  <c r="I13" i="4"/>
  <c r="J13" i="4"/>
  <c r="G14" i="4"/>
  <c r="H14" i="4"/>
  <c r="I14" i="4"/>
  <c r="J14" i="4"/>
  <c r="H15" i="4"/>
  <c r="I15" i="4"/>
  <c r="J15" i="4"/>
  <c r="H16" i="4"/>
  <c r="I16" i="4"/>
  <c r="J16" i="4"/>
  <c r="G16" i="4"/>
  <c r="G15" i="4"/>
  <c r="H12" i="4"/>
  <c r="I12" i="4"/>
  <c r="J12" i="4"/>
  <c r="G12" i="4"/>
  <c r="G11" i="4"/>
  <c r="H11" i="4"/>
  <c r="I11" i="4"/>
  <c r="J11" i="4"/>
  <c r="E4" i="4"/>
  <c r="E5" i="4"/>
  <c r="E6" i="4"/>
  <c r="E7" i="4"/>
  <c r="E3" i="4"/>
  <c r="AJ72" i="1"/>
  <c r="V65" i="1"/>
  <c r="AK86" i="1"/>
  <c r="AJ76" i="1"/>
  <c r="AJ74" i="1"/>
  <c r="AJ73" i="1"/>
  <c r="AJ71" i="1"/>
  <c r="AK68" i="1"/>
  <c r="AI68" i="1"/>
  <c r="AJ15" i="1"/>
  <c r="AJ13" i="1"/>
  <c r="AJ12" i="1"/>
  <c r="AI58" i="1"/>
  <c r="V58" i="1"/>
  <c r="V33" i="1"/>
  <c r="AI27" i="1"/>
  <c r="V27" i="1"/>
  <c r="AI26" i="1"/>
  <c r="V26" i="1"/>
  <c r="AI25" i="1"/>
  <c r="V25" i="1"/>
  <c r="V24" i="1"/>
  <c r="AI23" i="1"/>
  <c r="V23" i="1"/>
  <c r="AI22" i="1"/>
  <c r="V22" i="1"/>
  <c r="V80" i="1"/>
  <c r="V99" i="1"/>
  <c r="U107" i="1"/>
  <c r="U106" i="1"/>
  <c r="U100" i="1"/>
  <c r="V34" i="1"/>
  <c r="U67" i="1"/>
  <c r="U63" i="1"/>
  <c r="U66" i="1"/>
  <c r="AJ65" i="1"/>
  <c r="U65" i="1"/>
</calcChain>
</file>

<file path=xl/comments1.xml><?xml version="1.0" encoding="utf-8"?>
<comments xmlns="http://schemas.openxmlformats.org/spreadsheetml/2006/main">
  <authors>
    <author>Yenny Consuelo Onatra Chavar</author>
  </authors>
  <commentList>
    <comment ref="S62" authorId="0" shapeId="0">
      <text>
        <r>
          <rPr>
            <b/>
            <sz val="9"/>
            <color indexed="81"/>
            <rFont val="Tahoma"/>
            <family val="2"/>
          </rPr>
          <t>Yenny Consuelo Onatra Chavar:</t>
        </r>
        <r>
          <rPr>
            <sz val="9"/>
            <color indexed="81"/>
            <rFont val="Tahoma"/>
            <family val="2"/>
          </rPr>
          <t xml:space="preserve">
Falta colocar la meta de este año</t>
        </r>
      </text>
    </comment>
  </commentList>
</comments>
</file>

<file path=xl/sharedStrings.xml><?xml version="1.0" encoding="utf-8"?>
<sst xmlns="http://schemas.openxmlformats.org/spreadsheetml/2006/main" count="2811" uniqueCount="1378">
  <si>
    <t>Garantizar_la_sostenibilidad_de_la_oferta_cultural_recreativa_deportiva_y_ecológica_por_medio_de_procesos_culturales_incluyentes_y_de_calidad_en_todos_los_ámbitos_territoriales_sin_restricciones_de_acceso_utilizando_la_infraestructura_existente_y_fomentando_nuevos_espacios_con_garantía_de_las_condiciones_necesarias_para_su_disfrute</t>
  </si>
  <si>
    <t>Desarrollar_en_las_localidades_mecanismos_operativos_para_el_estímulo_de_las_actividades_deportivas_y_recreativas</t>
  </si>
  <si>
    <t>Incentivar_promover_y_desarrollar_el_uso_de_tecnologías_limpias_o_amigables_con_el_entorno_urbano_y/o_rural</t>
  </si>
  <si>
    <t>Generar_acuerdos_que_faciliten_el_cumplimiento_del_derecho_a_la_libre_movilidad_y_el_derecho_a_la_seguridad_de_los_y_las_jóvenes_en_los_espacios_públicos_y_sus_territorios</t>
  </si>
  <si>
    <t>Promover_fortalecer_y_apoyar_diferentes_formas_de_participación_y_organización_juvenil_con_el_acompañamiento_y_asistencia_técnica_de_instituciones_distritales_y_locales_con_el_fin_de_fortalecer_su_capacidad_de_gestión_administrativa_y_política</t>
  </si>
  <si>
    <t>Crear_planes_programas_y_proyectos_orientados_a_la_restitución_de_los_derechos_de_los_y_las_jóvenes_en_conflicto_con_la_ley_desvinculados_y_reincorporados_jóvenes_en_condición_de_desplazamiento_habitantes_de_la_calle_y_trabajadoras_y_trabajadores_sexuales_a_través_de_la_educación_la_capacitación_para_el_trabajo_la_orientación_psicológica_y_la_ampliación_de_oportunidades_productivas_y_de_generación_de_ingresos</t>
  </si>
  <si>
    <t>Dotar_y_mejorar_la_infraestructura_de_las_instituciones_de_educación_formal_y_para_el_trabajo_y_desarrollo_humano_garantizando_espacios_adecuados_para_un_óptimo_desarrollo_académico_y_personal_de_las_y_los_jóvenes_bogotanos_incluyendo_condiciones_especificas_de_equipamiento_medios_de_comunicación_y_talento_humano_que_permitan_la_accesibilidad_y_permanencia_de_la_población_joven_en_situación_de_discapacidad_con_talentos_o_capacidades_excepcionales_NEE_y_de_grupos_étnicos</t>
  </si>
  <si>
    <t>Crear_y_fortalecer_mecanismos_efectivos_de_información_sostenibilidad_seguimiento_evaluación_y_de_comunicación_sobre_la_oferta_y_demanda_laboral_y_formativa_en_el_ámbito_del_trabajo</t>
  </si>
  <si>
    <t>Crear_servicios_de_atención_en_salud_especializados_para_los_y_las_jóvenes_que_cuenten_con_infraestructura_física_en_cantidad_y_calidad_suficiente_con_accesibilidad_para_población_en_situación_de_discapacidad_y_equipos_de_profesionales_de_diferentes_disciplinas_que_brinden_atención_integral</t>
  </si>
  <si>
    <t>Democratizar_y_masificar_la_participación_de_los_y_las_jóvenes_en_las_distintas_acciones_de_la_oferta_cultural_y_turística_de_la_ciudad_mediante_procesos_de_formación_y_estímulo_a_la_participación_para_el_disfrute_en_la_creación_y_producción_de_bienes_y_servicios_culturales_mediante_la_educación_formal_para_el_trabajo_y_el_Desarrollo_Humano_e_informal</t>
  </si>
  <si>
    <t>Garantizar_el_desarrollo_y_ejecución_de_planes_y_proyectos_de_recreación_pasiva_activa_cultural_ecoturística_y_educativa_en_función_del_sano_aprovechamiento_del_tiempo_libre</t>
  </si>
  <si>
    <t>Reconocer_y_fortalecer_la_dinámica_ambiental_en_la_ciudad_región_en_el_contexto_de_las_relaciones_urbanos-rurales_de_Bogotá</t>
  </si>
  <si>
    <t>Diseñar_modelos_de_prevención_y_fortalecer_proyectos_y_programas_de_atención_integral_orientados_a_la_protección_y_restitución_de_los_derechos_de_los_y_las_jóvenes_víctimas_de_las_violencias_intrafamiliar_sexual_y_escolar</t>
  </si>
  <si>
    <t>Promover_la_participación_de_los_y_las_jóvenes_en_los_Consejos_de_Juventud_y_fortalecer_la_gestión_de_esta_instancia_con_el_fin_de_garantizar_su_interlocución_y_representación_en_la_ciudad</t>
  </si>
  <si>
    <t>Fortalecer_el_entorno_familiar_con_el_fin_de_brindar_y_satisfacer_las_condiciones_y_necesidades_de_afecto_seguridad_reconocimiento_inclusión_y_autorrealización_de_los_y_las_jóvenes_al_igual_que_los_valores_y_principios_que_les_permitan_contribuir_efectivamente_a_la_sociedad</t>
  </si>
  <si>
    <t>Diseñar_currículos_acordes_a_las_necesidades_de_desarrollo_de_la_ciudad_y_el_país_en_el_marco_del_respeto_por_los_Derechos_Humanos_que_conlleven_a_elevar_la_calidad_de_vida_de_la_sociedad_y_que_tengan_en_cuenta_las_particularidades_de_las_diferentes_poblaciones_jóvenes_y_zonas_de_Bogotá</t>
  </si>
  <si>
    <t>Propender_por_las_garantías_y_estabilidad_laboral_en_condiciones_dignas_orientadas_a_la_disminución_del_subempleo_y_el_empleo_informal_así_como_al_mejoramiento_de_las_condiciones_del_empleo_formal</t>
  </si>
  <si>
    <t>Promoción_de_los_derechos_sexuales_y_reproductivos_de_los_y_las_jóvenes_y_la_prevención_de_los_embarazos_la_maternidad_y_la_paternidad_no_deseadas_las_infecciones_de_transmisión_sexual_el_VIH/SIDA_el_aborto_y_demás_eventos_que_afectan_la_salud_sexual_y_reproductiva_de_los_y_las_jóvenes</t>
  </si>
  <si>
    <t>Propiciar_intercambios_culturales_e_interculturales_entre_jóvenes_garantizando_la_inclusión_de_la_diversidad_el_patrimonio_cultural_y_artístico_el_turismo_y_la_memoria_histórica_teniendo_en_cuenta_los_contextos_globales_y_regionales_que_afectan_la_vida_social_política_económica_y_cultural_de_la_juventud_bogotana</t>
  </si>
  <si>
    <t>Promover_el_emprendimiento_recreodeportivo_y_las_formas_de_organización_juvenil_vinculadas_con_estos_intereses_incentivando_la_formación_y_participación_juvenil</t>
  </si>
  <si>
    <t>Propender_por_la_creación_de_espacios_de_incidencia_control_y_evaluación_de_las_Políticas_Públicas_Ambientales_Plan_de_Ordenamiento_Territorial_y_planes_maestros_por_parte_de_la_población_juvenil_de_Bogotá</t>
  </si>
  <si>
    <t>Promover_y_garantizar_el_respeto_de_los_derechos_humanos_de_la_comunidad_juvenil_por_parte_de_los_actores_armados_legales_e_ilegales</t>
  </si>
  <si>
    <t>Promover_y_apoyar_el_desarrollo_de_medios_alternativos_de_comunicación_tanto_en_el_ámbito_local_como_en_el_distrital_creados_por_los_y_las_jóvenes_en_un_lenguaje_juvenil_garantizando_así_el_acceso_manejo_y_difusión_de_la_información_de_interés_de_y_para_la_juventud_con_el_fin_de_fortalecer_la_participación_y_el_conocimiento_de_derechos_y_deberes</t>
  </si>
  <si>
    <t>Generar_estrategias_de_comunicación_y_espacios_de_participación_que_fomenten_el_diálogo_intergeneracional_intercultural_interorganizacional_así_como_el_reconocimiento_de_las_distintas_culturas_juveniles_de_la_ciudad_y_sus_territorios_simbólicos_en_el_marco_del_respeto_a_la_diversidad_la_convivencia_y_la_resolución_pacífica_de_los_conflictos</t>
  </si>
  <si>
    <t>Garantizar_que_las_instituciones_de_educación_formal_y_para_el_trabajo_y_Desarrollo_Humano_cuenten_con_el_personal_docente_suficiente_actualizado_con_formación_en_pedagogía_y_cualificado_en_conocimientos_acordes_a_las_necesidades_de_los_y_las_jóvenes</t>
  </si>
  <si>
    <t>Promover_el_fortalecimiento_de_la_producción_y_comercialización_local_distrital_regional_nacional_e_internacional_de_los_bienes_y_servicios_de_iniciativa_juvenil_y_su_articulación_a_los_mercados_local_distrital_nacional_e_internacional</t>
  </si>
  <si>
    <t>Garantizar_las_condiciones_para_la_seguridad_alimentaria_de_los_y_las_jóvenes_de_la_ciudad_que_se_encuentren_en_un_alto_grado_de_vulnerabilidad_económica</t>
  </si>
  <si>
    <t xml:space="preserve">Generar_procesos_de_creación_ampliación_adecuación_actualización_mantenimiento_y_preservación_de_la_infraestructura_cultural_en_cada_uno_de_los_ámbitos_territoriales_de_la_ciudad._
Propiciar_la_participación_efectiva_de_los_y_las_jóvenes_en_los_medios_de_comunicación_e_información_masiva_para_contribuir_al_reconocimiento_social_de_las_expresiones_y_culturas_juveniles_con_el_fin_de_promover_la_ciudadanía_cultural_activa
</t>
  </si>
  <si>
    <t>Apoyar_promover_y_acompañar_el_talento_deportivo_de_los_y_las_jóvenes_de_la_cuidad_a_través_de_programas_y_proyectos_para_su_formación_integral</t>
  </si>
  <si>
    <t>Promover_espacios_de_acción_y_participación_entre_comunidad_Estado_y_otros_actores_para_la_gestión_ambiental_del_Distrito_Capital</t>
  </si>
  <si>
    <t>Garantizar_la_implementación_de_programas_y_proyectos_especiales_para_las_y_los_jóvenes_que_se_encuentran_en_situación_de_privación_de_la_libertad_habitantes_de_la_calle_o_en_proceso_de_resocialización</t>
  </si>
  <si>
    <t>Promover_desde_el_sistema_educativo_una_formación_política_y_de_liderazgo_de_fácil_acceso_a_la_población_joven_teniendo_en_cuenta_componentes_investigativos_reflexivos_críticos_y_propositivos._Lo_anterior_con_el_fin_de_cualificar_esta_práctica_en_los_y_las_estudiantes_de_tal_forma_que_generen_procesos_de_organización_en_los_colegios_barrios_y_localidades_así_como_a_nivel_distrital</t>
  </si>
  <si>
    <t>Sensibilizar_y_educar_a_los_medios_de_comunicación_servidores_públicos_miembros_de_la_comunidad_educativa_autoridades_policiales_y_militares_y_en_general_a_todas_aquellas_instituciones_y/u_organizaciones_que_trabajan_con_y_para_los_y_las_jóvenes_en_temas_relacionados_con_el_cumplimiento_de_los_derechos_humanos_con_el_fin_de_garantizar_un_trato_no_excluyente_que_reconozca_las_necesidades_y_especificidades_de_la_población_juvenil_en_Bogotá</t>
  </si>
  <si>
    <t>Promover_alternativas_de_aprendizaje_y_formación_educativa_y_laboral_tanto_en_la_jornada_escolar_como_extraescolar_mediante_la_apropiación_de_diferentes_escenarios_y_programas_educativos</t>
  </si>
  <si>
    <t>Fomentar_alianzas_y_convenios_entre_el_sector_público_y_el_sector_privado_en_los_diferentes_ámbitos_territoriales_que_apunten_a_la_formación_de_una_cultura_para_el_trabajo_a_la_generación_de_empleo_a_la_investigación_en_el_ámbito_productivo_al_desarrollo_de_habilidades_para_los_y_las_jóvenes_con_cualidades_investigativas_y_al_apoyo_de_iniciativas_productivas_juveniles</t>
  </si>
  <si>
    <t>Promoción_de_la_salud_mental_y_prevención_tratamiento_y_rehabilitación_de_los_principales_eventos_que_alteran_la_salud_mental_de_los_y_las_jóvenes_como:_consumo_de_sustancias_psicoactivas_suicidio_violencia_intrafamiliar_violencia_abuso_y_explotación_sexual</t>
  </si>
  <si>
    <t>Establecer_planes_programas_y_proyectos_dirigidos_al_fortalecimiento_del_emprendimiento_turístico_juvenil_promoviendo_el_respeto_de_la_diversidad_el_medio_ambiente_la_cultura_y_la_protección_de_la_riqueza_de_la_cultural_y_patrimonial_de_la_ciudad</t>
  </si>
  <si>
    <t>Garantizar_que_las_instituciones_educativas_tengan_espacios_de_esparcimiento_donde_se_pueda_realizar_actividades_físicas_tanto_deportivas_como_lúdicas</t>
  </si>
  <si>
    <t>Contribuir_al_fortalecimiento_de_las_localidades_y_a_la_descentralización_y_gestión_de_la_participación_juvenil_encaminada_a_abordar_la_problemática_ambiental_y_el_hábitat_urbano</t>
  </si>
  <si>
    <t>Fortalecer_programas_orientados_al_monitoreo_del_comportamiento_de_la_violencia_y_de_la_participación_de_los_y_las_jóvenes_en_éstos</t>
  </si>
  <si>
    <t>Crear_condiciones_que_garanticen_la_participación_e_igualdad_en_el_acceso_de_las_mujeres_jóvenes_población_étnica_jóvenes_en_situación_de_desplazamiento_de_discapacidad_y_jóvenes_LGBT_a_espacios_de_poder_planificación_decisión_y_control</t>
  </si>
  <si>
    <t>Promover_la_investigación_con_especial_énfasis_en_el_seguimiento_y_monitoreo_de_violaciones_a_los_derechos_humanos_y_situaciones_de_exclusión_social_de_la_población_joven_que_se_encuentra_en_condición_de_vulnerabilidad_socioeconómica_política_y_cultural</t>
  </si>
  <si>
    <t>Promover_y_fortalecer_la_enseñanza_de_una_segunda_lengua_en_los_y_las_jóvenes_de_la_ciudad</t>
  </si>
  <si>
    <t>Garantizar_el_respeto_de_los_derechos_humanos_de_los_y_las_jóvenes_que_participan_en_movilizaciones_juveniles_encaminadas_demandar_condiciones_laborales_dignas_y_justas_sin_ser_juzgados_ni_señalados</t>
  </si>
  <si>
    <t>Fomentar_el_monitoreo_continuo_de_los_indicadores_sobre_los_principales_procesos_que_deterioran_la_salud_de_los_y_las_jóvenes_como:_nutrición_consumo_de_sustancias_psicoactivas_sexualidad_salud_mental_entre_otros_con_el_fin_de_proyectar_las_acciones_que_permitan_mejorar_estilos_de_vida_que_impacten_positivamente_estas_situaciones</t>
  </si>
  <si>
    <t>Establecer_planes_programas_y_proyectos_orientados_a_divulgar_entre_los_jóvenes_los_valores_del_patrimonio_para_garantizar_su_identificación_valoración_y_respeto_en_aras_de_generar_conciencia_y_orgullo_en_relación_a_nuestra_identidad_y_herencia_reflejada_en_las_expresiones_del_patrimonio_tangible_e_intangible</t>
  </si>
  <si>
    <t>Generar_un_proceso_masivo_de_capacitación_para_deportistas_líderes_gestores_deportivos_jueces_administradores_e_instructores_que_incluya_una_formación_básica_en_ética_y_valores_deportivos_a_fin_de_aportar_a_la_disminución_de_prácticas_violentas_en_torno_al_deporte</t>
  </si>
  <si>
    <t>Impulsar_el_establecimiento_de_planes_programas_y_proyectos_para_la_protección_del_ambiente_como_parte_del_patrimonio_natural_social_y_cultural_de_los_y_las_jóvenes</t>
  </si>
  <si>
    <t>Fomentar_y_propender_por_la_ampliación_de_espacios_de_voluntariado_juvenil_con_el_fin_de_fortalecer_una_ciudadanía_activa_en_función_de_la_construcción_del_proyecto_de_vida_individual_y_colectivo_de_los_y_las_jóvenes</t>
  </si>
  <si>
    <t>Promover_y_proteger_la_propiedad_intelectual_de_los_y_las_jóvenes_que_desarrollen_estudios_iniciativas_y_trabajos_de_investigación_y_estimular_los_incentivos_para_el_fortalecimiento_y_reconocimiento_de_las_habilidades_el_desempeño_académico_o_social_y_los_talentos_juveniles_en_las_instituciones_educativas</t>
  </si>
  <si>
    <t>Apoyar_las_iniciativas_de_los_y_las_jóvenes_rurales_y_urbanos_de_Bogotá_que_estén_orientadas_a_la_productividad_competitividad_generación_de_empleo_cadenas_productivas_desarrollos_de_tecnología_y_prestación_de_servicios_sociales_con_recursos_económicos_provenientes_de_instancias_gubernamentales_no_gubernamentales_y_del_sector_privado_sin_que_ello_implique_favorecer_la_deserción_escolar</t>
  </si>
  <si>
    <t>Acompañar_a_las_organizaciones_culturales_mediante_el_otorgamiento_de_apoyos_técnicos_financieros_y_conceptuales_para_fortalecer_sus_capacidades_para_el_emprendimiento_de_proyectos_culturales_y_sus_sostenibilidad_social_y_económica</t>
  </si>
  <si>
    <t>Promover_en_el_sector_rural_la_dotación_de_escenarios_e_infraestructura_adecuada_para_la_práctica_de_la_recreación_y_el_deporte_así_como_fomentar_la_creación_de_escuelas_de_formación_artístico-deportiva</t>
  </si>
  <si>
    <t>Estructurar_planes_integrales_de_manejo_de_residuos_sólidos_orgánicos_e_inorgánicos_en_los_que_las_y_los_jóvenes_puedan_participar_activamente_orientando_sus_acciones_a_la_corresponsabilidad_en_el_manejo_ambiental_de_la_ciudad</t>
  </si>
  <si>
    <t>Fomentar_la_investigación_periódica_en_torno_a_las_habilidades_potencialidades_necesidades_iniciativas_deberes_y_derechos_de_la_juventud_a_nivel_local_y_distrital_con_el_fin_de_construir_insumos_para_la_creación_y_mejoramiento_de_estrategias_de_participación_juvenil</t>
  </si>
  <si>
    <t>Orientar_a_las_instituciones_educativas_para_que_diseñen_estrategias_de_evaluación_y_renovación_participativa_de_sus_mecanismos_de_regulación_como_son_el_Proyecto_Educativo_Institucional_PEI_el_manual_de_convivencia_entre_otros_y_armonizarlos_con_los_lineamientos_de_la_Política_Publica_de_Juventud</t>
  </si>
  <si>
    <t>Impulsar_la_reglamentación_de_programas_planes_proyectos_acuerdos_normas_y_leyes_relacionadas_con_la_generación_de_ingresos_la_empleabilidad_y_el_derecho_al_trabajo_juvenil_con_la_participación_de_los_y_las_jóvenes</t>
  </si>
  <si>
    <t>Garantizar_el_uso_efectivo_de_los_programas_orientados_a_la_formación_deportiva_que_se_creen_desde_las_entidades_y_la_comunidad_adoptando_mecanismos_eficaces_de_información_y_divulgación_para_que_la_oferta_no_exceda_la_demanda</t>
  </si>
  <si>
    <t>Propugnar_por_la_acción_integral_de_las_entidades_en_las_zonas_rurales_del_Distrito_Capital_en_beneficio_de_la_población_joven</t>
  </si>
  <si>
    <t>Fortalecer_la_participación_democrática_de_los_estudiantes_en_las_instancias_del_gobierno_escolar_y_otros_espacios_de_organización_escolar_juvenil_apoyando_sus_iniciativas</t>
  </si>
  <si>
    <t>Crear_e_impulsar_leyes_acuerdos_normas_planes_proyectos_y_programas_que_prevengan_y_erradiquen_la_explotación_laboral_infantil_y_juvenil_fortaleciendo_las_diferentes_estructuras_y_mecanismos_comunitarios_e_institucionales_que_permitan_la_identificación_de_dichos_casos</t>
  </si>
  <si>
    <t>Garantizar_la_divulgación_promoción_y_continuidad_de_la_recreación_y_los_deportes_étnicos_y_culturales_tradicionales_conservando_la_diversidad_de_las_prácticas_recreodeprotivas_y_ampliando_la_oferta_de_uso_y_práctica_de_estos</t>
  </si>
  <si>
    <t>Propiciar_e_incidir_en_planes_programas_y_proyectos_urbanísticos_para_el_beneficio_de_los_y_las_jóvenes_en_situación_de_discapacidad</t>
  </si>
  <si>
    <t>Diseñar_estrategias_para_que_el_servicio_social_estudiantil_se_convierta_en_un_espacio_de_sensibilización_y_formación_social_y_comunitaria</t>
  </si>
  <si>
    <t>Promover_la_creación_de_escenarios_y_escuelas_orientados_a_cubrir_la_demanda_sobre_deportes_múltiples_como_lo_son_los_deportes_extremos</t>
  </si>
  <si>
    <t>Fomentar_el_establecimiento_y_consolidación_de_programas_de_vivienda_y_hábitat_para_los_y_las_jóvenes_especialmente_en_situación_de_discapacidad_desplazamiento_vulnerabilidad_económica_y_ambiental</t>
  </si>
  <si>
    <t>Fomentar_la_transformación_pedagógica_de_la_escuela_y_la_enseñanza_teniendo_en_cuenta_la_experiencia_y_la_práctica_cotidiana_con_el_fin_de_permitir_a_los_y_las_jóvenes_reconocer_y_relacionarse_con_su_entorno_generando_procesos_críticos_reflexivos_y_propositivos_y_apropiándose_de_herramientas_útiles_para_el_desarrollo_de_su_proyecto_de_vida_individual_y_colectivo</t>
  </si>
  <si>
    <t>Garantizar_el_desarrollo_humano_desde_la_integralidad_de_la_disciplina_deportiva_generando_alianzas_entre_las_entidades_de_la_Administración_Distrital</t>
  </si>
  <si>
    <t>Gestar_procesos_de_discusión_y_promover_acciones_concretas_acerca_de_las_políticas_y_las_disposiciones_legales_que_rigen_el_sistema_educativo_nacional_y_reevaluarlos_para_adaptarlos_a_las_necesidades_reales_de_las_y_los_jóvenes</t>
  </si>
  <si>
    <t>Promover_procesos_pedagógicos_que_permitan_rescatar_y_sensibilizar_sobre_la_historia_las_identidades_las_tradiciones_la_interculturalidad_las_Necesidades_Educativas_Especiales_la_diversidad_étnica_las_expresiones_juveniles_y_las_culturas_de_nuestros_pueblos</t>
  </si>
  <si>
    <t>Brindar_a_los_y_las_jóvenes_acceso_disfrute_uso_recreativo_y_generación_de_nuevos_conocimientos_de_las_tecnologías_de_la_comunicación_producción_información_investigación_y_del_desarrollo_científico_y_educar_sobre_el_adecuado_manejo_de_las_mismas_garantizando_que_los_contenidos_estén_a_la_vanguardia_mundial_en_materia_de_ciencia_y_tecnología</t>
  </si>
  <si>
    <t>Generar_estrategias_y_alianzas_con_la_empresa_privada_que_faciliten_el_ingreso_de_los_y_las_jóvenes_de_la_ciudad_a_la_sociedad_de_la_información_y_del_conocimiento_mediante_el_acercamiento_de_los_sistemas_de_información_y_telecomunicaciones_y_la_ampliación_en_el_acceso_tanto_a_la_educación_como_a_los_avances_tecnológicos</t>
  </si>
  <si>
    <t>Matriz de Seguimiento Políticas Públicas Poblacionales</t>
  </si>
  <si>
    <t>Entidad que diligencia</t>
  </si>
  <si>
    <t>Profesional que diligencia</t>
  </si>
  <si>
    <t>Fecha de entrega</t>
  </si>
  <si>
    <t>Política Pública</t>
  </si>
  <si>
    <t>Acciones</t>
  </si>
  <si>
    <t>Fecha de finalización</t>
  </si>
  <si>
    <t>Fecha de inicio</t>
  </si>
  <si>
    <t>Sector Distrital
(Elegir sector al que reporta)</t>
  </si>
  <si>
    <t>Otro 
(Nivel Nacional, ONG, Sociedad Civil, por favor indicar el nombre)</t>
  </si>
  <si>
    <t>Contacto</t>
  </si>
  <si>
    <t>Teléfono</t>
  </si>
  <si>
    <t xml:space="preserve">Presupuesto programado </t>
  </si>
  <si>
    <t>Semestre 1</t>
  </si>
  <si>
    <t>Semestre 2</t>
  </si>
  <si>
    <t>Importancia relativa de la acción (%)</t>
  </si>
  <si>
    <t>Tiempo de ejecución de la acción</t>
  </si>
  <si>
    <t>Dimensiones</t>
  </si>
  <si>
    <t>_02_Pilar_Democracia_Urbana</t>
  </si>
  <si>
    <t>_03_Pilar_Construcción_de_Comunidad_y_Cultura_Ciudadana</t>
  </si>
  <si>
    <t>_02_Desarrollo_integral_desde_la_gestación_hasta_la_adolescencia</t>
  </si>
  <si>
    <t>_04_Familias_protegidas_y_adaptadas_al_cambio_climático</t>
  </si>
  <si>
    <t>_05_Desarrollo_integral_para_la_felicidad_y_el_ejercicio_de_la_ciudadanía</t>
  </si>
  <si>
    <t>_06_Calidad_educativa_para_todos</t>
  </si>
  <si>
    <t>_07_Inclusión_educativa_para_la_equidad</t>
  </si>
  <si>
    <t>_08_Acceso_con_calidad_a_la_educación_superior</t>
  </si>
  <si>
    <t>_09_Atención_integral_y_eficiente_en_salud</t>
  </si>
  <si>
    <t>_11_Mejores_oportunidades_para_el_desarrollo_a_través_de_la_cultura_la_recreación_y_el_deporte</t>
  </si>
  <si>
    <t>_16_Integración_social_para_una_ciudad_de_oportunidades</t>
  </si>
  <si>
    <t>_17_Espacio_público_derecho_de_todos</t>
  </si>
  <si>
    <t>_19_Seguridad_y_convivencia_para_todos</t>
  </si>
  <si>
    <t>_21_Justicia_para_todos_consolidación_del_sistema_distrital_de_justicia</t>
  </si>
  <si>
    <t>_22_Bogotá_vive_los_derechos_humanos</t>
  </si>
  <si>
    <t xml:space="preserve">_25_Cambio_cultural_y_construcción_del_tejido_social_para_la_vida </t>
  </si>
  <si>
    <t>Política_Pública_de_Juventud</t>
  </si>
  <si>
    <t>_102_Desarrollo_integral_desde_la_gestación_hasta_la_adolescencia</t>
  </si>
  <si>
    <t>_111_Calles_Alternativas</t>
  </si>
  <si>
    <t>_117_Acceso_y_permanencia_con_enfoque_local</t>
  </si>
  <si>
    <t>_148_Seguridad_y_convivencia_para_Bogotá</t>
  </si>
  <si>
    <t>_151_Acceso_a_la_Justicia</t>
  </si>
  <si>
    <t>_112_Distrito_joven</t>
  </si>
  <si>
    <t>_157_Intervención_integral_en_territorios_y_poblaciones_priorizadas_a_través_de_cultura,_recreación_y_deporte</t>
  </si>
  <si>
    <t>Formulación PA</t>
  </si>
  <si>
    <t xml:space="preserve">Código del Proyecto 
</t>
  </si>
  <si>
    <t>Meta del Proyecto</t>
  </si>
  <si>
    <t xml:space="preserve">Presupuesto ejecutado
</t>
  </si>
  <si>
    <t xml:space="preserve">Avances frente a la meta del Proyecto 
</t>
  </si>
  <si>
    <t>Porcentaje del presupuesto programado para las acciones
(0 a 100)</t>
  </si>
  <si>
    <t>Pilar o Eje 
Plan de Desarrollo Distrital</t>
  </si>
  <si>
    <t xml:space="preserve">Programa
Plan de Desarrollo Distrital </t>
  </si>
  <si>
    <t>Proyectos Estratégicos 
Plan de Desarrollo Distrital</t>
  </si>
  <si>
    <t>PLAN DE DESARROLLO DISTRITAL</t>
  </si>
  <si>
    <t>Estructura de la Política</t>
  </si>
  <si>
    <t>Acciones Priorizadas</t>
  </si>
  <si>
    <t>Fórmula de cálculo</t>
  </si>
  <si>
    <t>Meta año 2017</t>
  </si>
  <si>
    <t>Meta año 2018</t>
  </si>
  <si>
    <t>Meta año 2019</t>
  </si>
  <si>
    <t>Meta año 2020</t>
  </si>
  <si>
    <t>Resultado indicador año 2017</t>
  </si>
  <si>
    <t>Resultado indicador año 2018</t>
  </si>
  <si>
    <t>Resultado indicador año 2019</t>
  </si>
  <si>
    <t>Resultado indicador año 2020</t>
  </si>
  <si>
    <t>Seguimiento Indicador</t>
  </si>
  <si>
    <t>% de Avance Indicador año 2017</t>
  </si>
  <si>
    <t>% de Avance Indicador año 2018</t>
  </si>
  <si>
    <t>% de Avance Indicador año 2019</t>
  </si>
  <si>
    <t>% de Avance Indicador año 2020</t>
  </si>
  <si>
    <t>Identificación Fuente de Financiación</t>
  </si>
  <si>
    <t>Periodo</t>
  </si>
  <si>
    <t xml:space="preserve">POLÍTICA PÚBLICA </t>
  </si>
  <si>
    <t>Observaciones</t>
  </si>
  <si>
    <t>Pilar Eje/Programa</t>
  </si>
  <si>
    <t>Programa/Proyecto</t>
  </si>
  <si>
    <t>Proyecto/Metas</t>
  </si>
  <si>
    <t>MetaR/Indicador</t>
  </si>
  <si>
    <t>zº</t>
  </si>
  <si>
    <t>Política_Pública</t>
  </si>
  <si>
    <t xml:space="preserve">_Pilar_Eje 
</t>
  </si>
  <si>
    <t>_01_Pilar_Igualdad_de_Calidad_de_Vida</t>
  </si>
  <si>
    <t>_103_Educación_inicial_de_calidad_en_el_marco_de_la_ruta_de_atención_integral_a_la_primera_infancia</t>
  </si>
  <si>
    <t>_107_Por_una_ciudad_incluyente_y_sin_barreras</t>
  </si>
  <si>
    <t>_110_Reducción_de_condiciones_de_amenaza_y_vulnerabilidad_de_los_ciudadanos</t>
  </si>
  <si>
    <t>_113_Bogotá_reconoce_a_sus_maestros_maestras_y_directivos_docentes</t>
  </si>
  <si>
    <t>_115_Fortalecimiento_institucional_desde_la_gestión_pedagógica</t>
  </si>
  <si>
    <t>_116_Uso_del_tiempo_escolar_y_jornada_única</t>
  </si>
  <si>
    <t xml:space="preserve"> _117_Acceso_y_permanencia_con_enfoque_local</t>
  </si>
  <si>
    <t>_119_Acceso_con_calidad_a_la_educación_superior</t>
  </si>
  <si>
    <t>_120_Atención_Integral_en_Salud_AIS</t>
  </si>
  <si>
    <t>_124_Formación_para_la_transformación_del_ser</t>
  </si>
  <si>
    <t>_125_Plan_Distrital_de_lectura_y_escritura</t>
  </si>
  <si>
    <t>_127_Programa_de_estímulos</t>
  </si>
  <si>
    <t>_137_Espacios_de_integración_social</t>
  </si>
  <si>
    <t>_140_Recuperación_del_patrimonio_material_de_la_ciudad</t>
  </si>
  <si>
    <t>_152_Promoción_protección_y_garantía_de_derechos_humanos</t>
  </si>
  <si>
    <t>_155_Comunicación_pública_mejor_para_todos</t>
  </si>
  <si>
    <t>_156_Cultura_ciudadana_para_la_convivencia</t>
  </si>
  <si>
    <t>_157_Intervención_integral_en_territorios_y_poblaciones_priorizadas_a_través_de_cultura_recreación_y_deporte</t>
  </si>
  <si>
    <t>_158_Valoración_y_apropiación_social_del_patrimonio_cultural</t>
  </si>
  <si>
    <t>_164_Consolidación_del_ecosistema_de_emprendimiento_y_mejoramiento_de_la_productividad_de_las_mipymes</t>
  </si>
  <si>
    <t>_168_Potenciar_el_trabajo_decente_en_la_ciudad</t>
  </si>
  <si>
    <t>_169_Mejoramiento_de_la_eficiencia_del_Sistema_de_Abastecimiento_y_Seguridad_Alimentaria</t>
  </si>
  <si>
    <t>_182_Generación_de_alternativas_de_desarrollo_sostenible_para_la_ruralidad_bogotana</t>
  </si>
  <si>
    <t>_189_Modernización_administrativa</t>
  </si>
  <si>
    <t>_193_Sistemas_de_información_para_una_política_pública_eficiente</t>
  </si>
  <si>
    <t>Sector</t>
  </si>
  <si>
    <t>_Sector_Gestión_Pública</t>
  </si>
  <si>
    <t>_Sector_Gobierno</t>
  </si>
  <si>
    <t>_Sector_Hacienda</t>
  </si>
  <si>
    <t>_Sector_Planeación</t>
  </si>
  <si>
    <t>_Sector_Desarrollo_Económico_Industria_y_Turismo</t>
  </si>
  <si>
    <t>_Sector_Educación</t>
  </si>
  <si>
    <t>_Sector_Salud</t>
  </si>
  <si>
    <t>_Sector_Integración_Social</t>
  </si>
  <si>
    <t>_Sector_Cultura_Recreación_y_Deporte</t>
  </si>
  <si>
    <t>_Sector_Ambiente</t>
  </si>
  <si>
    <t>_Sector_Movilidad</t>
  </si>
  <si>
    <t>_Sector_Hábitat</t>
  </si>
  <si>
    <t>_Sector_Mujer</t>
  </si>
  <si>
    <t>_Sector_Seguridad_Convivencia_y_Justicia</t>
  </si>
  <si>
    <t>_Sector_Gestión_Jurídica</t>
  </si>
  <si>
    <t>MR_Alcanzar_159.054_cupos_para_la_atención_integral_de_niños_y_niñas_de_primera_infancia_con_estándares_de_calidad_superiores_al_80PorCiento_en_el_ámbito_institucional.</t>
  </si>
  <si>
    <t>MR_Incrementar_a_2.000_personas_con_discapacidad_con_procesos_de_inclusión_efectivos_en_el_Distrito.</t>
  </si>
  <si>
    <t>MP_Garantizar_que_el_100PorCiento_de_los_hogares_comunitarios_FAMIS_y_sustitutos_del_ICBF_notificados_a_las_empresas_prestadoras_reciban_las_tarifas_diferenciales_de_servicios_públicos_Art_214_ Ley_1753_de_2015_Acuerdo_325_de_2008.</t>
  </si>
  <si>
    <t>MP_11.492_docentes_y_directivos_docentes_participando_en_los_diferentes_programas_de_formación_desarrollados_en_el_marco_de_la_Red_de_Innovación_del_Maestro</t>
  </si>
  <si>
    <t>MR_Disminuir_el_porcentaje_de_estudiantes_de_IED_en_nivel_insuficiente_en_la_prueba_Saber_de_lenguaje_en_grado_3_llegando_a_9PorCiento.</t>
  </si>
  <si>
    <t>MR_30PorCiento_de_matrícula_oficial_en_jornada_única.</t>
  </si>
  <si>
    <t>MP_4.449_estudiantes_en_extra_edad_que_se_atienden_en_el_sistema_educativo_mediante_modelos_flexibles_y_estrategias_semiescolarizadas</t>
  </si>
  <si>
    <t>MR_Promover__35.000_cupos_para_el_acceso_a_la_educación_superior</t>
  </si>
  <si>
    <t>MR_Reducir_para_2020_la_tasa_de_mortalidad_asociada_a_condiciones_crónicas_a_15_por_cada__100.000_menores_de_70_años.</t>
  </si>
  <si>
    <t>MR_Aumentar_a_15PorCiento_el_porcentaje_de_la_población_que_realiza_prácticas_culturales</t>
  </si>
  <si>
    <t>MR_Aumentar_a_3.2_el_promedio_de_libros_leídos_al_año_por_persona</t>
  </si>
  <si>
    <t>MR_Aumentar_a_36PorCiento_el_porcentaje_de_la_población_que_practica_algún_deporte</t>
  </si>
  <si>
    <t>MR_Ampliar_la_capacidad_instalada_de_atención_a_personas_mayores_Centro_Día_y_para_personas_con_discapacidad_Centro_Crecer_para_niños_menores_de_18_años_de_edad</t>
  </si>
  <si>
    <t>MR_Aumentar_a_19,95PorCiento_el_porcentaje_de_personas_que_asiste_a_eventos_deportivos</t>
  </si>
  <si>
    <t>MP_15.000_personas_certificadas_en_Derechos_Humanos_que_incluyen_tanto_servidores_públicos_como_ciudadanía_en_escenarios_formales</t>
  </si>
  <si>
    <t>MR_Aumentar_a_7.28PorCiento_el_porcentaje_de_personas_que_respeta_la_diferencia</t>
  </si>
  <si>
    <t>MR_Aumentar_a_48.5PorCiento_el_porcentaje_de_personas_que_perciben_el_espacio_público_como_lugar_de_expresión_cultural_y_artística_y_para_la_práctica_deportiva</t>
  </si>
  <si>
    <t>MR_Disminuir_a_48.8PorCiento_el_porcentaje_de_personas_que_no_asistieron_a_presentaciones_y_espectáculos_culturales_de_la_ciudad</t>
  </si>
  <si>
    <t>MR_Aumentar_a_14.2PorCiento_el_porcentaje_de_personas_muy_satisfechas_con_la_oferta_deportiva_y_recreativa_de_su_barrio</t>
  </si>
  <si>
    <t>MP_Atender_320_emprendimientos_de_oportunidad</t>
  </si>
  <si>
    <t>MP_Vincular_4.250_personas_laboralmente</t>
  </si>
  <si>
    <t>MP__Capacitar_5.000_tenderos_y/o_actores_del_sistema_de_abastecimiento_presencial_y/o_virtualmente</t>
  </si>
  <si>
    <t>MR_Alcanzar_un_aumento_del_20PorCiento_en_al_menos_uno_de_los_componentes_del_índice_de_sostenibilidad_de_las_unidades__productivas_intervenidas</t>
  </si>
  <si>
    <t>MR_Incrementar_en_por_lo_menos_el_10PorCiento_de_las_personas_con_discapacidad_vinculadas_laboralmente_como_servidores_públicos._A_partir_del_resultado_de_la_línea_de_base.</t>
  </si>
  <si>
    <t>MP_Realizar_100PorCiento_de_la_caracterización_de_las_personas_en_condición_de_discapacidad_sus_familias_cuidadores_y_cuidadoras_que_habitan_en_Bogotá</t>
  </si>
  <si>
    <t>Secretaría General</t>
  </si>
  <si>
    <t>Secretaría de Gobierno</t>
  </si>
  <si>
    <t>Secretarìa Hacienda</t>
  </si>
  <si>
    <t>Secretaría Planeación</t>
  </si>
  <si>
    <t>Secretarìa Desarrollo Económico</t>
  </si>
  <si>
    <t>Secretaría de Educación</t>
  </si>
  <si>
    <t>Secretaría de Salud</t>
  </si>
  <si>
    <t>Secretaría Integración Social</t>
  </si>
  <si>
    <t>Secretaría de Cultura, Recreación y Deporte</t>
  </si>
  <si>
    <t>Secretaría de Ambiente</t>
  </si>
  <si>
    <t>Secretaría de Movilidad</t>
  </si>
  <si>
    <t>Secretaría del Hábitat</t>
  </si>
  <si>
    <t>Secretaría de la Mujer</t>
  </si>
  <si>
    <t>Secretaría de Seguridad, Convivencia y Justicia</t>
  </si>
  <si>
    <t>Secretaría Jurídica Distrital</t>
  </si>
  <si>
    <t>MR_Alcanzar_232.687_cupos_para_la_atención_integral_de_niños_y_niñas_de_primera_infancia_en_el_marco_de_la_RI</t>
  </si>
  <si>
    <t>MR_Porcentaje_de_personas_con_discapacidad_vinculadas_laboralmente_como_servidores_públicos</t>
  </si>
  <si>
    <t>IP_Porcentaje de hogares comunitarios, FAMIS y sustitutos del ICBF notificados, que reciben las tarifas diferenciales de servicios públicos, contenidas en el artículo 214 de la Ley 1753 de 2015 y el acuerdo 325 de 20</t>
  </si>
  <si>
    <t>IP_Número de docentes y directivos docentes con programas de formación desarrollados en el marco de la Red de Innovación del Maestro</t>
  </si>
  <si>
    <t>MR_Disminuir_el_porcentaje_de_estudiantes_de_IED_en_nivel_insuficiente_en_la_prueba_Saber_de_lenguaje_en_grado_5_llegando_a_9.5PorCiento.</t>
  </si>
  <si>
    <t>MR_35PorCiento_de_matrícula_oficial_en_actividades_de_uso_del_tiempo_escolar</t>
  </si>
  <si>
    <t>MP_20_localidades_acompañadas_en_la_implementación_y_seguimiento_de_planes_de_cobertura_educativa_acceso_y_permanencia_escolar_</t>
  </si>
  <si>
    <t>IR_Número_de_cupos_en_educación_superior_promovidos</t>
  </si>
  <si>
    <t>MR_Disminuir_hasta_en_12PorCiento_la_insatisfacción_con_el_acceso_a_la_atención_en_salud_de_los_afiliados_a_Capital_Salud_a_2020.</t>
  </si>
  <si>
    <t>MR_Aumentar_a_12PorCiento_el_porcentaje_de_personas_que_han_asistido_durante_los_últimos_12_meses_a_presentaciones_de_la_OFB</t>
  </si>
  <si>
    <t>IR_Promedio_de_libros_leídos_al_año_por_persona</t>
  </si>
  <si>
    <t>IR_Porcentaje_de_población_que_practica_algún_deporte</t>
  </si>
  <si>
    <t>MR_Adecuar_a_condiciones_de_ajuste_razonable_el_100%_de_los_centros_de_atención_a_personas_con_discapacidad</t>
  </si>
  <si>
    <t>MR_Aumentar_a_39PorCiento_el_porcentaje_de_personas_que_visita_parques_recreativos,_de_diversión_o_centros_interactivos_de_la_ciudad</t>
  </si>
  <si>
    <t>MP_30.000_personas_certificadas_promocionadas_y_sensibilizadas_en_derechos_humanos_para_la_paz_y_la_reconciliación</t>
  </si>
  <si>
    <t>IR_Porcentaje_de_personas_que_respetan_la_diferencia</t>
  </si>
  <si>
    <t>IR_Porcentaje_de_personas_que_perciben_el_espacio_público_como_lugar_de_expresión_cultural_y_artística_y_para_la_práctica_deportiva</t>
  </si>
  <si>
    <t>MR_Aumentar_a_18.82PorCiento_el_porcentaje_de_personas_que_asiste_a_la_ciclovía_de_la_ciudad</t>
  </si>
  <si>
    <t>IR_Porcentaje_de_personas_que_están_muy_satisfechas_con_la_oferta_deportiva_y_recreativa_de_su_barrio</t>
  </si>
  <si>
    <t>MP_Fortalecer_535_unidades_productivas_en_capacidades_empresariales_y/o_formalizarlas</t>
  </si>
  <si>
    <t>MP_Formar_8.500_personas_en_competencias_transversales_y/o_laborales</t>
  </si>
  <si>
    <t>IP_Número de tenderos y/o comerciantes capacitados presencial y/o virtualmente</t>
  </si>
  <si>
    <t>IR_Porcentaje_de_crecimiento_de_al_menos_uno_de_los_componentes_del_índice_de_sostenibilidad_de_las_Unidades_Productivas_Intervenidas</t>
  </si>
  <si>
    <t>IR_Porcentaje_de_personas_con_discapacidad_vinculadas_laboralmente_como_servidores_públicos</t>
  </si>
  <si>
    <t>IP_Porcentaje de avance de la caracterización de las personas en condición de discapacidad, sus familias cuidadores y cuidadoras que habitan en Bogotá</t>
  </si>
  <si>
    <t>Departamento Administrativo del Servicio Civil (DASC)</t>
  </si>
  <si>
    <t>Departamento Administrativo de la Defensoría del Espacio Público</t>
  </si>
  <si>
    <t>Fondo de Prestaciones Económicas,
Cesantías y Pensiones - FONCEP</t>
  </si>
  <si>
    <t>Instituto para la Economía Social-IPES</t>
  </si>
  <si>
    <t>Instituto Distrital para la Investigación Educativa y el Desarrollo Pedagógico - IDEP</t>
  </si>
  <si>
    <t>Fondo Financiero Distrital de Salud - FFDS</t>
  </si>
  <si>
    <t>Instituto Distrital para la Protección de la Niñez y la Juventud-IDIPRON</t>
  </si>
  <si>
    <t>Inst. Dist. de Recreación y Deporte - IDRD</t>
  </si>
  <si>
    <t>Jardín Botánico “José Celestino Mutis” -JBB</t>
  </si>
  <si>
    <t>UAE de Rehabilitación y Mantenimiento Vial - UAERMV</t>
  </si>
  <si>
    <t>UAE de Servicios Públicos-UAESP</t>
  </si>
  <si>
    <t>Unidad Administrativa Especial Cuerpo Oficial de Bomberos</t>
  </si>
  <si>
    <t>Global</t>
  </si>
  <si>
    <t>IR_Número_de_cupos_para_la_atención_integral_de_niños_y_niñas_de_primera_infancia_con_estandares_de_calidad_superiores_al_80%_en_el_ámbito_institucion</t>
  </si>
  <si>
    <t>IR_Número_de_personas_con_discapacidad_en_procesos_de_inclusión_efectivo_en_el_Distrito</t>
  </si>
  <si>
    <t>MR_Disminuir_el_porcentaje_de_estudiantes_de_IED_en_nivel_insuficiente_en_la_prueba_Saber_de_lenguaje_en_grado_9_llegando_a_9.6PorCiento.</t>
  </si>
  <si>
    <t>IR_Porcentaje_de_matrícula_oficial_en_jornada_única</t>
  </si>
  <si>
    <t>MP_100PorCiento_de_implementación_de_la_Ruta_del_Acceso_y_la_Permanencia_Escolar_no</t>
  </si>
  <si>
    <t>MP_Promover_35.000_cupos_para_el_acceso_a_la_educación_superior</t>
  </si>
  <si>
    <t>IR_Tasa_de_mortalidad_de_condiciones_crónicas_por_100.000__en_menores_de_70_años.</t>
  </si>
  <si>
    <t>IR_Porcentaje_de_población_que_realiza_prácticas_culturales</t>
  </si>
  <si>
    <t>IR_Número_de_Centros_Día_para_personas_mayores__y_Centros_Crecer.</t>
  </si>
  <si>
    <t>MR_Aumentar_a_49,7PorCiento_el_porcentaje_de_personas_que_usa_los_equipamientos_culturales_de_su_localidad</t>
  </si>
  <si>
    <t>MP_15000_personas_certificadas_en_Derechos_Humanos_que_incluyen_tanto_servidores_públicos_como_ciudadanía_en_escenarios_informales</t>
  </si>
  <si>
    <t>MR_Aumentar_a_13PorCiento_el_porcentaje_de_personas_que_están_muy_satisfechas_con_la_oferta_cultural_de_su_barrio</t>
  </si>
  <si>
    <t>IP_Número de emprendimientos de oportunidad atendidos</t>
  </si>
  <si>
    <t>MP_Remitir_desde_la_Agencia_a_empleadores_al_menos_10.000_personas_que_cumplan_con_los_perfiles_ocupacionales</t>
  </si>
  <si>
    <t>MP_Implementar_en_80_unidades_agrícolas_familiares_procesos_de_reconversión_productiva</t>
  </si>
  <si>
    <t>MP_Realizar_una_línea_de_base_de_las_personas_con_discapacidad_vinculadas_laboralmente_como_servidores_públicos_a_las_entidades_del_DistritoMP_Realizar_una_línea_de_base_de_las_personas_con_discapacidad_vinculadas_laboralmente_como_servidores_públicos_a_las_entidades_del_Distrito</t>
  </si>
  <si>
    <t>Alta Consejería Distrital de TIC</t>
  </si>
  <si>
    <t>Instituto Distrital de la Participación y Acción Comunal - IDPAC</t>
  </si>
  <si>
    <t>UAE de Catastro Distrital-UAECD</t>
  </si>
  <si>
    <t>Instituto Distrital de Turismo-IDT</t>
  </si>
  <si>
    <t>Universidad Distrital Francisco José de Caldas</t>
  </si>
  <si>
    <t>Hospitales</t>
  </si>
  <si>
    <t>Orquesta Filarmónica de Bogotá</t>
  </si>
  <si>
    <t>Instituto Distrital de Gestión de Riesgos y Cambio Climático - IDIGER (FONDIGER)</t>
  </si>
  <si>
    <t>Instituto de Desarrollo Urbano-IDU</t>
  </si>
  <si>
    <t>Caja de Vivienda Popular-CVP</t>
  </si>
  <si>
    <t>IR_Porcentaje_de_personas_con_discapacidad_en_procesos_de_inclusión_efectivo_en_el_Distrito</t>
  </si>
  <si>
    <t>MR_Disminuir_el_porcentaje_de_estudiantes_de_IED_en_nivel_insuficiente_en_la_prueba_Saber_de_matemáticas_en_grado_3_llegando_a_9.3PorCiento.</t>
  </si>
  <si>
    <t>IR_Porcentaje_de_matrícula_oficial_en_actividades_de_uso_del_tiempo_escolar</t>
  </si>
  <si>
    <t>MP_13.000_nuevos_adultos_atendidos_a_través_de_estrategias_de_alfabetización</t>
  </si>
  <si>
    <t>MP_1000_estudiantes_participantes_del_piloto_de_educación_virtual_y_blended_learning_en_el_marco_del_programa_acceso_con_calidad_a_la_educación_superior</t>
  </si>
  <si>
    <t>IR_Porcentaje_de_satisfacción_en_el_acceso_a_la_atención_en_el_marco_del_nuevo_modelo_de_atención_en_salud.</t>
  </si>
  <si>
    <t>IR_Porcentaje_de_personas_que_han_asistido_durante_los_últimos_12_meses_a_presentaciones_de_la_OFB</t>
  </si>
  <si>
    <t>IR_Número_de_centros_crecer_para_atención_a_niños_menores_de_18_años_con_discapacidad</t>
  </si>
  <si>
    <t>MR_Disminuir_a_14.83PorCiento_el_porcentaje_de_personas_que_considera_que_los_parques_han_empeorado</t>
  </si>
  <si>
    <t>MP_Atender_150_personas_de_la_población_LGBTI_a_través_del_programa_de_protección_integral_en_la_casa_refugio</t>
  </si>
  <si>
    <t>IR_Porcentaje_de_personas_que_no_asistieron_a_presentaciones_y_espectáculos_culturales_de_la_ciudad</t>
  </si>
  <si>
    <t>IP_Número de unidades productivas fortalecidas en capacidades empresariales y/o formalizadas</t>
  </si>
  <si>
    <t>IP_Número de personas vinculadas laboralmente</t>
  </si>
  <si>
    <t>IP_Número de unidades productivas con procesos de reconversión productiva implementados</t>
  </si>
  <si>
    <t>MP_Implementar_el_100PorCiento_de_la_política_pública_de_empleo</t>
  </si>
  <si>
    <t xml:space="preserve">Alta Consejería Distrital para DD de las Víctimas, la Paz y la Reconciliación </t>
  </si>
  <si>
    <t>1.Alc.Local Usaquén</t>
  </si>
  <si>
    <t>Lotería de Bogotá</t>
  </si>
  <si>
    <t>Corporación para el Desarrollo y la Productividad Bogotá Región (Invest in Bogotá)</t>
  </si>
  <si>
    <t>Capital Salud EPS-S SAS</t>
  </si>
  <si>
    <t>Inst. Dist. De Patrimonio Cultural-IDPC</t>
  </si>
  <si>
    <t>Empresa de Transporte del Tercer Milenio-Transmilenio S.A</t>
  </si>
  <si>
    <t>Empresa de Renovación Urbana - ERU</t>
  </si>
  <si>
    <t>MP_83.000_cupos_para_la_atención_integral_de_niños_y_niñas_de_4_y_5_años</t>
  </si>
  <si>
    <t>MP_Atender_3.289_personas_con_discapacidad_en_centros_crecer_centros_de_protección_centro_renacer_y_centros_integrarte</t>
  </si>
  <si>
    <t>MR_Disminuir_el_porcentaje_de_estudiantes_de_IED_en_nivel_insuficiente_en_la_prueba_Saber_de_matemáticas_en_grado_5_llegando_a_22.9PorCiento.</t>
  </si>
  <si>
    <t>MP_30PorCiento_de_matrícula_oficial_en_jornada_única.</t>
  </si>
  <si>
    <t>MP_12.000_niños_niñas_adolescentes_y_adultos_desescolarizados_que_se_logran_matricular_en_el_sistema_educativo_a_través_de_estrategias_de_búsqueda_activa</t>
  </si>
  <si>
    <t>IP_Número de cupos en educación superior promovidos</t>
  </si>
  <si>
    <t>MP_Realizar_81.000_atenciones_a_niños_y_niñas_en_el_programa_de_Atención_Integral_a_la_Primera_Infancia</t>
  </si>
  <si>
    <t>MP_Un_Centro_Crecer_personas_con_discapacidad_menores_de_18_años_entre_2016_y_2019_que_cumplan_con_requerimientos_de_diseño_universal</t>
  </si>
  <si>
    <t>MR_Disminuir_a_11.21PorCiento_el_porcentaje_de_personas_que_considera_que_las_canchas_y_escenarios_deportivos_han_empeorado</t>
  </si>
  <si>
    <t>IP_Número de personas certificadas por el programa de educación en derechos humanos para la paz y la reconciliación en escenarios formales</t>
  </si>
  <si>
    <t>IR_Porcentaje_de_personas_que_asiste_a_ciclovía_de_la_ciudad</t>
  </si>
  <si>
    <t>IP_Número de personas formadas en competencias transversales y/o laborales</t>
  </si>
  <si>
    <t>IP_Línea base realizada, de las personas con discapacidad vinculadas laboralmente como servidores públicos a las entidades del Distrito</t>
  </si>
  <si>
    <t>2.Alc.Local Chapinero</t>
  </si>
  <si>
    <t>Fundación Gilberto Alzate Avendaño</t>
  </si>
  <si>
    <t>Terminal de Transportes S.A</t>
  </si>
  <si>
    <t>Metrovivienda</t>
  </si>
  <si>
    <t>IP_Número de cupos para la atención integral de niños y niñas de 4 y 5 años</t>
  </si>
  <si>
    <t>MP_Vincular_a_1500_servidores_públicos_en_procesos_de_competencias_para_la_atención_inclusiva_a_personas_con_discapacidad</t>
  </si>
  <si>
    <t>MR_Disminuir_el_porcentaje_de_estudiantes_de_IED_en_nivel_insuficiente_en_la_prueba_Saber_de_matemáticas_en_grado_9_llegando_a_15.9%</t>
  </si>
  <si>
    <t>MP_35PorCiento_de_matrícula_oficial_en_actividades_de_uso_del_tiempo_escolar</t>
  </si>
  <si>
    <t>MP_100PorCiento_de_estudiantes_de_IED_beneficiados_con_alimentación_escolar</t>
  </si>
  <si>
    <t>IP_Número de estudiantes participantes del piloto de educación virtual y blended learning en el marco del programa acceso con calidad a la educación superior</t>
  </si>
  <si>
    <t>IP_Número atenciones a niños y niñas atendidos en el programa de atención integral a la primera infancia</t>
  </si>
  <si>
    <t>IP_Número de centros crecer construidos que cumplan con requerimientos de diseño universal</t>
  </si>
  <si>
    <t>IR_Porcentaje_de_personas_que_asiste_a_eventos_deportivos</t>
  </si>
  <si>
    <t>IP_Número de personas certificadas, promocionadas y sensibilizadas en derechos humanos para la paz y la reconciliación a través de medios presenciales o virtuales</t>
  </si>
  <si>
    <t>IR_Porcentaje_de_personas_que_están_muy_satisfechas_con_la_oferta_cultural_de_su_barrio</t>
  </si>
  <si>
    <t>IP_Número de personas remitidas a empleos de calidad que cumplan con los perfiles ocupacionales</t>
  </si>
  <si>
    <t>IP_Porcentaje de implementación de la política pública de empleo</t>
  </si>
  <si>
    <t>3.Alc.Local Santa Fe</t>
  </si>
  <si>
    <t>Instituto Distrital de las Artes-IDARTES</t>
  </si>
  <si>
    <t>Empresa de Acueducto Alcantarillado y Aseo de Bogotá -EAB- ESP (Aguas de Bogotá)</t>
  </si>
  <si>
    <t>MP_Construir_la_línea_base_de_percepción_de_barreras_actitudinales_y_sistema_de_seguimiento</t>
  </si>
  <si>
    <t>IR_Porcentaje_de_estudiantes_de_IED_en_nivel_insuficiente_en_la_prueba_Saber_de_lenguaje_en_grado_3</t>
  </si>
  <si>
    <t>IP_Porcentaje de matrícula oficial en jornada única</t>
  </si>
  <si>
    <t>IP_Número de estudiantes en extra-edad en el sistema educativo atendidos</t>
  </si>
  <si>
    <t>IR_Porcentaje_de_personas_que_visita_parques_recreativos,_de_diversión_o_centros_interactivos_de_la_ciudad</t>
  </si>
  <si>
    <t>IP_Número de personas certificadas en D.H. que incluyen tanto servidores públicos como ciudadanía en escenarios informales</t>
  </si>
  <si>
    <t>4.Alc.Local San Cristóbal</t>
  </si>
  <si>
    <t>Canal Capital</t>
  </si>
  <si>
    <t>Empresa de Energía de Bogotá S.A.-EEB-ESP</t>
  </si>
  <si>
    <t>IP_Número de personas con discapacidad atendidas en centros crecer centros de protección centro renacer y centros integrarte</t>
  </si>
  <si>
    <t>IR_Porcentaje_de_estudiantes_de_IED_en_nivel_insuficiente_en_la_prueba_Saber_de_lenguaje_en_grado_5</t>
  </si>
  <si>
    <t>IP_Porcentaje de matrícula oficial en actividades de uso del tiempo escolar</t>
  </si>
  <si>
    <t>IP_Número de localidades con planes de cobertura educativa implementados y con seguimiento</t>
  </si>
  <si>
    <t>IR_Porcentaje_de_personas_que_usa_los_equipamientos_culturales_de_su_localidad</t>
  </si>
  <si>
    <t>IP_Número de personas atendidas por el programa de protección integral de casa Refugio</t>
  </si>
  <si>
    <t>5.Alc.Local Usme</t>
  </si>
  <si>
    <t>Empresa de Telecomunicaciones de Bogotá S.A.-ETB - ESP</t>
  </si>
  <si>
    <t>IP_Número de servidores públicos en procesos de competencias para la atención inclusiva a personas con discapacidad</t>
  </si>
  <si>
    <t>IR_Porcentaje_de_estudiantes_de_IED_en_nivel_insuficiente_en_la_prueba_Saber_de_lenguaje_en_grado_9</t>
  </si>
  <si>
    <t>IP_Porcentaje de implementación de la Ruta del Acceso y la Permanencia Escolar</t>
  </si>
  <si>
    <t>IR_Porcentaje_de_personas_que_considera_que_los_parques_han_empeorado</t>
  </si>
  <si>
    <t>6. Alc.Local Tunjuelito</t>
  </si>
  <si>
    <t>IP_Línea base de percepción de barreras actitudinales y un sistema de seguimiento</t>
  </si>
  <si>
    <t>IR_Porcentaje_de_estudiantes_de_IED_en_nivel_insuficiente_en_la_prueba_Saber_de_matemáticas_en_grado_3</t>
  </si>
  <si>
    <t>IP_Número de nuevos adultos atendidos a través de estrategias de alfabetización</t>
  </si>
  <si>
    <t>IR_Porcentaje_de_personas_que_considera_que_las_canchas_y_escenarios_deportivos_han_empeorado</t>
  </si>
  <si>
    <t>7.Alc.Local Bosa</t>
  </si>
  <si>
    <t>IR_Porcentaje_de_estudiantes_de_IED_en_nivel_insuficiente_en_la_prueba_Saber_de_matemáticas_en_grado_5</t>
  </si>
  <si>
    <t>IP_Número de niños, niñas, adolescentes y adultos desescolarizados que se logran matricular en el sistema educativo, a través de estrategias de búsqueda activa</t>
  </si>
  <si>
    <t>8.Alc.Local Kennedy</t>
  </si>
  <si>
    <t>IR_Porcentaje_de_estudiantes_de_IED_en_nivel_insuficiente_en_la_prueba_Saber_de_matemáticas_en_grado_9</t>
  </si>
  <si>
    <t>IP_Porcentaje de estudiantes de IED con alimentación escolar</t>
  </si>
  <si>
    <t>9.Alc.Local Fontibón</t>
  </si>
  <si>
    <t>MP__100PorCiento_IED_acompañadas_en_la_implementación_del_modelo_de_atención_educativa_diferencial</t>
  </si>
  <si>
    <t>10.Alc.Local Engativá</t>
  </si>
  <si>
    <t>MP_Construir_una_línea_de_base_del_número_de_estudiantes_con_trastornos_de_aprendizaje_pertenecientes_al_Sistema_Educativo_Oficial_en_articulación_con_las_estrategias_establecidas_con_el_sector_salud</t>
  </si>
  <si>
    <t>11.Alc.Local Suba</t>
  </si>
  <si>
    <t>MP_10PorCiento_de_estudiantes_de_grado_11_del_sector_oficial_en_nivel_B1_o_superior_de_inglés_como_segunda_lengua</t>
  </si>
  <si>
    <t>12.Alc.Local Barrios Unidos</t>
  </si>
  <si>
    <t>IP_Porcentaje IED acompañadas en la implementación del modelo de atención educativa diferencial</t>
  </si>
  <si>
    <t>13.Alc.Local Teusaquillo</t>
  </si>
  <si>
    <t>IP_Líneas base de la identificación de estudiantes con trastornos de aprendizaje dentro del Sistema Oficial construidas en articulación con las estrategias establecidas con el sector salud</t>
  </si>
  <si>
    <t>14.Alc.Local Los Mártires</t>
  </si>
  <si>
    <t>IP_Porcentaje de estudiantes de grado 11 del sector oficial en nivel B1 o superior de inglés como segunda lengua</t>
  </si>
  <si>
    <t>15.Alc.Local Antonio Nariño</t>
  </si>
  <si>
    <t>16.Alc.Local Puente Aranda</t>
  </si>
  <si>
    <t>17.Alc.Local La Candelaria</t>
  </si>
  <si>
    <t>18.Alc.Local Rafael Uribe Uribe</t>
  </si>
  <si>
    <t>19.Alc.Local Ciudad Bolívar</t>
  </si>
  <si>
    <t>20.Alc.Local Sumapaz</t>
  </si>
  <si>
    <t>Población específica</t>
  </si>
  <si>
    <t>_01_Prevención_y_atención_de_la_maternidad_y_la_paternidad_tempranas</t>
  </si>
  <si>
    <t xml:space="preserve">_101_Prevención_y_atención_integral_de_la_paternidad_y_la_maternidad_temprana </t>
  </si>
  <si>
    <t>Derechos_a_la_vida_libertad_y_seguridad</t>
  </si>
  <si>
    <t>Derechos_a_la_participación_y_organización</t>
  </si>
  <si>
    <t>Derechos_a_la_equidad_y_no_discriminación</t>
  </si>
  <si>
    <t>Derechos_a_la_educación_y_la_tecnología</t>
  </si>
  <si>
    <t>Derecho_al_trabajo</t>
  </si>
  <si>
    <t>Derecho_a_la_salud</t>
  </si>
  <si>
    <t>Derechos_a_las_expresiones_culturales_artísticas_turísticas_y_del_patrimonio</t>
  </si>
  <si>
    <t>Derechos_a_la_recreación_y_al_deporte</t>
  </si>
  <si>
    <t>Derecho_al_ambiente_sano_y_al_hábitat</t>
  </si>
  <si>
    <t>Promover_el_desarrollo_de_una_cultura_de_paz_que_propicie_la_resolución_no_violenta_de_conflictos_y_fomente_la_solidaridad_el_respeto_integral_de_los_derechos_de_los_y_las_jóvenes_y_la_consolidación_de_relaciones_sociales_solidarias_y_pacíficas</t>
  </si>
  <si>
    <t>Fortalecer_las_bases_legales_para_la_creación_y_funcionamiento_del_sistema_local_y_distrital_de_juventud_con_el_fin_de_potenciar_los_espacios_de_participación_y_la_vinculación_de_la_población_joven_a_los_mismos_no_sólo_como_actores_de_consulta_sino_como_entes_que_coadyuven_a_la_toma_de_decisiones</t>
  </si>
  <si>
    <t>Propender_por_la_prevención_y_eliminación_de_conductas_que_discriminen_y_estigmaticen_implícita_o_explícitamente_a_los_y_las_jóvenes_por_su_condición_étnica_cultural_de_género_orientación_sexual_religión_opinión_condición_social_aptitudes_físicas_situación_de_discapacidad_lugar_de_procedencia_y_recursos_económicos_a_través_de_estrategias_como_la_promoción_y_difusión_de_valores_relacionados_con_la_igualdad_la_no_discriminación_el_respeto_y_riqueza_de_la_diversidad_en_espacios_como_el_sistema_educativo_la_familia_y_los_medios_de_comunicación</t>
  </si>
  <si>
    <t>Ampliar_y_garantizar_la_cobertura_el_acceso_la_permanencia_y_la_promoción_de_las_y_los_jóvenes_en_el_sistema_educativo_brindando_educación_gratuita_en_los_niveles_de_básica_y_media_y_establecer_mecanismos_que_garanticen_la_asignación_de_recursos_para_la_educación_técnica_tecnológica_y_profesional_hasta_llegar_a_la_gratuidad</t>
  </si>
  <si>
    <t>Promover_la_articulación_entre_el_ámbito_educativo_formal_para_el_trabajo_y_Desarrollo_Humano_e_informal_con_el_ámbito_técnico_tecnológico_universitario_y_del_mercado_laboral_de_tal_modo_que_se_brinde_la_posibilidad_de_una_formación_integral_que_facilite_a_los_y_las_jóvenes_el_ingreso_a_la_vida_productiva_y_laboral_a_la_autogestión_individual_y/o_colectiva_en_formas_de_agrupación_comunitaria_proyectos_laborales_productivos_y_de_emprendimiento</t>
  </si>
  <si>
    <t>Promover_el_reconocimiento_de_la_salud_como_derecho_fundamental_y_garantizar_el_acceso_al_Sistema_General_de_Seguridad_Social_en_Salud_a_la_población_joven</t>
  </si>
  <si>
    <t xml:space="preserve">
Desarrollar_procesos_de_investigación_y_fomento_creación_formación_y_circulación_que_faciliten_el_reconocimiento_y_el_libre_desarrollo_de_las_expresiones_culturales_y_artísticas_de_los_y_las_jóvenes
</t>
  </si>
  <si>
    <t>Garantizar_el_cumplimiento_del_desarrollo_del_deporte_y_la_recreación_como_un_derecho_a_través_de_la_democratización_y_masificación_de_las_prácticas_recreodeportivas_y_el_uso_y_disfrute_del_espacio_público</t>
  </si>
  <si>
    <t>Propiciar_el_desarrollo_de_procesos_de_sensibilización_divulgación_y_educación_ambiental_sobre_el_uso_racional_sostenible_y_la_conservación_de_los_recursos_naturales_y_la_biodiversidad_que_permita_la_construcción_de_una_cultura_responsable_con_los_territorios_rurales_y_urbanos_de_la_ciudad</t>
  </si>
  <si>
    <t>Diseñar_estrategias_de_pedagogía_para_la_paz_que_consideren_al_joven_como_un_agente_de_decisión_y_transformación_de_su_entorno_y_fomenten_la_capacidad_crítica_y_reflexiva_de_los_y_las_jóvenes_buscando_la_creación_de_consensos_sobre_reglas_de_convivencia</t>
  </si>
  <si>
    <t>Brindar_las_condiciones_sociales_políticas_y_culturales_y_los_escenarios_de_encuentro_que_garanticen_la_participación_cualificada_de_los_y_las_jóvenes_en_el_diseño_implementación_seguimiento_y_evaluación_de_políticas_planes_programas_y_proyectos_de_interés_juvenil_que_estén_dirigidos_a_ellos_y_ellas</t>
  </si>
  <si>
    <t>Prevenir_y_erradicar_las_violencias_de_género_contra_las_mujeres_jóvenes_mediante_la_promoción_protección_y_garantía_de_sus_derechos_en_todos_los_niveles_educativos_y_clasificación_socioeconómica</t>
  </si>
  <si>
    <t>Fomentar_los_programas_de_apoyo_financiero_en_la_educación_técnica_tecnológica_y_profesional_haciendo_énfasis_en_la_población_joven_en_situación_de_discapacidad_con_talentos_o_capacidades_excepcionales_NEE_(Necesidades_Educativas_Especiales)_madres_jóvenes_en_situación_de_desplazamiento_jóvenes_de_grupos_étnicos_trabajadoras_y_trabajadores_sexuales_desvinculados_y_reincorporados</t>
  </si>
  <si>
    <t>Establecer_herramientas_pedagógicas_para_docentes_en_el_área_de_productividad_que_permitan_el_acompañamiento_de_una_formación_laboral_y_profesional_de_calidad_para_los_y_las_jóvenes_acorde_con_los_requerimientos_de_autonomía_y_desarrollo_productivo_juvenil</t>
  </si>
  <si>
    <t>Garantizar_la_atención_en_salud_a_la_población_joven_independiente_del_régimen_de_vinculación_al_sistema_general_de_seguridad_social_en_salud_y_de_su_capacidad_de_pago_con_calidad_(oportunidad_ubicación_de_redes_de_servicios_accesibles_entrega_completa_de_medicamentos_referencia_y_contrarreferencia_efectiva)_y_calidez</t>
  </si>
  <si>
    <t>Fomentar_la_identidad_y_reconocimiento_de_la_cultura_para_recuperar_el_patrimonio_histórico_turístico_natural_y_cultural_de_la_ciudad_y_el_sentido_de_pertenencia_de_las_y_los_jóvenes_rurales_y_urbanos</t>
  </si>
  <si>
    <t>Garantizar_la_inclusión_a_programas_y_proyectos_recreodeportivos_de_los_y_las_jóvenes_sin_procedimientos_de_selección_discriminatorios</t>
  </si>
  <si>
    <t>Promover_dentro_de_los_colegios_la_formulación_y_ejecución_de_proyectos_ambientales_de_impacto_en_las_áreas_geográficas_de_las_localidades_y_en_diferentes_renglones_económicos._
Contribuir_a_la_movilización_ciudadana_en_torno_a_la_gestión_ambiental_de_la_ciudad_mediante_la_construcción_colectiva_de_conocimientos_sobre_el_tema</t>
  </si>
  <si>
    <t>Promover_la_formación_apropiación_el_conocimiento_y_la_reivindicación_de_los_derechos_juveniles_en_el_sistema_escolar_organizaciones_redes_de_jóvenes_y_otras_formas_de_reconocimiento_y_participación_social</t>
  </si>
  <si>
    <t>Incentivar_la_participación_de_los_y_las_jóvenes_generando_estrategias_atractivas_de_acercamiento_entre_instituciones_organizaciones_y_jóvenes_independientes_en_el_ámbito_barrial_local_y_distrital_promoviendo_así_el_sentido_de_pertenencia_de_los_y_las_jóvenes_hacia_la_localidad_y_la_ciudad</t>
  </si>
  <si>
    <t>Desarrollar_acciones_afirmativas_dirigidas_a_los_y_las_jóvenes_pertenecientes_a_poblaciones_étnicas_y_rurales_jóvenes_en_situación_de_desplazamiento_jóvenes_en_situación_de_discapacidad_jóvenes_LGBT_(lesbianas_gays_bisexuales_y_transgeneristas)_y_jóvenes_que_se_encuentran_en_alto_grado_de_vulnerabilidad_socioeconómica_que_además_de_proteger_y_promover_sus_derechos_busquen_equiparar_sus_estados_actuales_con_el_resto_de_la_población_joven</t>
  </si>
  <si>
    <t>Garantizar_la_inclusión_y_acceso_a_la_educación_(según_las_normas_de_accesibilidad_de_recursos_humanos_y_físicos)_tanto_en_el_sector_oficial_y_no_oficial_y_en_todos_los_niveles_a_los_y_las_jóvenes_en_situación_de_discapacidad_con_talentos_o_capacidades_excepcionales_NEE</t>
  </si>
  <si>
    <t>Promover_y_fomentar_la_formación_formal_para_el_trabajo_y_el_Desarrollo_Humano_e_informal_continua_a_los_y_las_jóvenes_que_se_encuentran_vinculados_laboralmente_propendiendo_por_la_actualización_del_conocimiento_ante_los_desarrollos_productivos_del_ámbito_local_distrital_regional_nacional_e_internacional</t>
  </si>
  <si>
    <t>Formular_y_desarrollar_planes_programas_y_proyectos_que_contribuyan_al_mejoramiento_de_la_calidad_de_vida_de_la_población_juvenil_enfocados_a_la_promoción_de_los_procesos_que_protegen_su_salud_y_la_prevención_tratamiento_y_rehabilitación_de_los_principales_procesos_que_la_deterioran_garantizando_la_continuidad_de_los_mismos_y_el_uso_de_metodologías_que_permitan_llegar_a_los_y_las_jóvenes_en_sus_propios_contextos_y_lenguajes</t>
  </si>
  <si>
    <t>Fomentar_las_iniciativas_de_emprendimiento_creación_producción_comercialización_y_circulación_de_las_iniciativas_juveniles_con_énfasis_en_aquellas_provenientes_de_los_procesos_culturales_artísticos_y_del_turismo</t>
  </si>
  <si>
    <t>Propender_por_el_fortalecimiento_y_promoción_de_la_infraestructura_física_para_programas_de_formación_recreodeportivos_que_integren_a_sus_servicios_la_inclusión_de_personas_en_situación_de_discapacidad_teniendo_como_principio_la_conservación_y_el_uso_debido_de_los_escenarios_deportivos_del_Distrito_Capital</t>
  </si>
  <si>
    <t>Potenciar_y_visibilizar_la_estructura_ecológica_principal_del_Distrito_Capital_de_tal_forma_que_posibilite_espacios_atractivos_y_adecuados_para_la_realización_de_actividades_acordes_con_las_concepciones_y_necesidades_juveniles_a_fin_de_generar_un_sentido_de_apropiación_hacia_nuestro_patrimonio_natural</t>
  </si>
  <si>
    <t>Desarrollar_acciones_que_promuevan_la_construcción_de_alternativas_políticas_jurídicas_y_sociales_para_el_reconocimiento_del_derecho_a_la_libertad_de_conciencia_y_de_pensamiento_y_la_promoción_de_debates_relacionados_con_este_tema</t>
  </si>
  <si>
    <t xml:space="preserve">Fomentar_el_trabajo_en_red_el_diálogo_entre_jóvenes_instituciones_distintos_grupos_poblacionales_y_generacionales_construyendo_de_forma_colectiva_y_conjunta_un_nuevo_estatus_del_joven_en_la_sociedad_que_erradique_los_imaginarios_estigmatizantes_hacia_esta_población._
Estimular_la_creación_y_el_fortalecimiento_interno_de_organizaciones_juveniles_sociales_culturales_políticas_y_ambientales_así_como_redes_clubes_corporaciones_asociaciones_cooperativas_entre_otros
</t>
  </si>
  <si>
    <t>Desarrollar_acciones_para_la_inclusión_social_de_poblaciones_que_por_dificultades_en_el_acceso_a_bienes_y_servicios_o_por_marginación_política_o_sociocultural_se_encuentran_excluidas_o_en_riesgo_de_exclusión_de_la_vida_social._Tal_es_el_caso_de_jóvenes_que_están_en_alto_grado_de_vulnerabilidad_económica_jóvenes_en_situación_de_desplazamiento_jóvenes_en_situación_de_discapacidad_jóvenes_que_hacen_parte_de_la_comunidad_LGBT_jóvenes_que_han_estado_en_conflicto_con_la_ley_jóvenes_pertenecientes_a_poblaciones_étnicas_trabajadoras_y_trabajadores_sexuales_y_jóvenes_cabeza_de_familia</t>
  </si>
  <si>
    <t>Formular_y_ejecutar_procesos_pedagógicos_que_atiendan_a_la_población_juvenil_en_situación_de_discapacidad_con_talentos_o_capacidades_excepcionales_NEE_madres_jóvenes_en_situación_de_desplazamiento_jóvenes_de_grupos_étnicos_trabajadoras_y_trabajadores_sexuales_desvinculados_y_reincorporados</t>
  </si>
  <si>
    <t>Promover_la_creación_de_alianzas_estratégicas_entre_el_sector_público_y_privado_con_el_fin_de_incentivar_y_fortalecer_formas_de_vinculación_laboral_que_al_tiempo_que_sean_formativas_desarrollen_la_posibilidad_de_acceso_a_un_primer_empleo_sin_discriminaciones_de_tipo_económico_y_social</t>
  </si>
  <si>
    <t>Generar_convenios_entre_las_Entidades_Distritales_las_Empresas_Promotoras_de_Salud_las_Administradoras_del_régimen_subsidiado_y_las_Instituciones_prestadoras_de_Servicios_de_salud_públicas_y_privadas_para_la_atención_de_la_población_joven_de_los_centros_educativos_de_la_ciudad</t>
  </si>
  <si>
    <t>PRESUPUESTO ASOCIADO</t>
  </si>
  <si>
    <t>Entidad del Distrito responsable del reporte de la ejecución</t>
  </si>
  <si>
    <t>Responsable reporte de Ejecución de cada acción de las políticas</t>
  </si>
  <si>
    <t xml:space="preserve">Nombre del Proyecto
 (si Aplica)
</t>
  </si>
  <si>
    <t>Correo electrónico</t>
  </si>
  <si>
    <t xml:space="preserve">Política Pública Distrital para el Fenómeno de Habitabilidad en Calle </t>
  </si>
  <si>
    <t>1. Componente de Desarrollo Humano y Atención Social Integral</t>
  </si>
  <si>
    <t>1. Generación de conocimiento para la protección, prevención y atención integral</t>
  </si>
  <si>
    <t>Diseño e implementación de estrategias orientadas a la identificación y caracterización de las situaciones que conducen, mantienen y reproducen la habitabilidad en calle, con relación a las características de cada grupo poblacional, prioritariamente de niños, niñas, adolescentes y jóvenes en riesgo, alta permanencia o con vida en calle, en el marco de los enfoques diferencial, de género y territorial.</t>
  </si>
  <si>
    <t>3. Atención social de las ciudadanas y ciudadanos habitantes de calle para la dignificación de sus condiciones de vida</t>
  </si>
  <si>
    <t>Implementar una atención social integral orientada a la reducción de los daños y la mitigación de los riesgos asociados a la Habitabilidad en Calle, tendientes a lograr procesos de Desarrollo Humano, que contribuyan al restablecimiento y la realización de los Derechos para la inclusión social de las Ciudadanas y Ciudadanos Habitantes de Calle, en el marco de un enfoque diferencial y de género.</t>
  </si>
  <si>
    <t>4. Ampliación de oportunidades para la inclusión social</t>
  </si>
  <si>
    <t>Implementar estrategias transectoriales para la ampliación de oportunidades sociales, económicas, políticas y culturales para las Ciudadanas y Ciudadanos Habitantes de Calle, orientadas a la sostenibilidad de la inclusión social, la dignificación de la habitabilidad en calle, la protección integral o la superación de la habitabilidad, en el marco de un enfoque diferencial y de género.</t>
  </si>
  <si>
    <t>5. Prevención y atención social con personas en riesgo de habitar calle</t>
  </si>
  <si>
    <t>Implementar estrategias y acciones integrales, diferenciales, territoriales y transectoriales, dirigidas a poblaciones, personas y familias en riesgo de habitar calle, para la superación de las situaciones de vulnerabilidad y fragilidad social que conducen a la habitabilidad en calle.</t>
  </si>
  <si>
    <t>Implementar 1.00 Estrategia de prevención con poblaciones en alto riesgo de habitabilidad en calle en el Distrito capital.</t>
  </si>
  <si>
    <t>Implementar programas, proyectos, estrategias y acciones diferenciales, territoriales y transectoriales con perspectiva de género, dirigidas a niños, niñas, adolescentes y jóvenes en riesgo de habitar calle, con alta permanencia en calle o en situación de vida en calle, orientadas a generar la corresponsabilidad con sus familias y sus comunidades para una protección integral.</t>
  </si>
  <si>
    <t>6. Protección Integral de niños, niñas, adolescentes y jóvenes en riesgo de habitar calle, con alta permanencia en calle o en situación de vida en calle.</t>
  </si>
  <si>
    <t>Vincular al modelo pedagógico a 23,685 Niños, niñas, adolescentes y jóvenes en situación de calle, en riesgo de habitabilidad en calle y en condiciones de fragilidad social, para la protección y restitución de sus derechos.</t>
  </si>
  <si>
    <t>Ofrecer a 9,060 Oportunidades de empoderamiento de competencias laborales para Jóvenes con vulneración de derechos</t>
  </si>
  <si>
    <t>Vincular 306 Jóvenes con vulneración de derechos Como guías de cultura ciudadana durante el cuatrienio.</t>
  </si>
  <si>
    <t xml:space="preserve">Promover la afiliación al Sistema General de Seguridad Social en Salud de toda la población identificada como habitante de calle e incluida en el listado censal emitido por la Secretaria Distrital de Integración Social o la entidad responsable que hace sus veces. </t>
  </si>
  <si>
    <t>Adelantar las medidas necesarias para el acceso a la atención de los Ciudadanos identificados como Habitantes de Calle por la Secretaria Distrital de Integración Social o la entidad responsable que haga sus veces.</t>
  </si>
  <si>
    <t>Garantizar la atención de la población habitante de calle no asegurada que requiera los servicios de salud</t>
  </si>
  <si>
    <t xml:space="preserve">Desarrollar estrategias de promoción, prevención, tamizaje, diagnóstico, tratamiento y seguimiento a los casos identificados relacionados con eventos de interés en salud pública, los cuales deben ser priorizados mediante indicadores de morbi-mortalidad derivados del monitoreo de las condiciones de salud de la población y la afectación sentida por la misma. </t>
  </si>
  <si>
    <t>Realizar actividades que permitan reducir la mortalidad por Tuberculosis en ciudadanos y ciudadanas habitante de calle del Distrito Capital</t>
  </si>
  <si>
    <t xml:space="preserve">3.Componente de Seguridad Humana y Convivencia Ciudadana. </t>
  </si>
  <si>
    <t>1. Generación de conocimiento para la comprensión de los conflictos relacionados con el fenómeno de la habitabilidad en calle.</t>
  </si>
  <si>
    <t>Desarrollar, consolidar, analizar y difundir la información que describa territorial y diferencialmente los conflictos y situaciones que vulneran la integridad física, psicológica y moral de las personas en riesgo de habitar la calle, con alta permanencia en calle, de los Ciudadanos y Ciudadanas Habitantes de Calle, y de la comunidad en general vinculada al Fenómeno.</t>
  </si>
  <si>
    <t>Realizar estrategias que contribuyan a la convivencia pacífica entre la población habitante de la calle y los demás habitantes de la ciudad a partir de acciones que promuevan el reconocimiento del otro como sujeto de Derechos, y de la generación de procesos de mutuo respeto y tolerancia, de la comunidad en general para con las y los Habitantes de Calle como de éstos hacia los demás habitantes de la ciudad.</t>
  </si>
  <si>
    <t>Informar a la ciudadania sobre las acciones de transformación del fenómeno de habitabilidad en calle en el marco de las acciones desarrolladas con relación a la implementación de la Política Pública Distrital para el fenómeno de Habitabilidad en calle.</t>
  </si>
  <si>
    <t xml:space="preserve">Adelantar acciones territoriales para garantizar la protección de la vida y el acceso a la justicia de las Ciudadanas y Ciudadanos Habitantes de Calle, con el fin de disminuir el impacto de los diferentes tipos de violencia en su integridad física, psicológica y moral, desde un enfoque diferencial y de género. </t>
  </si>
  <si>
    <t>4. Componente de Generación de Ingresos, Responsabilidad Social Empresarial y Formación para el Trabajo.</t>
  </si>
  <si>
    <t>Promover competencias laborales y el desarrollo de capacidades a partir de la formación para el trabajo, para así lograr la empleabilidad de Ciudadanas y Ciudadanos Habitantes de Calle, por intermedio de la Agencia Pública de Empleo y la conformación de alianzas estratégicas con los sectores público y privado, para su inclusión económica y social.</t>
  </si>
  <si>
    <t>Promover, capacidades y condiciones que le permitan visualizar el trabajo como escenario para su bienestar y acción creativa y de transformación, tanto en el espacio doméstico como en el espacio público, que permita el intercambio de potencialidades y aprendizajes, además de ser el camino para la satisfacción de las necesidades.</t>
  </si>
  <si>
    <t>5.Componente  de Movilización Ciudadana y Redes de Apoyo Social</t>
  </si>
  <si>
    <t>Promover el ejercicio de una Ciudadanía Activa por parte de las Ciudadanas y Ciudadanos Habitantes de Calle, para el reconocimiento social e institucional de sus libertades, Derechos y deberes, alcanzando la reducción de las situaciones de inequidad, discriminación, segregación y exclusión social que los afectan así como la transformación de su relación con el entorno y los demás habitantes de la ciudad.</t>
  </si>
  <si>
    <t>4. Consolidación de la Red Distrital para el Abordaje del Fenómeno de Habitabilidad en Calle</t>
  </si>
  <si>
    <t>Estructurar una Red Distrital entre el Sector Público y el Tercer Sector, por medio de alianzas estratégicas dirigidas al fortalecimiento de las capacidades institucionales de las entidades públicas, privadas y las organizaciones sociales, que redunden en un mejoramiento de la calidad de vida de la Ciudadanía de Bogotá y la realización de los Derechos de la Población Habitante de Calle.</t>
  </si>
  <si>
    <t>6. Componente de Desarrollo Urbano Incluyente</t>
  </si>
  <si>
    <t xml:space="preserve">Realizar las acciones pedagógicas y divulgativas correspondientes, para que la población en general reconozca la calle, como espacio público y de convivencia por excelencia, es decir, escenario en el cual todas las personas, sin importar sus diferencias económicas sociales o culturales, tienen iguales Derechos y deberes en el ejercicio de su uso y goce. </t>
  </si>
  <si>
    <t>Incorporar en el Plan de Ordenamiento de Territorial de Bogotá estrategias integrales y urbanísticas conducentes a reducir los factores que generan condiciones para la Habitabilidad en Calle, que permitan el acondicionamiento de espacios intermedios que impidan el deterioro del entorno en su presencia y al desarrollo de planes maestros que conlleven a la prevención y la resignificación del Fenómeno en los territorios sociales del Distrito.</t>
  </si>
  <si>
    <t>120 Secretaría Distrital de Planeación</t>
  </si>
  <si>
    <t>122 Secretaría Distrital de Integración Social</t>
  </si>
  <si>
    <t>Secretaría Distrital de Seguridad, Convivencia y Justicia</t>
  </si>
  <si>
    <t>260 Canal Capital</t>
  </si>
  <si>
    <t>4578300 ext 5058</t>
  </si>
  <si>
    <t>hernan.roncancio@canalcapital.gov.co</t>
  </si>
  <si>
    <t>119 Secretaría Distrital de Cultura, Recreación y Deporte</t>
  </si>
  <si>
    <t>126 Secretaría Distrital de Ambiente</t>
  </si>
  <si>
    <t>Charles Chaves</t>
  </si>
  <si>
    <t>222 Instituto Distrital de las Artes</t>
  </si>
  <si>
    <t>211 Instituto Distrital de Recreación y Deporte</t>
  </si>
  <si>
    <t>121 Secretaría Distrital de la Mujer</t>
  </si>
  <si>
    <t>Yenny Marcela Salazar Barreto</t>
  </si>
  <si>
    <t>macasaba@hotmail.com; ysalazar@sdmujer.gov.co</t>
  </si>
  <si>
    <t>216 Orquesta Filarmónica de Bogotá</t>
  </si>
  <si>
    <t>112 Secretaría de Educación del Distrito</t>
  </si>
  <si>
    <t>Andrea Torres </t>
  </si>
  <si>
    <t>3279797 ext 1933</t>
  </si>
  <si>
    <t>ytorresg@sdis.gov.co</t>
  </si>
  <si>
    <t>214 Instituto Distrital para la Protección de la Niñez y la Juventud</t>
  </si>
  <si>
    <t>201 Secretaría Distrital de Salud / Fondo Financiero Distrital de Salud</t>
  </si>
  <si>
    <t>136 Secretaría Jurídica Distrital</t>
  </si>
  <si>
    <t>110  Secretaría Distrital de Gobierno</t>
  </si>
  <si>
    <t>117 Secretaría Distrital de Desarrollo Económico</t>
  </si>
  <si>
    <t>Servicio Nacional de Aprendizaje - SENA</t>
  </si>
  <si>
    <t>Hector Germán Martinez Castillo</t>
  </si>
  <si>
    <t>5461608 ext 14063</t>
  </si>
  <si>
    <t>220 Instituto Distrital de la Participación y Acción Comunal</t>
  </si>
  <si>
    <t xml:space="preserve">Camila Andrea Rojas Ruiz </t>
  </si>
  <si>
    <t>crojas@participacionbogota.gov.co</t>
  </si>
  <si>
    <t>228 Unidad Administrativa Especial de Servicios Públicos</t>
  </si>
  <si>
    <t>127  Departamento Administrativo de la Defensoría del Espacio Público</t>
  </si>
  <si>
    <t>204 Instituto de Desarrollo Urbano</t>
  </si>
  <si>
    <t>Diana Rubiano</t>
  </si>
  <si>
    <t>diana.rubiano@idu.gov.co</t>
  </si>
  <si>
    <t>262 Empresa de Transporte del Tercer Milenio - Transmilenio S.A</t>
  </si>
  <si>
    <t xml:space="preserve">
01 Pilar Igualdad de calidad de vida
</t>
  </si>
  <si>
    <t>03 Igualdad y autonomía para una Bogotá incluyente</t>
  </si>
  <si>
    <t xml:space="preserve">
03 Pilar Construcción de comunidad y cultura ciudadana
</t>
  </si>
  <si>
    <t>03 Pilar Construcción de comunidad y cultura ciudadana</t>
  </si>
  <si>
    <t>25 Cambio cultural y construcción del tejido social para la vida</t>
  </si>
  <si>
    <t xml:space="preserve">
06 Eje transversal Sostenibilidad ambiental basada en la eficiencia energética
</t>
  </si>
  <si>
    <t>1101  Distrito diverso</t>
  </si>
  <si>
    <t>Atender 13.000 personas de los sectores sociales LGBTI, sus familias y redes de apoyo mediante las unidades operativas asociadas al servicio y los equipos locales.</t>
  </si>
  <si>
    <t>1108  Prevención y atención integral del fenómeno de habitabilidad en calle</t>
  </si>
  <si>
    <t>01 Pilar Igualdad de calidad de vida</t>
  </si>
  <si>
    <t>11 Mejores oportunidades para el desarrollo a través de la cultura, la recreación y el deporte</t>
  </si>
  <si>
    <t>2 Pilar Igualdad de calidad de vida</t>
  </si>
  <si>
    <t>3 Pilar Igualdad de calidad de vida</t>
  </si>
  <si>
    <t xml:space="preserve"> 25 Cambio cultural y construcción del tejido social para la vida</t>
  </si>
  <si>
    <t>1146 Recreación activa 365</t>
  </si>
  <si>
    <t xml:space="preserve">
03 Construcción de comunidad y cultura ciudadana
</t>
  </si>
  <si>
    <t xml:space="preserve"> 20 Fortalecimiento del Sistema de Protección Integral a Mujeres Víctimas de Violencia - SOFIA
 </t>
  </si>
  <si>
    <t xml:space="preserve"> 1068 Bogotá territorio seguro y sin violencias contra las mujeres</t>
  </si>
  <si>
    <t>1003  La filarmónica en la escuela y la ciudad</t>
  </si>
  <si>
    <t xml:space="preserve">Atender  8,400.00 niños, niñas y adolescentes en los centros locales de formación musical
</t>
  </si>
  <si>
    <t>07 Inclusión educativa para la equidad</t>
  </si>
  <si>
    <t>1049 Cobertura con equidad</t>
  </si>
  <si>
    <t xml:space="preserve"> 1086 Una ciudad para las familias</t>
  </si>
  <si>
    <t>Orientar12,000.00Personas en procesos de prevención  de la violencia intrafamiliar, atendidas por los servicios sociales de la SDIS</t>
  </si>
  <si>
    <t>Capacitar15,000.00Personas de las entidades distritales y personas de la sociedad civil para la atención integral y la prevención de violencia intrafamiliar y delito sexual</t>
  </si>
  <si>
    <t xml:space="preserve">01 Pilar Igualdad de calidad de vida
</t>
  </si>
  <si>
    <t>1099  Envejecimiento digno, activo y feliz</t>
  </si>
  <si>
    <t>02 Desarrollo integral desde la gestación hasta la adolescencia</t>
  </si>
  <si>
    <t>1096  Desarrollo integral desde la gestación hasta la adolescencia</t>
  </si>
  <si>
    <t>12 Mujeres protagonistas, activas y empoderadas en el cierre de brechas de género</t>
  </si>
  <si>
    <t>5 Bogotá mejor para todos</t>
  </si>
  <si>
    <t xml:space="preserve"> 06 Calidad educativa para todos</t>
  </si>
  <si>
    <t>1053  Oportunidades de aprendizaje desde el enfoque diferencial</t>
  </si>
  <si>
    <t>Actualizar los 3.00 de las propuestas educativas flexibles para responder a las necesidades de la población que por distintos factores no puede acceder a la educación,  y requiere de otras alternativas para alcanzar  la educación media</t>
  </si>
  <si>
    <t>24 Equipo por la educación para el reencuentro, la reconciliación y la paz</t>
  </si>
  <si>
    <t>1058 Participación ciudadana para el reencuentro, la reconciliación y la paz</t>
  </si>
  <si>
    <t xml:space="preserve"> 05 Desarrollo integral para la felicidad y el ejercicio de la ciudadanía
 </t>
  </si>
  <si>
    <t>1116  Distrito joven</t>
  </si>
  <si>
    <t xml:space="preserve"> 01 Prevención y atención de la maternidad y la paternidad tempranas.</t>
  </si>
  <si>
    <t>1093  Prevención y atención de la maternidad y la paternidad temprana</t>
  </si>
  <si>
    <t>Implementar 1.00 Estrategia Distrital de prevención de la maternidad y la paternidad temprana.</t>
  </si>
  <si>
    <t xml:space="preserve"> 05 Desarrollo integral para la felicidad y el ejercicio de la ciudadanía
</t>
  </si>
  <si>
    <t>111 Calles Alternativas</t>
  </si>
  <si>
    <t>971  Calles alternativas: Atención integral a niñez y juventud en situación de calle, en riesgo de habitabilidad en calle y en condiciones de fragilidad social.</t>
  </si>
  <si>
    <t xml:space="preserve"> 5 Desarrollo integral para la felicidad y el ejercicio de la ciudadanía
</t>
  </si>
  <si>
    <t>112 Distrito joven</t>
  </si>
  <si>
    <t xml:space="preserve">1104  Distrito joven: Desarrollo de competencias laborales a jóvenes con derechos vulnerados
</t>
  </si>
  <si>
    <t>4 Pilar Igualdad de calidad de vida</t>
  </si>
  <si>
    <t>02 Pilar Democracia urbana</t>
  </si>
  <si>
    <t>09 Atención integral y eficiente en salud</t>
  </si>
  <si>
    <t>1186  Atención integral en salud</t>
  </si>
  <si>
    <t>9 Atención integral y eficiente en salud</t>
  </si>
  <si>
    <t>1 Pilar Igualdad de calidad de vida</t>
  </si>
  <si>
    <t>Lograr y mantener coberturas de vacunación iguales o mayores al 95% en todos los biológicos del PAI.</t>
  </si>
  <si>
    <t xml:space="preserve">
01 Pilar Igualdad de calidad de vida</t>
  </si>
  <si>
    <t>1184  Aseguramiento social universal en salud</t>
  </si>
  <si>
    <t>Garantizar la continuidad de 1’291.158 afiliados al régimen subsidiado de salud y ampliar coberturas hasta alcanzar 1.334,667 en 2020</t>
  </si>
  <si>
    <t>Garantizar la atención al 100% de la población pobre no asegurada (vinculados) que demande los servicios de salud y la prestación de los servicios de salud No POS-S a 2020.</t>
  </si>
  <si>
    <t>A 2020 el 100% de las unidades comando habrá dado respuesta al 100% de las urgencias y emergencias de Salud Pública notificadas en el Distrito capital.</t>
  </si>
  <si>
    <t>1187  Gestión compartida del riesgo y fortalecimiento de la EPS Capital Salud</t>
  </si>
  <si>
    <t>Aumentar al 30% la cobertura en detección temprana de alteraciones relacionadas con condiciones crónicas, (Cardiovascular, Diabetes, EPOC, Cáncer).</t>
  </si>
  <si>
    <t>A 2020 el 80% de las personas viviendo con VIH en el Distrito Capital, cuentan con tamizaje, conocen su diagnóstico y alcanzan una carga viral indetectable.</t>
  </si>
  <si>
    <t>A 2020 lograr la reducción de la mortalidad por Tuberculosis en el Distrito Capital a menos de 1 caso por 100.000 habitantes</t>
  </si>
  <si>
    <t>A 2020 iniciar en instituciones adscritas o vinculadas procesos de rehabilitación integral en 800 pacientes con adicciones.</t>
  </si>
  <si>
    <t xml:space="preserve">
07 Eje transversal Gobierno legítimo, fortalecimiento local y eficiencia
</t>
  </si>
  <si>
    <t>45 Gobernanza e influencia local, regional e internacional</t>
  </si>
  <si>
    <t>07 Eje transversal Gobierno legítimo, fortalecimiento local y eficiencia</t>
  </si>
  <si>
    <t>43 Modernización institucional</t>
  </si>
  <si>
    <t>7501 Implementación y fortalecimiento de la Gerencia Jurídica Transversal para una Bogotá eficiente y Mejor
para Todos</t>
  </si>
  <si>
    <t>Realizar  20.00 Estudios Jurídicos en temas de impacto e interés para el Distrito Capital</t>
  </si>
  <si>
    <t xml:space="preserve">Llevar a cabo   46.00 eventos de orientación jurídica.
 </t>
  </si>
  <si>
    <t xml:space="preserve">
03 Pilar Construcción de comunidad y cultura ciudadana</t>
  </si>
  <si>
    <t>22 Bogotá vive los derechos humanos</t>
  </si>
  <si>
    <t>PROYECTOS ESTRATÉGICOS PLAN DE DESARROLLO  - Prestación de Servicios a la Ciudadanía</t>
  </si>
  <si>
    <t xml:space="preserve"> 1131 Construcción de una Bogotá que vive los Derechos Humanos</t>
  </si>
  <si>
    <t>Atender el 100% de líderes y defensores de Derechos humanos, población LGBTI, y victimas de trata que demanden medidas de prevención o protección para garantizar sus derechos a la vida, libertad, integridad y seguridad</t>
  </si>
  <si>
    <t>La Secretaría de Gobierno realiza la siguiente observación: "Se modifica frente a reformulación del proyecto 1131"</t>
  </si>
  <si>
    <t xml:space="preserve">129 - Mujeres protagonistas activas y empoderadas </t>
  </si>
  <si>
    <t>Operar 2 Casas de Todas  Para la Atención Integral  a mujeres en ejercicio de prostitución</t>
  </si>
  <si>
    <t xml:space="preserve">
05 Eje transversal Desarrollo económico basado en el conocimiento
</t>
  </si>
  <si>
    <t>32 Generar alternativas de ingreso y empleo de mejor calidad</t>
  </si>
  <si>
    <t>05 Eje transversal Desarrollo económico basado en el conocimiento</t>
  </si>
  <si>
    <t>1023  Potenciar el trabajo decente en la ciudad</t>
  </si>
  <si>
    <t>Formar 6,500.00Personas en competencias blandas y transversales por medio de la Agencia Pública de Gestión y Colocación del Distrito</t>
  </si>
  <si>
    <t>Formular e implementar una Política Pública de juventud 2017-2017</t>
  </si>
  <si>
    <t>1014 Proyecto Fortalecimiento a las organizaciones para la participación incidente en la ciudad</t>
  </si>
  <si>
    <t xml:space="preserve">01  Igualdad de calidad de vida
</t>
  </si>
  <si>
    <t>Fortalecer 500 mujeres que participen en instancias distritales</t>
  </si>
  <si>
    <t>Formular y acompañar técnicamente un plan de igualdad de oportunidades para su implementación</t>
  </si>
  <si>
    <t>Formar 58.500 personas en escenarios formales e informales a funcionarios públicos, miembros de la policía, ciudadanos de grupos étnicos, religiosas y ciudadanía en general en DDHH para la paz y la reconciliación</t>
  </si>
  <si>
    <t>13 Infraestructura para el desarrollo del hábitat</t>
  </si>
  <si>
    <t>1048  Gestión para la ampliación y modernización de los servicios funerarios prestados en los cementerios de propiedad del Distrito Capital</t>
  </si>
  <si>
    <t>Entregar 4000 subsidios a la poblacion  vulnerable de Bogota</t>
  </si>
  <si>
    <t>39 Ambiente sano para la equidad y disfrute del ciudadano</t>
  </si>
  <si>
    <t>981 Participación educación y comunicación para la sostenibilidad ambiental del D. C.</t>
  </si>
  <si>
    <t>17 Espacio público, derecho de todos</t>
  </si>
  <si>
    <t>138 Desarrollo integral y sostenible del espacio público</t>
  </si>
  <si>
    <t>Cuido y defiendo el espacio público de Bogotá</t>
  </si>
  <si>
    <t xml:space="preserve">
02 Pilar Democracia urbana
</t>
  </si>
  <si>
    <t>18 Mejor movilidad para todos</t>
  </si>
  <si>
    <t>42 Transparencia, gestión pública y servicio a la ciudadanía</t>
  </si>
  <si>
    <t xml:space="preserve">
02 Pilar   Democracia urbana
</t>
  </si>
  <si>
    <t xml:space="preserve"> 1109 Manejo integral de residuos sólidos en el Distrito Capital y la Región
</t>
  </si>
  <si>
    <t>1113 Por una ciudad incluyente y sin barreras</t>
  </si>
  <si>
    <t>213 Instituto Distrital del Patrimonio Cultural</t>
  </si>
  <si>
    <t>1112 Instrumentos de planeación y gestión para la preservación y sostenibilidad del patrimonio cultural</t>
  </si>
  <si>
    <t>Formular y adoptar 1.00 plan Especial de Manejo y Protección del Centro Histórico</t>
  </si>
  <si>
    <t>Diego Parra
Constanza Medina</t>
  </si>
  <si>
    <t>3017920658
3188779879</t>
  </si>
  <si>
    <t>dparra@idpc.gov.co
constanza.medina@idpc.gov.co</t>
  </si>
  <si>
    <t>Diseñar, implementar y sistematizar una estrategia de transformación social por medio de las artes con población habitante de calle desde un enfoque diferencial.</t>
  </si>
  <si>
    <t>Jenny Elizabeth Tibocha</t>
  </si>
  <si>
    <t>3279797
Ext.1238</t>
  </si>
  <si>
    <t>jtibocha@sdis.gov.co</t>
  </si>
  <si>
    <t>Restablecer derechos al 100% de NNA victimas de explotación sexual y comercial, que reciba el IDIPRON
(estimado en 130 NNA)</t>
  </si>
  <si>
    <t>Atender Integralmente a 900.00 NNA en riesgo de explotación sexual comercial se vinculan a la oferta del
IDIPRON.</t>
  </si>
  <si>
    <t>Incorporar en el Plan de Ordenamiento  Territorial de Bogotá estrategias integrales y urbanísticas conducentes a reducir los factores que generan condiciones para la Habitabilidad en Calle, que permitan el acondicionamiento de espacios intermedios que impidan el deterioro del entorno en su presencia y al desarrollo de planes maestros que conlleven a la prevención y la resignificación del Fenómeno en los territorios sociales del Distrito.</t>
  </si>
  <si>
    <t>Realizar las acciones pedagógicas y divulgativas correspondientes, para que la población en general reconozca la calle, como espacio público y de convivencia por excelencia, es decir, escenario en el cual todas las personas, sin importar sus diferencias económicas sociales o culturales, tienen iguales Derechos y deberes en el ejercicio de su uso y goce</t>
  </si>
  <si>
    <t>N/A</t>
  </si>
  <si>
    <t>Definir un Plan Maestro para la territorialización de la Atención Integral, la disponibilidad de Espacios Zonales de Acogida Temporales y de equipamientos para la prestación de servicios públicos básicos, bajo lineamientos de los enfoques de género y diferencial que conlleven a la dignificación de la Población Habitante de Calle y a la resignificación del Fenómeno en los territorios sociales del Distrito, como otro modo válido de habitar la ciudad.</t>
  </si>
  <si>
    <t>Hernan Roncancio</t>
  </si>
  <si>
    <t>3002721523  
3105665754</t>
  </si>
  <si>
    <t xml:space="preserve">msanchez@sdis.gov.co 
lhernandezl@sdis.gov.co </t>
  </si>
  <si>
    <t>Suslay Sanchez
Luis Fernando Hernandez  Lasprilla</t>
  </si>
  <si>
    <t>118 Secretaría Distrital del Hábitat</t>
  </si>
  <si>
    <t>358 16 00 Ext 1401-1402-1502</t>
  </si>
  <si>
    <t>14 Intervenciones integrales del hábitat</t>
  </si>
  <si>
    <t>15 Recuperación, incorporación, vida urbana y control de la ilegalidad</t>
  </si>
  <si>
    <t>Monitorear 100.00 % de polígonos identificados de control y prevención en áreas susceptibles de ocupación</t>
  </si>
  <si>
    <t>5. Ordenamiento territorial sensible al fenómeno de la habitabilidad de calle</t>
  </si>
  <si>
    <t>Implementar 100.00 por ciento de la estrategia de participación en los proyectos de vivienda de interés social y prioritaria priorizados por la SDHT</t>
  </si>
  <si>
    <t>Diseñar  1.00 estrategia de participación para proyectos de vivienda de interés social y prioritaria</t>
  </si>
  <si>
    <t>Garantizar el 100% de atención a personas habitantes de calle que soliciten atención en  procesos de rehabilitación integral con adicciones, en articulación con la SDIS e IDIPRON.</t>
  </si>
  <si>
    <t>Atender 70,400.00 niños, niñas y adolescentes en el marco del programa jornada única y tiempo escolar.</t>
  </si>
  <si>
    <t>1006 La filarmónica para todos</t>
  </si>
  <si>
    <t>Lograr  3,662,000.00 asistencias de personas a la oferta cultural de la OFB en condiciones de no segregación.</t>
  </si>
  <si>
    <t>Asesorar 10 Instancias y Espacios de Participación Distrital que Realizan Acciones de seguimiento, evaluación, y monitoreo a las Políticas Públicas</t>
  </si>
  <si>
    <t>1107 Divulgación y apropiación del patrimonio cultural del Distrito Capital</t>
  </si>
  <si>
    <t>Lograr 1,700,000.00 asistentes a la oferta generada por el Instituto en actividades de patrimonio cultural.</t>
  </si>
  <si>
    <t>Diseñar e implementar una estrategia de vinculación de personas en proceso de superación de habitabilidad en calle de los Centros de atención del Proyecto 1108 de SDIS  e IDIPRON a la oferta generada por el Instituto en actividades de patrimonio cultural.</t>
  </si>
  <si>
    <t>1114 Intervención y conservación de los bienes muebles e inmuebles en sectores de interés cultural del
Distrito Capital</t>
  </si>
  <si>
    <t>ntervenir 1,009.00 bienes de interés cultural del Distrito Capital, a través de obras de adecuación, ampliación, conservación, consolidación estructural, rehabilitación,
mantenimiento y/o restauración.</t>
  </si>
  <si>
    <t>3125834536
2417900/30 ext. 3191</t>
  </si>
  <si>
    <t>Fortalecer 550 Organizaciones sociales del Distrito Capital  en espacios y procesos de participación.</t>
  </si>
  <si>
    <t>987 Saberes sociales para la cultura ciudadana y la transformación cultural</t>
  </si>
  <si>
    <t>Formular e implementar  1.00 Política Pública de Cultura Ciudadana.</t>
  </si>
  <si>
    <t>Implementar 1.00 Red de Cultura Ciudadana y Democrática.</t>
  </si>
  <si>
    <t>Prevención y Control del Delito en el Distrito Capital</t>
  </si>
  <si>
    <t>Elaborar 20 documentos de política pública que involucren la utilización de métodos cuantitativos, geoestadísticos y cualitativos de investigación para respaldar con evidencia empírica el proceso de toma de decisiones.</t>
  </si>
  <si>
    <t>El porcentaje de presupuesto programado para las acciones corresponde a los CPS de los profesionales para la realización de los estudios sobre habitabilidad en calle</t>
  </si>
  <si>
    <t>Implementar 100% la Dirección de Análisis de Información para la toma de decisiones</t>
  </si>
  <si>
    <t>El sistema de información se encuentra desarrollado e implementado al 100%, los reportes realizados por los profesionales de la SCJ no representan recursos adicionales de inversión</t>
  </si>
  <si>
    <t>Implementar 100% una estrategia de control por medio del fortalecimiento de la investigación judicial y criminal de delitos priorizados y el fortalecimiento de la gestión de las entidades de seguridad.</t>
  </si>
  <si>
    <t>El porcentaje de presupuesto programado para las acciones corresponde a los CPS de los profesionales para la formulación de la Política de Drogas del Distrito Capital</t>
  </si>
  <si>
    <t>El porcentaje de presupuesto programado para las acciones corresponde a los CPS de los profesionales del equipo de Enlaces Locales de Seguridad, quienes adelantan la coordinación a nivel local del Plan Integral de Seguridad, Convivencia y Justicia del Distrito.</t>
  </si>
  <si>
    <t>Atender el 100%  de los casos de niñas, niños y adolescentes identificados que se encuentren en alta permanencia en calle y/o  en situación de vida en calle.</t>
  </si>
  <si>
    <t>ICBF REGIONAL BOGOTA</t>
  </si>
  <si>
    <t>Identificar estrategias que contribuyan a la convivencia pacífica entre la población habitante de calle y los demás habitantes de la ciudad, a partir de acciones que promuevan el reconocimiento del otro como sujeto de derechos, y de la generación de procesos de mutuo respeto y tolerancia de la comunidad en general para con  los habitantes de calle; así como de estos hacia los demás habitantes de la ciudad.</t>
  </si>
  <si>
    <t xml:space="preserve">30 IED intervenidas con el programa de mejoramiento de sus entornos escolares </t>
  </si>
  <si>
    <t xml:space="preserve">Implementar la estrategia de caminos seguros al colegio en 40 IED priorizadas por factores de riesgo alto </t>
  </si>
  <si>
    <t>Implementar Estrategias  Educativas Flexibles que permitan la inclusión escolar a población habitante de calle o en riesgo de habitar calle</t>
  </si>
  <si>
    <t>Una estrategia de articulación entre las rutas "de Prevención para Jóvenes (RPJ)" y de Prevención de Habitabilidad en Calle(jovenes), diseñada e implementada.</t>
  </si>
  <si>
    <t>Número de Niños, niñas, adolescentes y jóvenes en situación de calle, en riesgo de habitabilidad en calle y en condiciones de fragilidad social, vinculados.</t>
  </si>
  <si>
    <t>Número de Jóvenes  beneficiados con oportunidades.</t>
  </si>
  <si>
    <t>N.A</t>
  </si>
  <si>
    <t>Las metas contempladas en este proyecto de inversión son  globales y estan dirigidas a todos los grupos poblacionales de Bogotá, por tal razón no es posible especificar un rubro presupuestal para la población en condición de habitabilidad en calle presente en el D.C.</t>
  </si>
  <si>
    <t>Construcción De Comunidad</t>
  </si>
  <si>
    <t>Cambio cultural y construcción del tejido social para la vida</t>
  </si>
  <si>
    <t xml:space="preserve">Intervención integral en territorios priorizados a través de cultura, </t>
  </si>
  <si>
    <t>Realizar  caminatas recreoecologicas con la población habitante de calle participante de los centros de atención, generando espacios de apropiación y sentido de pertenencia por la ciudad.</t>
  </si>
  <si>
    <t>Realizar Recreoencuentros juveniles con la población habitante de calle participante de los centros de atencion</t>
  </si>
  <si>
    <t>Realizar clases grupales de actividad física con la población habitante de calle participante de los centros de atencion</t>
  </si>
  <si>
    <t>Realizar actividades de activación sin limites con la población habitante de calle que presenta algún nivel de discapacidad  y que son participantes de los centros de atención.</t>
  </si>
  <si>
    <t>Realizar actividades de recreolimpiadas con la población habitante de calle que presenta algún nivel de discapacidad  y que son participantes de los centros de atención.</t>
  </si>
  <si>
    <t>Realizar ecoaventura con la población habitante de calle que presenta algún nivel de discapacidad  y que son participantes de los centros de atención.</t>
  </si>
  <si>
    <t>Generar los cupos a la población habitante de calle para la participación en los torneos interbarrios.</t>
  </si>
  <si>
    <t>Igualdad de calidad de vida</t>
  </si>
  <si>
    <t>Mejores oportunidades para el desarrollo a través de la cultura, la recreación y el deporte</t>
  </si>
  <si>
    <t>Formación para la transformación del ser</t>
  </si>
  <si>
    <t>1147
Deporte Mejor para Todos</t>
  </si>
  <si>
    <t>Número de Jóvenes con vulneración de derechos, vinculados como guías de cultura.</t>
  </si>
  <si>
    <t>Porcentaje  de  jovenes en riesgo de habitabilidad en calle avinculados a la Ruta de Oportunidades para jóvenes.</t>
  </si>
  <si>
    <t>Porcentaje de personas habitantes de calle atendidas en  procesos de rehabilitación integral con adicciones</t>
  </si>
  <si>
    <t>Yanira Vargas</t>
  </si>
  <si>
    <t>2203000 ext 1902</t>
  </si>
  <si>
    <t>yanira.vargas@transmilenio.gov.co</t>
  </si>
  <si>
    <t>Diseñar e implementar un esquema operativo de atención a las comunidades y grupos de interés en los componentes zonal y troncal, que permita atender las necesidades de información, capacitación y orientación que cubra el 100% de los espacios del servicio y zonas de impacto operativo</t>
  </si>
  <si>
    <t>Atender 10.181 personas en centros de atención transitoria para la inclusión social</t>
  </si>
  <si>
    <t>Atender 946 personas en comunidades de vida</t>
  </si>
  <si>
    <t>Integrar 550 Personas a procesos de enlace social y seguimiento.</t>
  </si>
  <si>
    <t>No aplica</t>
  </si>
  <si>
    <t>Realizar apoyos recreativos con la población habitante de calle participante de los centros de atención, con el fin de fortalecer los procesos de autocuidado y  bienestar mediante actividades recreativas.</t>
  </si>
  <si>
    <t>Vincular 306 Jóvenes con vulneración de derechos como guías de cultura ciudadana durante el cuatrienio.</t>
  </si>
  <si>
    <t xml:space="preserve">En el proceso de formulación de primera fase de la nueva Política Pública de Juventudes , Agenda Pulbica - Horizonte de Sentido, se desarollaran 8 diálogos con juventudes /cerca de 120 jóvenes) en procesos de superación de habitabilidad en calle, ESCNNA, LGBTI y personas en ejercicio de prostitución.  En el marco de la Segunda Fase de Formulaciòn de la Política mencionada, se tiene prevista su participación en los 600 diálogos de formulación.  </t>
  </si>
  <si>
    <t xml:space="preserve">Vincular población habitante de calle en procesos de detección temprana de alteraciones relacionadas con condiciones crónicas, (Cardiovascular, Diabetes, EPOC, Cáncer), en articulación con la SDIS (revisar el cruce de información con el RIPS).
</t>
  </si>
  <si>
    <t xml:space="preserve">Participar en el diseño e implementación de la Ruta para la inclusión económica de población en proceso de superación de la Habitabilidad en Calle.
</t>
  </si>
  <si>
    <t>Participar en el  diseño e implementación de la Ruta para la sostenibilidad económica de población que superó la Habitabilidad en Calle.</t>
  </si>
  <si>
    <t>Promover la participación ciudadana en el diseño, implementación, seguimiento y evaluación de estrategias y acciones territoriales y distritales, dirigidas a la dignificación y resignificación del Fenómeno de Habitabilidad en Calle, en el marco del reconocimiento y la realización de los Derechos y corresponsabilidad de todos los Ciudadanos y las Ciudadanas del Distrito Capital.</t>
  </si>
  <si>
    <t>3.Movilización Social para la Transformación del Fenómeno de Habitabilidad en Calle</t>
  </si>
  <si>
    <t>Integración Social</t>
  </si>
  <si>
    <t>Salud</t>
  </si>
  <si>
    <t>Seguridad, Convivencia y Justicia</t>
  </si>
  <si>
    <t>Desarrollo Económico, Industria y Turismo</t>
  </si>
  <si>
    <t>Gobierno</t>
  </si>
  <si>
    <t>Planeación</t>
  </si>
  <si>
    <t>1. Garantía de Aseguramiento en Salud para las Ciudadanas y los Ciudadanos Habitantes de Calle</t>
  </si>
  <si>
    <t>3. Acciones para la protección de la vida y el acceso a la justicia de las Ciudadanas y los Ciudadanos Habitantes de Calle.</t>
  </si>
  <si>
    <t>4. Formación para el trabajo y empleabilidad de las Ciudadanas y los Ciudadanos Habitantes de Calle.</t>
  </si>
  <si>
    <t>1. Plan Pedagógico sobre Espacio Público y Convivencia</t>
  </si>
  <si>
    <t>3. Prevención y Control de Eventos de Interés en Salud Pública para la población Habitante de Calle y para las personas en riesgo de habitar calle</t>
  </si>
  <si>
    <t>5. Desarrollo de oportunidades para el empleo de las Ciudadanas y los Ciudadanos Habitantes de Calle.</t>
  </si>
  <si>
    <t>Número de personas habitantes de calle atendidas.</t>
  </si>
  <si>
    <t>Número de personas ex habitantes de calle atendidas.</t>
  </si>
  <si>
    <t>Nombre Indicador</t>
  </si>
  <si>
    <t>Indicador por cada acción de política</t>
  </si>
  <si>
    <t>2. Acceso Integral e Integrado a los Servicios de Salud para las Ciudadanas y los Ciudadanos Habitantes de Calle</t>
  </si>
  <si>
    <t>2. Acciones de convivencia pacífica entre los habitantes de calle y la comunidad en general</t>
  </si>
  <si>
    <t>2. Fortalecimiento y Promoción de una Ciudadanía Activa de la Población Habitante de Calle</t>
  </si>
  <si>
    <t>2. Revisión del plan maestro de equipamientos para la habitabilidad de calle</t>
  </si>
  <si>
    <t>Alis Adriana Gonzalez</t>
  </si>
  <si>
    <t>apgonzalez@sdis.gov.co</t>
  </si>
  <si>
    <t>cchaves@sdis.gov.co
pmalagon@sdis.gov.co
nbeltrann@sdis.gov.co</t>
  </si>
  <si>
    <t>Jorge Gutierrez Rodriguez 
Aleyda Gomez
Edgar Triana</t>
  </si>
  <si>
    <t>(Sumatoria de casos atendidos de niñas, niños y adolescentes identificados que se encuentren en alta permanencia en calle y/o  en situación de vida en calle / Total de casos identificados de niñas, niños y adolescentes que se encuentren en alta permanencia en calle y/o  en situación de vida en calle)*100</t>
  </si>
  <si>
    <t>Aprobar a las personas fallecidas habitantes de calle y / o sus familiares, los subsidios de los servicios funerarios prestados en los cementerios de propiedad del Distrito Capital, conforme a la Resolución No. 121 de 2017 "Por la cual se reglamenta el Programa de Subsidios Funerarios en los Cementerios de propiedad del Distrito Capital".</t>
  </si>
  <si>
    <t>(Sumatoria de subsidios funerarios aprobados a las personas habitantes de calle fallecidas y/o sus familiares/ Total de solicitudes de subsidios funerarios de personas fallecidas habitantes de calle o sus familiares que cumplen con los requisitos)*100</t>
  </si>
  <si>
    <t xml:space="preserve">Informar a la SDIS la presencia de personas habitantes de calle en los espacios asociados con la prestación de los servicios a cargo de la UAESP para la activación del modelo de atención del fenómeno de habitante de calle en el espacio público. </t>
  </si>
  <si>
    <t xml:space="preserve">Porcentaje de informes remitidos a la SDIS de la presencia de personas habitantes de calle en los espacios asociados con la prestación de los servicios a cargo de la UAESP </t>
  </si>
  <si>
    <t>(Sumatoria de informes remitidos a la SDIS de la presencia de personas habitantes de calle en los espacios asociados con la prestación de los servicios a cargo de la UAESP / Total de espacios asociados con la prestación de los servicios a cargo de la UAESP en los que se identificó la presencia de personas habitantes de calle)*100</t>
  </si>
  <si>
    <t xml:space="preserve">Realizar un  estudio sobre delitos, violencias y conflictividades  de personas habitantes de calle.                                            
</t>
  </si>
  <si>
    <t xml:space="preserve">Un estudio sobre delitos, violencias y conflictividades  de personas habitantes de calle.                                                    
</t>
  </si>
  <si>
    <t>Realizar reportes por parte de los equipos territoriales sobre incidentes de seguridad y convivencia con habitantes de calle en el Sistema de indicadores de la Secretaría de Seguridad, Convivencia y Justicia "Tinguas"</t>
  </si>
  <si>
    <t>Número de reportes realizados por parte de los equipos territoriales sobre incidentes de seguridad y convivencia con habitantes de calle</t>
  </si>
  <si>
    <t>Sumatoria de reportes realizados por parte de los equipos territoriales sobre incidentes de seguridad y convivencia con habitantes de calle</t>
  </si>
  <si>
    <t>Incluir en la encuesta Bienal de Cultura una pregunta  relacionada con las percepción ciudadana en materia de seguridad y el fenómeno de habitabilidad en calle.</t>
  </si>
  <si>
    <t>Pregunta incluida en la encuesta Bienal de cultura sobre la percepción ciudadana en materia de seguridad y el fenómeno de habitabilidad en calle.</t>
  </si>
  <si>
    <t>Número de mesas de acompañamiento realizadas en los espacios de trabajo con Frentes Locales de Seguridad sobre el fenómeno de habitabilidad en calle</t>
  </si>
  <si>
    <t>sumatoria de  mesas de acompañamiento realizadas en los espacios de trabajo con Frentes Locales de Seguridad sobre el fenómeno de habitabilidad en calle</t>
  </si>
  <si>
    <t>Diseñar e Implementar el Protocolo de acompañamiento  en seguridad y convivencia para equipos territoriales del Distrito</t>
  </si>
  <si>
    <t>Porcentaje de Diseño e Implementación del Protocolo de acompañamiento  en seguridad y convivencia para equipos territoriales del Distrito</t>
  </si>
  <si>
    <t xml:space="preserve">Implementar el Protocolo de seguridad en entornos escolares definido y aprobado por el comité de Convivencia Escolar, el cual incluye temáticas de personas habitantes de calle.
</t>
  </si>
  <si>
    <t xml:space="preserve"> Protocolo de seguridad en entornos escolares definido y aprobado por el comité de Convivencia Escolar, el cual incluye temáticas de personas habitantes de calle Implementado.
</t>
  </si>
  <si>
    <t>Implementar el Protocolo en lugares concentración de habitantes de calle asociadas con la venta y consumo colectivo de drogas.</t>
  </si>
  <si>
    <t xml:space="preserve"> Protocolo en lugares concentración de habitantes de calle asociadas con la venta y consumo colectivo de drogas implementado.</t>
  </si>
  <si>
    <t>1. Caracterizar organizaciones sociales, comunitarias y comunales para identificar quienes de ellas tienen como población objetivo ciudadanos habitantes de calle.</t>
  </si>
  <si>
    <t>Porcentaje de organizaciones caracterizadas que tienen como población objetivo ciudadanos habitantes de calle.</t>
  </si>
  <si>
    <t>N.D</t>
  </si>
  <si>
    <t>Se reporta según lo ejecutado ya que no se cuenta con un estimado de población que se va atender ni un rubro especifico para este tema.
Dentro de las 550 organizaciones a fortalecer en el cuatrienio se incluyen organizaciones de: jóvenes, mujeres, LGBT, etnias, personas con discapacidad, biciusuarios, animalistas, ambientalistas, victimas del conflicto armado, niñez, vejez, entre otras.</t>
  </si>
  <si>
    <t>2. Generar espacios para sensibilizar a organizaciones sociales, comunitarias y comunales sobre el fenómeno de habitabilidad en calle.</t>
  </si>
  <si>
    <t>Porcentaje de los espacios generados para  sensibilizar organizaciones sociales, comunitarias y comunales sobre el fenómeno de habitabilidad en calle.</t>
  </si>
  <si>
    <t>3. Acompañar a organizaciones que vinculen a ciudadanos y ciudadanas habitantes de calle para la participación incidente. Este acompañamiento se entiende como asesoría técnica para fortalecer procesos asociativos con miras a la participación incidente</t>
  </si>
  <si>
    <t>Porcentaje de organizaciones  que vinculen a ciudadanos y ciudadanas habitantes de calle para la participación incidente acompañadas</t>
  </si>
  <si>
    <t>Realizar socializaciones a las personas en proceso de superación de habitabilidad en calle, sobre infraestructura, rutas, paraderos, tarifas, y el manual del usuario en el marco de la  cultura ciudadana del Sistema TransMilenio, en los siguientes centros de atención: a) Centro de Atención Transitoria (CAT) ubicado en la Carrera 35 # 10- 69, b) Comunidad de Vida El Camino", ubicada en la Carrera 69 # 47- 87  y  c) Casa de Enlace Social y Seguimiento (personas ex habitantes de Calle), ubicado en la Carrera 16 a # 30-74.</t>
  </si>
  <si>
    <t>Movilidad</t>
  </si>
  <si>
    <t>Comunicación, capacitación y atención al usuario en el Sistema de Transporte Público gestionado por
Transmilenio S. A.</t>
  </si>
  <si>
    <t>Reportar los resultados asociados al atributo de "seguridad" de las  encuestas de satisfacción que realice TRANSMILENIO S.A. durante el cuatrienio, con énfasis en lo relacionado con el fenómeno de habitabilidad en calle.</t>
  </si>
  <si>
    <t>Aumentar el nivel de satisfacción del Usuario, respecto de la Encuesta de Satisfacción Usuarios Transmilenio - Troncal y Zonal en lo correspondiente a la medición de comunicaciones.</t>
  </si>
  <si>
    <t>Brindar atención a mujeres habitantes de calle  en ejercicio de prostitución en Casa de Todas</t>
  </si>
  <si>
    <t>Número de proyectos implementados con acciones afirmativas en el ejercicio de los derechos en el marco del Plan de Igualdad de Oportunidades y Equidad de Género   y DESC de las mujeres  habitantes de calle en su diversidad</t>
  </si>
  <si>
    <t>Sumatoria de proyectos implementados con acciones afirmativas en el ejercicio de los derechos en el marco del PIOEG  y DESC de las mujeres habitantes de calle en su diversidad</t>
  </si>
  <si>
    <t xml:space="preserve">Brindar asesoría técnica en prevenciòn de consumo de sustancia psicoactivas (SPA) a la estategia de prevención de la habitabilidad en calle.
</t>
  </si>
  <si>
    <t xml:space="preserve">Componente de prevención del consumo de SPA desarrollado en la estrategia de prevención de la habitabilidad en calle.
</t>
  </si>
  <si>
    <t xml:space="preserve">Capacitar 120 personas de los equipos de talento humano de la Subdirección para la Adultez sobre la Política Pública de Prevención y Atención del Consumo y la Prevención a la Vinculación a la Oferta de Sustancias Psicoactivas para Bogotá D.C, y temas asociados.
</t>
  </si>
  <si>
    <t xml:space="preserve">Número de personas capacitadas en la Política Pública de Prevención y Atención del Consumo y la Prevención a la Vinculación a la Oferta de Sustancias Psicoactivas para Bogotá D.C, y temas asociados.
</t>
  </si>
  <si>
    <t>Sumatoria de  personas capacitadas en la Política Pública de Prevención y Atención del Consumo y la Prevención a la Vinculación a la Oferta de Sustancias Psicoactivas para Bogotá D.C, y temas asociados.</t>
  </si>
  <si>
    <t>Porcentaje de subsidios funerarios aprobados a las personas fallecidas habitantes de calle y / o sus familiares, en cumplimiento de la PPFHC</t>
  </si>
  <si>
    <t xml:space="preserve">Porcentaje de documento realizado que de cuenta de la condición, situación y posición de las mujeres habitantes de calle del Distrito Capital. </t>
  </si>
  <si>
    <t>Porcentaje de mujeres habitantes de calle  en ejercicio de prostitución  atendidas en la Casa de Todas</t>
  </si>
  <si>
    <t>Porcentaje de planes locales de seguridad que cuentan con acciones  de prevención de violencias  para mujeres habitantes de calle.</t>
  </si>
  <si>
    <t xml:space="preserve">Incorporar acciones de prevención de violencias para mujeres habitantes de calle en  los Planes locales de seguridad </t>
  </si>
  <si>
    <t>Implementar proyectos con acciones afirmativas en el ejercicio de los derechos en el marco del Plan de Igualdad de Oportunidades y Equidad de Género  y Derechos Económicos Sociales y Culturales- DESC de las mujeres habitantes de calle en su diversidad.</t>
  </si>
  <si>
    <t>Porcentaje de mujeres habitantes de calle informadas en el derecho a la participación y representación política en los centros de atención priorizados.</t>
  </si>
  <si>
    <t>Divulgar el "Plan de Igualdad de Oportunidades y Equidad de Género para las Mujeres- PIOEG" a las mujeres habitantes de calle de centros de atención del distrito.</t>
  </si>
  <si>
    <t>Porcentaje de mujeres habitantes de calle  informadas en el "Plan de Igualdad de Oportunidades y Equidad de Género para las Mujeres en centros de atención del distrito".</t>
  </si>
  <si>
    <t>(Sumatoria de mujeres habitantes de calle  informadas en el "Plan de Igualdad de Oportunidades y Equidad de Género para las Mujeres en centros de atención del distrito"/ Total de mujeres habitantes de calle en centros de atención del distrito) x 100</t>
  </si>
  <si>
    <t xml:space="preserve">Asesorar técnicamente al Comité de Política Pública del Fenómeno de Habitabilidad en calle  para la transversalización de los enfoques diferencial y de género en la implementación de la política pública. </t>
  </si>
  <si>
    <t xml:space="preserve">Comité de Política Pública del Fenómeno de Habitabilidad en Calle asesorado técnicamente en la transversalización de los enfoques diferencial y de género en la implementación de la política pública. </t>
  </si>
  <si>
    <t>Mujer</t>
  </si>
  <si>
    <t>Ruta de respuesta a urgencias y emergencias reportadas relacionadas con la población habitante de calle.</t>
  </si>
  <si>
    <t xml:space="preserve">Diseñar la ruta para dar respuesta efectiva al 100% de las urgencias y emergencias reportadas relacionadas con la población habitante de calle ubicada en el distrito capital, en articulación con la Policía Metropolitana, la SDIS e IDIPRON. </t>
  </si>
  <si>
    <t>Garantizar la atención de la población habitante de calle a través de la ruta de  respuesta a urgencias y emergencias.</t>
  </si>
  <si>
    <t>Porcentaje de la población habitante de calle atendida a través de la ruta de  respuesta a urgencias y emergencias</t>
  </si>
  <si>
    <t>(Sumatoria de población habitante de calle atendida a través de la ruta de  respuesta a urgencias y emergencias / Total de población habitante de calle reportadas) x 100</t>
  </si>
  <si>
    <t xml:space="preserve">(Sumatoria de fases ejecutadas /fases programadas) x 100% 
40% Diseño preliminar
60% Articulación intersectorial y ajustes
 </t>
  </si>
  <si>
    <t>Implementar una estrategia para garantizar las acciones de  tamizajes, diagnósticos y tratamiento para alcanzar una carga viral indetectable, con ciudadanos y ciudadanas habitante de calle del Distrito Capital.</t>
  </si>
  <si>
    <t>Estrategia implementada con ciudadanos y ciudadanas habitante de calle del Distrito Capital.</t>
  </si>
  <si>
    <t>Porcentaje de actividades que permitan reducir la mortalidad por Tuberculosis en ciudadanos y ciudadanas habitante de calle del Distrito Capital</t>
  </si>
  <si>
    <t>(Sumatoria de actividades que permitan reducir la mortalidad por Tuberculosis en ciudadanos y ciudadanas habitante de calle del Distrito Capital/Total de actividades programadas que permitan reducir la mortalidad por Tuberculosis en ciudadanos y ciudadanas habitante de calle del Distrito Capital)x100</t>
  </si>
  <si>
    <t xml:space="preserve">(Sumatoria de personas atendidas en procesos de rehabilitación integral con adicciones, en articulación / Total de personas que solicitan procesos de rehabilitación integral con adicciones, en articulación)x 100  </t>
  </si>
  <si>
    <t xml:space="preserve">Incluir a niños, niñas, adolescentes y jóvenes en riesgo de habitar calle, con alta permanencia en calle o en situación de vida en calle en el plan ampliado de inmunizaciòn. </t>
  </si>
  <si>
    <t xml:space="preserve">Porcentaje de niños, niñas, adolescentes y jóvenes en riesgo de habitar calle, con alta permanencia en calle o en situación de vida en calle incluidos en el plan ampliado de inmunización. </t>
  </si>
  <si>
    <t xml:space="preserve">(Sumatoria de niños, niñas, adolescentes y jóvenes en riesgo de habitar calle, con alta permanencia en calle o en situación de vida en calle incluidos en el plan ampliado de inmunización/ Total de  niños, niñas, adolescentes y jóvenes en riesgo de habitar calle, con alta permanencia en calle o en situación de vida en calle identificados para inclusión en el plan ampliado de inmunización. </t>
  </si>
  <si>
    <t>Porcentaje de difusiones realizadas sobre las acciones de transformación del fenómeno de habitabilidad en calle en el marco de las acciones desarrolladas con relación a la implementación de la Política Pública Distrital para el fenómeno de Habitabilidad en calle</t>
  </si>
  <si>
    <t>(Sumatoria de  difusiones realizadas sobre las acciones de transformación del fenómeno de habitabilidad en calle en el marco de las acciones desarrolladas con relación a la implementación de la Política Pública Distrital para el fenómeno de Habitabilidad en calle/ Tota de difusiones solicitadas  con relación a la implementación de la Política Pública Distrital para el fenómeno de Habitabilidad en calle)X100</t>
  </si>
  <si>
    <t xml:space="preserve">Porcentaje de personas habitantes de calle  de los sectores sociales LGBTI atendidas en el marco de los procesos de Centros de Atención Integral a la Diversidad Sexual y de Géneros .
</t>
  </si>
  <si>
    <t>Capacitar a 450 personas del equipo de talento humano del Proyecto 1108 de SDIS, en la implementación del enfoque diferencial por orientación sexual e identidad de género, por parte del equipo de talento humano de la Subdirección de Asuntos LGBT de la SDIS.</t>
  </si>
  <si>
    <t>Desarrollar actividades dirigidas a 7050 personas que laboren en los sectores público, privado o mixto, para realizar procesos formación en atención diferencial por orientación sexual e identidad de género</t>
  </si>
  <si>
    <t>Atender a las personas de los sectores LGBTI que son habitantes de calle a través de actividades en  los Centros de Atención Integral a la Diversidad Sexual y de Géneros en articulación con los equipos de la Subdirección para la Adultez.</t>
  </si>
  <si>
    <t xml:space="preserve">Brindar acompañamiento técnico en la formulación de guías metodológicas con enfoque diferencial pertenecientes a la estrategia de prevención de habitar en calle.
</t>
  </si>
  <si>
    <t>Porcentaje de guías orientadas técnicamente para la implementación del enfoque diferencial por orientación sexual e identidad de género</t>
  </si>
  <si>
    <t>Número de personas del  talento humano del Proyecto 1108 de SDIS formadas en implementación del enfoque diferencial.</t>
  </si>
  <si>
    <t>Identificar y vincular a las personas de los sectores sociales LGBTI en riesgo a la estrategia de prevención de habitar calle.</t>
  </si>
  <si>
    <t>(Sumatoria de guías orientadas técnicamente/Total de de guías programadas)x100</t>
  </si>
  <si>
    <t>Informar sobre la presencia de ciudadanos habitantes de calle en zonas de la ciudad en las que se desarrollan los proyectos  de infraestructura de la entidad a fin de aportar a la construcción de la Estrategia Distrital para la Recuperación y Protección del Espacio Público.</t>
  </si>
  <si>
    <t>Porcentaje de casos informados a la SDIS  sobre la presencia de ciudadanos habitantes de calle en zonas de la ciudad en las que se desarrollan los proyectos  de infraestructura de la entidad a fin de aportar a la construcción de la Estrategia Distrital para la Recuperación y Protección del Espacio Público.</t>
  </si>
  <si>
    <t>(Sumatoria de casos informados a la SDIS sobre la presencia de ciudadanos habitantes de calle en zonas de la ciudad en las que se desarrollan los proyectos de la entidad a fin de aportar a la construcción de la Estrategia Distrital para la Recuperación y Protección del Espacio Público/ Total de casos reportados por interventorias de proyectos de infraestructura sobre la presencia de ciudadanos habitantes de calle)x100</t>
  </si>
  <si>
    <t>Porcentaje de polígonos susceptibles de ocupación por parte de personas habitantes de calle en el Distrito.</t>
  </si>
  <si>
    <t>Identificar el 100% de polígonos  susceptibles de ocupación por parte de personas habitantes de calle en el Distrito.</t>
  </si>
  <si>
    <t>Brindar servicios de atención psicosocial, jurídica y de acogida transitoria en Casa Refugio a población LGBTI victima de violencias por orientación sexual o identidad de género sin redes de apoyo para prevenir habitabilidad de calle.</t>
  </si>
  <si>
    <t>Número de procesos de formación  desarrollados en derechos Humanos a personas habitantes de calle en hogares de paso.</t>
  </si>
  <si>
    <t>Desarrollar procesos de formación en derechos Humanos a personas habitantes de calle en hogares de paso para que se autoreconozcan como sujetos de derechos y deberes ciudadanos.</t>
  </si>
  <si>
    <t>Sumatoria de de procesos de formación  desarrollados en derechos Humanos a personas habitantes de calle en hogares de paso.</t>
  </si>
  <si>
    <t>Sumatoria de sesiones de socialización al Sistema TransMilenio, realizadas con personas en proceso de superación de habitabilidad en calle interesadas en participar</t>
  </si>
  <si>
    <t>Porcentaje de reportes de resultados asociados al atributo de "Seguridad" de las encuestas de satisfacción que realice TRANSMILENIO S.A. durante el cuatrienio.</t>
  </si>
  <si>
    <t>(Sumatoria de reportes entregados, de los resultados asociados al atributo de "Seguridad" de las  encuestas de satisfacción que realice TRANSMILENIO S.A. durante el cuatrienio / Total de encuestas realizadas)*100</t>
  </si>
  <si>
    <t>Diseñar e implementar la estrategia de vinculación de personas en proceso de superación de habitabilidad en calle, de los Centros de atención de SDIS e IDIPRON, a la oferta cultural de la OFB.</t>
  </si>
  <si>
    <t>Beneficiar a niños, niñas y adolescentes en riesgo de habitar calle de colegios del Distrito del programa jornada única y tiempo escolar  con talleres de formación musical de la OFB</t>
  </si>
  <si>
    <t>Beneficiar a niños, niñas y adolescentes en riesgo de habitar calle con talleres de formación musical de la OFB en centros locales de formación musical</t>
  </si>
  <si>
    <t>Nùmero de estudios jurídico en relación con el fenómeno de habitabilidad en calle en el Distrito, desarrollado</t>
  </si>
  <si>
    <t>Sumatoria de estudios jurídicos en relación con el fenómeno de habitabilidad en calle en el Distrito, desarrollado</t>
  </si>
  <si>
    <t>Involucrar el 100% de  abogados(as) que trabajan en temas relacionados con el fenómeno de habitabilidad en calle en el Distrito, en "Centros de estudio"  de temas juridicos asociados al fenómeno de habitabilidad en calle.</t>
  </si>
  <si>
    <t>Porcentaje de  abogados(as) que trabajan en temas relacionados con el fenómeno de habitabilidad en calle del Distrito que participan en "Centros de estudio"  de temas juridicos asociados al fenómeno de habitabilidad en calle.</t>
  </si>
  <si>
    <t>(Sumatoria de  abogados(as) que trabajan en temas relacionados con el fenómeno de habitabilidad en calle del Distrito que participan en "Centros de estudio"  de temas juridicos asociados al fenómeno de habitabilidad en calle/Total de  abogados(as) que trabajan en temas relacionados con el fenómeno de habitabilidad en calle del Distrito convocados a los Centros de EStudio)x100 )</t>
  </si>
  <si>
    <t>Componente</t>
  </si>
  <si>
    <t>Juan Diego Delgadillo Páez
Isaac Echeverry</t>
  </si>
  <si>
    <t>jdelgadillop@habitatbogota.gov.co
secheverryw@habitatbogota.gov.co</t>
  </si>
  <si>
    <t>Jazmin Karime Florez Vergel
Viviana Fonseca
Elizabeth Meza Medina
Luisa Beltran</t>
  </si>
  <si>
    <t>3580400 Extensión 1308
3144706244</t>
  </si>
  <si>
    <t>Se disponen los recursos para la contratación de un  encargo fiduciario  para la administración y pago de los recursos destinados para el programa de Subsidios Funerarios a cargo de la Unidad Administrativa Especial de Servicios Públicos de Bogotá D.C. Al finalizar la vigencia se podrá conocer el porcentaje que se destinó para ciudadanos habitantes de calle y/o sus familias.</t>
  </si>
  <si>
    <t>Formular e implementar un proyecto de capacitación para la formalización a la poblacion recicladora de oficio</t>
  </si>
  <si>
    <t>Implementar 1 Estrategia de prevención con poblaciones en alto riesgo de habitabilidad en calle en el Distrito capital.</t>
  </si>
  <si>
    <t xml:space="preserve">Atender y reportar personas mayores  habitantes de calle que asistan al servicio Centro Día.
</t>
  </si>
  <si>
    <t>(Sumatoria de personas mayores  habitantes de calle atendidas en  Centros Día/ Total de personas mayores habitantes de calle que solicitan y cumplen con los criterios del servicio Centro Día)*100</t>
  </si>
  <si>
    <t>Atender integralmente a 38,000 personas mayores en condición de fragilidad social en la ciudad de Bogotá  a través del servicio Centros Día.</t>
  </si>
  <si>
    <t>Diseñar e implementar una ruta de prevención de habitabilidad en calle para personas mayores en el Distrito Capital, en el marco del modelo distrital para el fenómeno de habitabilidad en calle.</t>
  </si>
  <si>
    <t>Ruta de prevención de habitabilidad en calle para personas mayores diseñada e implementada.</t>
  </si>
  <si>
    <t>Diseño Ruta de prevención de habitabilidad en calle para personas mayores (40%)
Implementación Ruta de prevención de habitabilidad en calle para personas mayores (60%)</t>
  </si>
  <si>
    <t>NA</t>
  </si>
  <si>
    <t>Implementar un Plan de Seguimiento del plan de acción de la Política Pública.</t>
  </si>
  <si>
    <t xml:space="preserve">Atender y reportar personas mayores  habitantes de calle que asistan al servicio Centro de Protección Social.
</t>
  </si>
  <si>
    <t>(Sumatoria de personas mayores  habitantes de calle atendidas en  Centro de Protección Social / Total de personas mayores habitantes de calle que solicitan y cumplen con los criterios del servicio Centro de Protección Social)*100</t>
  </si>
  <si>
    <t>Atender integralmente a 2.226 personas mayores en condición de fragilidad social en la ciudad de Bogotá a través del servicio Centro de Protección Social.</t>
  </si>
  <si>
    <t xml:space="preserve">Beneficiar las personas mayores ex habitantes de calle que cumplan con los criterios, con apoyos económicos. 
</t>
  </si>
  <si>
    <t>Entregar a 90,318 Personas mayores en situación de vulnerabilidad  socioeconómica con apoyos económicos.</t>
  </si>
  <si>
    <t>Diseñar e implementar una ruta de superación de la habitabilidad en calle y sostenibilidad para personas mayores en el Distrito Capital,  en el marco del modelo distrital para el fenómeno de habitabilidad en calle.</t>
  </si>
  <si>
    <t>Ruta de superación de la habitabilidad en calle y sostenibilidad para personas mayores diseñada e implementada.</t>
  </si>
  <si>
    <t>Diseño Ruta de superación de la habitabilidad en calle y sostenibilidad para personas mayores  (40%)
Implementación Ruta de superación de la habitabilidad en calle y sostenibilidad para personas mayores  (60%)</t>
  </si>
  <si>
    <t xml:space="preserve">Atender y reportar personas mayores  habitantes de calle que asistan al servicio Centro Noche.
</t>
  </si>
  <si>
    <t>(Sumatoria de personas mayores  habitantes de calle atendidas en  Centro Noche / Total de personas mayores habitantes de calle que solicitan y cumplen con los criterios del servicio Centro noche)*100</t>
  </si>
  <si>
    <t>Atender a 500 Personas mayores en situación de vulnerabilidad asociada a la falta de lugar estable para dormir  en el servicio Centro Noche.</t>
  </si>
  <si>
    <t>Vincular 4,250 Personas laboralmente a través de los diferentes procesos de intermediación.</t>
  </si>
  <si>
    <t xml:space="preserve">Porcentaje de de personas mayores  habitantes de calle atendidas en  Centros Día.
</t>
  </si>
  <si>
    <t xml:space="preserve">Porcentaje de de personas mayores  habitantes de calle atendidas en  Centros de Protección Social.
</t>
  </si>
  <si>
    <t>Entregar a la SDIS el inventario de puentes peatonales, puentes vehiculares y plazoletasadministradas por IDU, a fin de aportar a la construcción de la Estrategia Distrital para la Recuperación y Protección del Espacio Público.</t>
  </si>
  <si>
    <t>Documento del inventario de puentes peatonales, puentes vehiculares y plazoletas administradas por IDU entregado.</t>
  </si>
  <si>
    <t>TRANSPORTE PÚBLICO INTEGRADO Y DE CALIDAD</t>
  </si>
  <si>
    <t>Construccion De 24 Torres De Cable Aereo
Construccion De 4 Estaciones De Cable Aereo
Construir 1629155 M2 Espacio Publico Asociado A Troncales
Construir 58.7 Km De Troncales
Mantener 127 Km Carril Troncales</t>
  </si>
  <si>
    <t>Ambiente</t>
  </si>
  <si>
    <t>Cultura, Recreación y Deporte</t>
  </si>
  <si>
    <t>Hábitat</t>
  </si>
  <si>
    <t>Sumatoria de  personas atendidas en centros de atención transitoria para la inclusión social</t>
  </si>
  <si>
    <t>Sumatoria de  personas atendidas en comunidades de vida</t>
  </si>
  <si>
    <t>Sumatoria de  personas integradas a procesos de enlace social y seguimiento.</t>
  </si>
  <si>
    <t>Todas las acciones afirmativas que desde la Subgerencia de Comunicaciones y Atención al Usuario de TRANSMILENIO S.A. se desarrollan, atienden al proyecto de inversión 0071 denominado: “COMUNICACIÓN, CAPACITACIÓN Y ATENCIÓN AL USUARIO DEL SITP". En este proyecto de inversión no se tiene un rubro específico para este grupo objetivo, pero sí se tienen contemplados los públicos con enfoque diferencial, donde se encuentran personas que por sus plenos derechos deben incluirse por razones de género, raza, etnia, ruralidad, cultura, situación socio-económica, identidad de género, orientación sexual, discapacidad, religión, ideología y edad (Documento Resolución No. 0492 de 2015 – Enfoque Diferencial).
NOTA:  El plan anual de adquisiciones es un documento de naturaleza informativa y las adquisiciones incluidas en el mismo pueden ser canceladas, revisadas o modificadas. Esta información no representa compromisos u obligación alguna por parte de TRANSMILENIO S.A. ni la compromete a adquirir los bienes, obras y servicios en él señalado.</t>
  </si>
  <si>
    <t>Todas las acciones afirmativas que desde la Subgerencia de Comunicaciones y Atención al Usuario de TRANSMILENIO S.A. se desarrollan, atienden al proyecto de inversión 0071 denominado: “COMUNICACIÓN, CAPACITACIÓN Y ATENCIÓN AL USUARIO DEL SITP". En este proyecto de inversión no se tiene un rubro específico para este grupo objetivo, pero sí se tienen contemplados los públicos con enfoque diferencial, donde se encuentran personas que por sus plenos derechos deben incluirse por razones de género, raza, etnia, ruralidad, cultura, situación socio-económica, identidad de género, orientación sexual, discapacidad, religión, ideología y edad (Documento Resolución No. 0492 de 2015 – Enfoque Diferencial).
NOTA: El plan anual de adquisiciones es un documento de naturaleza informativa y las adquisiciones incluidas en el mismo pueden ser canceladas, revisadas o modificadas. Esta información no representa compromisos u obligación alguna por parte de TRANSMILENIO S.A. ni la compromete a adquirir los bienes, obras y servicios en él señalado.</t>
  </si>
  <si>
    <t>2. Componente de Atención Integral e Integrada en Salud</t>
  </si>
  <si>
    <t xml:space="preserve">Elaborar el documento de la estructura organica funcional del Observatorio de dinamica diferencial y de familias que incluye el fenómeno de habitabilidad en calle. </t>
  </si>
  <si>
    <t>Coordinar la entrega y consolidación del informe anual de seguimiento al Plan Maestro de Equipamientos de Bienestar Social de Bogotá, conforme al decreto 316  de 2006 y el acuerdo 223 de 2006, como herramienta para emitir conceptos sobre el uso del suelo para la inclusion urbanistica del fenomeno de habitabilidad en calle.</t>
  </si>
  <si>
    <t>Documento de la estructura orgánica funcional del Observatorio de dinamica diferencial y de familias realizado</t>
  </si>
  <si>
    <t>Informe consolidado de seguimiento al Plan Maestro de Equipamientos de Bienestar Social de Bogotá</t>
  </si>
  <si>
    <t>07 Eje transversalGobierno legítimo, fortalecimiento local y eficiencia</t>
  </si>
  <si>
    <t>Gobierno Digital y Eficiente</t>
  </si>
  <si>
    <t>Eje transversal Nuevo ordenamiento territorial</t>
  </si>
  <si>
    <t xml:space="preserve">Fortalecimiento del Ciclo de politicas Públicas en el Distrito capital </t>
  </si>
  <si>
    <t>Realizar 10 estudios que permitan contar con información de calidad para la formulación, seguimiento y
evaluación de Políticas Públicas.</t>
  </si>
  <si>
    <t xml:space="preserve">Fortalecer Frentes Locales de Seguridad que tengan relación con el fenómeno de habitabilidad en calle
</t>
  </si>
  <si>
    <t>157 - intervención integral en territorios y poblaciones priorizados a través de cultura, recreación y deporte</t>
  </si>
  <si>
    <t xml:space="preserve">Se reporta el presupuesto total del proyecto </t>
  </si>
  <si>
    <t>Porcentaje de niños, niñas y adolescentes de colegios del distrito, identificados como población en riesgo de habitabilidad en calle, beneficiados de los procesos de formación musical de la OFB.</t>
  </si>
  <si>
    <t>(Sumatoria de niños, niñas y adolescentes de colegios del distrito, identificados como población en riesgo de habitabilidad en calle, beneficiados del de formación musical de la OFB / Total de niños en riesgo de habitabilidad en calle del programa jornada única y tiempo escolar convocados a los procesos de formación musical de la OFB)*100</t>
  </si>
  <si>
    <t>124- Formación para la transformación del ser</t>
  </si>
  <si>
    <t>Porcentaje de niños, niñas y adolescentes en riesgo de habitar calle  beneficiados con talleres de formación musical de la OFB en centros filarmónicos de formación musical</t>
  </si>
  <si>
    <t>(Sumatoria de niños, niñas y adolescentes en riesgo de habitar calle  beneficiados con procesos de formación musical de la OFB en centros filarmónicos  de formación musical / Total de  niños, niñas y adolescentes en riesgo de habitar calle remitidos por la SDIS para asistir a los centros filarmónicos de formación musical)*100</t>
  </si>
  <si>
    <t>126 -Políticas de emprendimiento e industrial culturales y creativas</t>
  </si>
  <si>
    <t xml:space="preserve">Línea de acción </t>
  </si>
  <si>
    <t xml:space="preserve">Objetivo de la Línea de acción </t>
  </si>
  <si>
    <t>Sumatoria de  personas atendidas en comunidades de vida por medio de la estrategia de abordaje en calle</t>
  </si>
  <si>
    <t xml:space="preserve">Implementar en territorios de alta complejidad una estrategia encaminada a debilitar las estructuras delincuenciales dedicadas al microtráfico que involucra a las personas habitantes de calle.       </t>
  </si>
  <si>
    <t xml:space="preserve">Porcentaje de territorio de alta complejidad en los que se ha implementado una estrategia  encaminada a debilitar las estructuras delincuenciales dedicadas al microtráfico que involucra a las personas habitantes de calle.                    </t>
  </si>
  <si>
    <t xml:space="preserve">(Sumatoria de territorios de alta complejidad en los que se ha implementado la estrategia encaminada a debilitar las estructuras delincuenciales dedicadas al microtráfico que involucra a las personas habitantes de calle/ Total de territorios de alta complejidad del Distrito priorizados) *100         </t>
  </si>
  <si>
    <t>Secretaría Distrital de Integración Social</t>
  </si>
  <si>
    <t>3163322118
3795750 ext 3005</t>
  </si>
  <si>
    <t xml:space="preserve">Atender y reportar personas mayores  habitantes de calle  que cumplan con los criterios para ser  beneficiadas con apoyos económicos.
</t>
  </si>
  <si>
    <t>Número de apoyos recreativos con la población habitante de calle participante de los centros de atención de la Secretaría Distrital de Integración social</t>
  </si>
  <si>
    <t>Sumatoria de apoyos recreativos con la población habitante de calle participante de los centros de atención de la Secretaría Distrital de Integración social</t>
  </si>
  <si>
    <t>Número de Caminatas recreativas realizadas  con la población habitante de calle participante de los centros de atención de la Secretaría Distrital de Integración social</t>
  </si>
  <si>
    <t>Sumatoria de Caminatas recreativas realizadas  con la población habitante de calle participante de los centros de atención de la Secretaría Distrital de Integración social</t>
  </si>
  <si>
    <t>Número de actividades  de activación sin límites realizadas con la población habitante de calle que presenta algún nivel de discapacidad  y que son participantes de los centros de atención de la Secretaría Distrital de Integración social</t>
  </si>
  <si>
    <t>Sumatoria de actividades  de activación sin límites realizadas con la población habitante de calle que presenta algún nivel de discapacidad  y que son participantes de los centros de atención de la Secretaría Distrital de Integración social</t>
  </si>
  <si>
    <t>Número de actividades de recreolimpiadas realizadas con la población habitante de calle que presenta algún nivel de discapacidad  y que son participantes de los centros de atención  de la Secretaría Distrital de Integración social</t>
  </si>
  <si>
    <t>Sumatoria de actividades de recreolimpiadas realizadas con la población habitante de calle que presenta algún nivel de discapacidad  y que son participantes de los centros de atención  de la Secretaría Distrital de Integración social</t>
  </si>
  <si>
    <t>Número de jornadas de ecoaventuras realizadas con la población habitante de calle  que presenta algún nivel de discapacidad  y que son participantes de los centros de atención  de la Secretaría Distrital de Integración social</t>
  </si>
  <si>
    <t>Sumatoria de jornadas de ecoaventuras realizadas con la población habitante de calle  que presenta algún nivel de discapacidad  y que son participantes de los centros de atención  de la Secretaría Distrital de Integración social</t>
  </si>
  <si>
    <t>Número de Clases grupales de actividad física realizadas con personas habitantes de calle participantes de los centros de atención de la Secretaría Distrital de Integración social</t>
  </si>
  <si>
    <t>Sumatoria de Clases grupales de actividad física realizadas con personas habitantes de calle participantes de los centros de atención de la Secretaría Distrital de Integración social</t>
  </si>
  <si>
    <t>Número de cupos otorgados a  personas habitantes de calle  participantes de los centros de atención de la Secretaría Distrital de Integración social para la participación en los torneos interbarrios</t>
  </si>
  <si>
    <t>Sumatoria de cupos otorgados a  personas habitantes de calle  participantes de los centros de atención de la Secretaría Distrital de Integración social para la participación en los torneos interbarrios</t>
  </si>
  <si>
    <t xml:space="preserve">Sumatoria de recreoencuentros juveniles realizados con la población habitante de calle participante de los centros de atencion de la Secretaría Distrital de Integración social </t>
  </si>
  <si>
    <t xml:space="preserve"> Número de recreoencuentros juveniles realizados con la población habitante de calle participante de los centros de atencion de la Secretaría Distrital de Integración social </t>
  </si>
  <si>
    <t>Reportar el número de personas ex habitantes de calle que son beneficiados con proyectos de vivienda de interés social y prioritaria priorizados por la Secretaría Distrital del Hábitat</t>
  </si>
  <si>
    <t>(Sumatoria de polígonos que presentan ocupación por parte de personas habitantes de calle en el Distrito/ Total de polígonos  susceptibles de ocupación por parte de personas habitantes de calle en el Distrito) x 100</t>
  </si>
  <si>
    <t xml:space="preserve">Diseñar e implementar la estrategia de Búsqueda Activa mediante jornadas de atención focalizada en población ex-habitante de calle, en articulación con la Secretaría de Integración Social,  con el fin de vincular las personas que los requieran al Sistema Educativo Oficial. </t>
  </si>
  <si>
    <t>Porcentaje de diseño e implementación de la estrategia de Búsqueda Activa con población ex-habitante de calle.</t>
  </si>
  <si>
    <t xml:space="preserve">Porcentaje  de personas en proceso de superación de habitabilidad en calle o ex-habitantes de calle de los centros de atención de la Secretaría Distrital de Integración social e IDIPRON ,que han sido o estan siendo atendida en el Sistema Educativo Oficial. </t>
  </si>
  <si>
    <t>(Sumatoria de personas en proceso de superación de habitabilidad en calle o ex-habitantes de calle de los centros de atención de la Secretaría Distrital de Integración social e IDIPRON que han sido o estan siendo atendida en el Sistema Educativo Oficial/ Total de personas en proceso de superación de habitabilidad en calle o ex-habitantes de calle de los centros de atención de la Secretaría Distrital de Integración social e IDIPRON que requieren ser atendidas por el Sistema Educativo Oficial) x 100</t>
  </si>
  <si>
    <t>Identificar y reportar la poblacion ex habitante de calle o habitante de calle de los centros de atención de la Secretaría Distrital de Integración social e IDIPRON, que ha sido o está siendo atendida en el Sistema Educativo Oficial.</t>
  </si>
  <si>
    <t xml:space="preserve"> Número de  Estrategias  educativas flexibles implementadas, que permitan la inclusión escolar a personas habitantes de calle o en riesgo de habitar calle.
</t>
  </si>
  <si>
    <t xml:space="preserve">Sumatoria de Estrategias  educativas flexibles implementadas, que permitan la inclusión escolar a personas habitantes de calle o en riesgo de habitar calle.
</t>
  </si>
  <si>
    <t>Divulgación e implementación del protocolo en las IED de prevención de conflictos y alteraciones de la convivencia, asociados a la presencia de habitantes de calle en los entornos escolares.</t>
  </si>
  <si>
    <t xml:space="preserve">Porcentaje de divulgación e implementación del protocolo en las IED de prevención de conflictos y alteraciones de la convivencia, asociados a la presencia de habitantes de calle en los entornos escolares.
</t>
  </si>
  <si>
    <t>Divulgación  del protocolo en las IED (50%)
Implementación del protocolo en las IED(50%)</t>
  </si>
  <si>
    <t xml:space="preserve">Porcentaje de implementación de  la estrategia de caminos seguros al colegio en las  40 IED priorizadas por factores de riesgo alto </t>
  </si>
  <si>
    <t>Sumatoria de Niños, niñas, adolescentes y jóvenes en situación de calle, en riesgo de habitabilidad en calle y en condiciones de fragilidad social, vinculados</t>
  </si>
  <si>
    <t>Sumatoria de Jóvenes  beneficiados con oportunidades.</t>
  </si>
  <si>
    <t>Sumatoria de  Jóvenes con vulneración de derechos, vinculados como guías de cultura.</t>
  </si>
  <si>
    <t>Restablecer derechos a la totalidad de Niños Niñas y Adolescentes victimas de explotación sexual y comercial, que sean atendidos por el  IDIPRON
(estimado en 130 NNA)</t>
  </si>
  <si>
    <t xml:space="preserve">Porcentaje de diseño e implementación del Convenio Interadminsitrativo con la Secretaría Distrital de Integración Social para la inclusión económica de la Población en proceso de superación de la Habitabilidad en Calle
</t>
  </si>
  <si>
    <t>Porcentaje de diseño del Convenio Interadminsitrativo (50%)
Porcentaje de  implementación del Convenio Interadminsitrativo (50%)</t>
  </si>
  <si>
    <t xml:space="preserve">Porcentaje de diseño e implementación de la ruta para la inclusión económica de población en proceso de superación de la Habitabilidad en Calle
</t>
  </si>
  <si>
    <t>Porcentaje de diseño de la ruta para la inclusión económica de población en proceso de superación de la Habitabilidad en Calle (50%)
Porcentaje de  implementación de la ruta para la inclusión económica de población en proceso de superación de la Habitabilidad en Calle (50%)</t>
  </si>
  <si>
    <t xml:space="preserve">Porcentaje de diseño e implementación de la ruta para la sostenibilidad económica de población que superó la Habitabilidad en Calle.
</t>
  </si>
  <si>
    <t>Porcentaje de diseño de la ruta para la sostenibilidad económica de población que superó la Habitabilidad en Calle  (50%)
Porcentaje de  implementación de la ruta para la sostenibilidad económica de población que superó la Habitabilidad en Calle (50%)</t>
  </si>
  <si>
    <t>Porcentaje de diseño e implementación de la estrategia de vinculación de personas en proceso de superación de habitabilidad en calle</t>
  </si>
  <si>
    <t>Porcentaje de diseño e implementación del convenio de formación y empleabilidad dirigido a personas ex- habitantes de calle</t>
  </si>
  <si>
    <t xml:space="preserve">  Involucrar la participación de personas  en proceso de superación de habitabilidad en Calle de los Centros de atención del Proyecto 1108 de SDIS  e IDIPRON, en  actividades programadas de recuperación de Manejo y Protección del Centro Histórico.</t>
  </si>
  <si>
    <t>Porcentaje de actividades de recuperación de Manejo y Protección del Centro Histórico en las que participan personas  en proceso de superación de habitabilidad en Calle de los Centros de atención del Proyecto 1108 de SDIS  e IDIPRON</t>
  </si>
  <si>
    <t>(Sumatoria de  actividades de recuperación de Manejo y Protección del Centro Histórico en las que participan personas  en proceso de superación de habitabilidad en Calle de los Centros de atención del Proyecto 1108 de SDIS  e IDIPRON/ Total de actividades programadas de recuperación de Manejo y Protección del Centro Histórico) x 100</t>
  </si>
  <si>
    <t xml:space="preserve">Diseñar e implementar una Ruta de Inclusión Económica para Personas que superaron la Habitabilidad en Calle para su vinculación laboral a través de los diferentes procesos de intermediación.
</t>
  </si>
  <si>
    <t xml:space="preserve"> Porcentaje de diseño e implementación de la Ruta de Inclusión Económica para Personas que superaron la Habitabilidad en Calle para su vinculación laboral a través de los diferentes procesos de intermediación 
</t>
  </si>
  <si>
    <t>(Sumatoria de fases de diseño e implementaciónde la Ruta de Inclusión Económica para Personas que superaron la Habitabilidad en Calle para su vinculación laboral a través de los diferentes procesos de intermediación  ejecutadas/Total de fases de diseño e implementación de ruta de atención economica programadas) x 100
Porcentaje de diseño (50%)
Porcentaje de implementación (50%)</t>
  </si>
  <si>
    <t xml:space="preserve">Porcentaje de personas que superaron la Habitabilidad en Calle formadas en competencias blandas y transversales por medio de la Agencia Pública de Gestión y Colocación del Distrito
</t>
  </si>
  <si>
    <t>Remitir personas que superaron la Habitabilidad en Calle  formadas y certificadas a través de la Agencia de Empleo para acceder a oportunidades de vinculación laboral  con el fin de fortalecer su sostenibilidad económica.</t>
  </si>
  <si>
    <t xml:space="preserve">Porcentaje de personas que superaron la Habitabilidad en Calle  formadas y certificadas remitidas a través de la Agencia de Empleo para acceder a oportunidades de vinculación laboral  con el fin de fortalecer su sostenibilidad económica.
</t>
  </si>
  <si>
    <t xml:space="preserve">Participar en el diseño e implementación de la Estrategia Distrital para la Recuperación y Protección del Espacio Público con Personas Habitantes de Calle que participan en Centros de Atención de la Secretaría Distrital de Integración Social e IDIPRON.
</t>
  </si>
  <si>
    <t xml:space="preserve"> Porcentaje de diseño e implementación de la Estrategia Distrital para la Recuperación y Protección del Espacio Público con Personas Habitantes de Calle que participan en Centros de Atención de la Secretaría Distrital de Integración Social e IDIPRON
</t>
  </si>
  <si>
    <t>(Sumatoria de fases de diseño e implementación de la Estrategia Distrital para la Recuperación y Protección del Espacio Público con Personas Habitantes de Calle que participan en Centros de Atención de la Secretaría Distrital de Integración Social e IDIPRON ejecutadas/Total de fases de diseño e implementación de la Estrategia Distrital para la Recuperación y Protección del Espacio Público con Personas Habitantes de Calle que participan en Centros de Atención de la Secretaría Distrital de Integración Social e IDIPRON programadas)
Porcentaje de diseño (50%)
Porcentaje de implementación (50%)</t>
  </si>
  <si>
    <t xml:space="preserve">Participar en el diseño e implementación   de la Estrategia Distrital para la Recuperación y Protección del Espacio Público con Personas Habitantes de Calle que NO asisten a Centros de Atención del Distrito.
</t>
  </si>
  <si>
    <t xml:space="preserve"> Porcentaje de diseño e implementación de la Estrategia Distrital para la Recuperación y Protección del Espacio Público con Personas Habitantes de Calle  que NO asisten a Centros de Atención del Distrito
</t>
  </si>
  <si>
    <t>(Sumatoria de fases de diseño e implementación de la Estrategia Distrital para la Recuperación y Protección del Espacio Público con Personas Habitantes de Calle que NO asisten a Centros de Atención del Distrito /Total de fases de diseño e implementación de la Estrategia Distrital para la Recuperación y Protección del Espacio Público con Personas Habitantes de Calle que NO asisten a Centros de Atención del Distrito programadas)
Porcentaje de diseño (50%)
Porcentaje de implementación (50%)</t>
  </si>
  <si>
    <t xml:space="preserve"> Porcentaje de organizaciones ambientales locales vinculadas en acciones y procesos vinculados al cuidado de la ciudad donde participan las personas habitantes de calle</t>
  </si>
  <si>
    <t xml:space="preserve">Vincular a organizaciones ambientales locales en acciones y procesos relacionados con el  cuidado de la ciudad, donde participan las personas habitantes de calle
</t>
  </si>
  <si>
    <t>Porcentaje de Comisiones Ambientales Locales-CAL donde se generan  espacios de encuentro entre la ciudadanía y las personas habitantes de calle para generar pactos de convivencia frente al cuidado de la ciudad.</t>
  </si>
  <si>
    <t xml:space="preserve">Vincular a las Comisiones Ambientales Locales-CAL como instancias de generación de espacios de encuentro entre la ciudadanía y las personas habitantes de calle para generar pactos de convivencia frente al cuidado de la ciudad.
</t>
  </si>
  <si>
    <t>(Sumatoria de Comisiones Ambientales Locales-CAL donde se generan  espacios de encuentro entre la ciudadanía y las personas habitantes de calle para generar pactos de convivencia frente al cuidado de la ciudad/Totalidad de Comisiones Ambientales Locales-CAL que operan en el Distrito) x 100</t>
  </si>
  <si>
    <t>Acompañamiento de la Secretaría Distrital de Ambiente en las Jornadas de Desarrollo Personal en Calle, con el fin de promover la conciencia ambiental y cuidado del medio ambiente con personas habitantes de calle</t>
  </si>
  <si>
    <t>Involucrar  personas habitantes de calle y/o personas en proceso de superación de la situación de habitabilidad en calle en acciones  de  educación ambiental.</t>
  </si>
  <si>
    <t>Porcentaje de personas habitantes de calle y/o personas en proceso de superación de la situación de habitabilidad en calle,  que participan en acciones  de  educación ambiental</t>
  </si>
  <si>
    <t>(sumatoria de personas habitantes de calle y/o personas en proceso de superación de la situación de habitabilidad en calle que  participan en acciones  de  educación ambiental/ Total de personas habitantes de calle y/o personas en proceso de superación de la situación de habitabilidad en calle que solicitan participar en acciones  de  educación ambiental) x 100</t>
  </si>
  <si>
    <t>Gestión Jurídica</t>
  </si>
  <si>
    <t>Educación</t>
  </si>
  <si>
    <t>(Sumatoria de fases ejecutadas /fases programadas) x 100% 
Diseño del Protocolo (30%)
Protocolo en Implementación (70%)</t>
  </si>
  <si>
    <t>(Sumatoria de fases de diseño e implementación de protocolo  ejecutadas /Total  de fases de  diseño e implementación de protocolo programadas) x 100
Diseño del Protocolo (50%)
Implementación del Protocolo (50%)</t>
  </si>
  <si>
    <t>(Sumatoria de fases de diseño e implementación  de la estrategia de Búsqueda Activa con población ex-habitante de calle ejecutadas/Total  de fases de  diseño e implementación de la estrategia de Búsqueda Activa con población ex-habitante de calle programadas) x 100
Diseño de la estrategia de Búsqueda Activa (50%)
Implementación de la estrategia de Búsqueda Activa (50%)</t>
  </si>
  <si>
    <t>(Sumatoria de fases de diseño e implementación del convenio de formación y empleabilidad dirigido a personas ex- habitantes de calle  ejecutadas /Total  de fases de  diseño e implementación del convenio de formación y empleabilidad dirigido a personas ex- habitantes de calle programadas) x 100
Diseño  del convenio (50 %)
Implementación del convenio (50 %)</t>
  </si>
  <si>
    <t>(Sumatoria de fases de diseño e implementación de estrategia de vinculación de personas en proceso de superación de habitabilidad en calle  ejecutadas /Total  de fases de  diseño e implementación de estrategia de vinculación de personas en proceso de superación de habitabilidad en calle programadas) x 100
Diseño  de la estrategia (50 %)
Implementación de la estrategia(50 %)</t>
  </si>
  <si>
    <t>4,250,000,000</t>
  </si>
  <si>
    <t xml:space="preserve">Atender al 100% de las  personas que superaron la Habitabilidad en Calle para acceder a oportunidades de vinculación laboral a través de los diferentes procesos de intermediación.
</t>
  </si>
  <si>
    <t>Remitir 4,000 personas formadas y certificadas por la agencia a empleadores</t>
  </si>
  <si>
    <t>4,000,000,000</t>
  </si>
  <si>
    <t xml:space="preserve">Formar personas que superaron la Habitabilidad en Calle en competencias blandas y transversales por medio de la Agencia Pública de Gestión y Colocación del Distrito
</t>
  </si>
  <si>
    <t>9,100,000,000</t>
  </si>
  <si>
    <t>(Sumatoria de organizaciones ambientales locales vinculadas en acciones y procesos relacionados con cuidado de la ciudad, donde participan las personas habitantes de calle/Número  de organizaciones ambientales locales interesadas en participar en acciones y procesos relacionados con cuidado de la ciudad, donde participan las personas habitantes de calle) x 100</t>
  </si>
  <si>
    <t xml:space="preserve">Porcentaje de Jornadas de Desarrollo Personal en Calle, acompañadas por la Secretaría Distrital de Ambiente,  en las cuales se desarrollan actividades de educación ambiental para las personas habitantes de calle
</t>
  </si>
  <si>
    <t>(Sumatoria de Jornadas de Desarrollo Personal en Calle  acompáñadas por la Secretaría Distrital de Ambiente, en las cuales se desarrollan actividades de educación ambiental para las personas habitantes de calle/ Total de Jornadas de Desarrollo Personal en Calle que desarrolla la Subdirección para la Adultez de la Secretaría Distrital de Integración Social) x 100</t>
  </si>
  <si>
    <t>Cultura Ciudadana para la Convivencia</t>
  </si>
  <si>
    <t xml:space="preserve">
</t>
  </si>
  <si>
    <t>Atender a personas ex habitantes de calle con discapacidad, en centros crecer, centros de protección, centro renacer y centros integrarte.</t>
  </si>
  <si>
    <t>Porcentaje de  personas ex habitantes de calle con discapacidad, atendidas en centros crecer, centros de protección, centro renacer y centros integrarte</t>
  </si>
  <si>
    <t>(Sumatoria de  personas ex habitantes de calle con discapacidad, atendidas en centros crecer, centros de protección, centro renacer y centros integrarte/ Total de personas  ex habitantes de calle con discapacidad, que soliicitan el servicio y cumplen con los criterios) x 100</t>
  </si>
  <si>
    <t>Atender 3,289 personas con discapacidad en centros crecer, centros de protección, centro renacer y centros integrarte</t>
  </si>
  <si>
    <t>Incluir efectivamente a personas con discapacidad ex habitantes de calle, en los entornos Productivo y Educativo, en articulación con los sectores público y privado.</t>
  </si>
  <si>
    <t>(Sumatoria de personas con discapacidad ex habitantes de calle incluidas efectivamente/ Total de personas con discapacidad ex habitantes de calle programadas para inclusión) x 100</t>
  </si>
  <si>
    <t>Incrementar a 2,000 personas con discapacidad con procesos de inclusión efectivos en el Distrito</t>
  </si>
  <si>
    <t xml:space="preserve">Porcentaje de personas con discapacidad ex habitantes de calle, incluidas efectivamente en el Distrito. </t>
  </si>
  <si>
    <t>Garantizar la participación de ciudadanos(as) habitantes de calle, personas en proceso de superación de habitabilidad en calle de los Centros de atención de la Secretaría Distrital de Integración Social e IDIRPON, o del componente de Enlace Social y seguimiento del Proyecto 1108 de SDIS en el proceso de formulación de la política pública de Cultura Ciudadana.</t>
  </si>
  <si>
    <t>1. Recuperar, revitalizar y sostener 75 km de ejes viales de alto impacto peatonal y vehicular sostener. (33%) 
2. Recuperar y revitalizar 134 estaciones de Transmilenio. (33%) 
3. Recuperar 500 predios de zonas de cesión (zonas verdes, parqueaderos y equipamiento comunal público) a cargo del DADEP. (33%) 
6. Recuperar  20 Zonas de acceso (1%)</t>
  </si>
  <si>
    <t>Diseño e implementación de un convenio de formación y empleabilidad entre el Instituto Distrital del Patrimonio Culturaly SDIS dirigido a un grupo personas ex- habitantes de calle, pertenecientes al Componente de Enlace Social y Seguimiento del Proyecto 1108 de SDIS, en temas de obras de adecuación, ampliación, conservación, consolidación estructural, rehabilitación, mantenimiento y/o restauración de bienes de interés cultural del Distrito Capital.</t>
  </si>
  <si>
    <t>Ciudadanos(as) habitantes de calle, personas en proceso de superación de habitabilidad en calle de los Centros de atención de la Secretaría Distrital de Integración Social e IDIRPON, o del componente de Enlace Social y seguimiento del Proyecto 1108 de SDIS en el proceso de formulación de la política pública de Cultura Ciudadana</t>
  </si>
  <si>
    <t xml:space="preserve">Sumatoria de Ciudadanos(as) habitantes de calle, personas en proceso de superación de habitabilidad en calle de los Centros de atención de la Secretaría Distrital de Integración Social e IDIRPON, o del componente de Enlace Social y seguimiento del Proyecto 1108 de SDIS que participaron en la formulación 
</t>
  </si>
  <si>
    <t>Se ha realizado consulta en UPI Luna Park, Arborizadora Alta, Santa Lucía, Molinos, Servitá, La favorita, Oasis I y II, Bosa, Puente Aranda y Perdomo.</t>
  </si>
  <si>
    <t>Silvia Ortiz
Edgar Delgado</t>
  </si>
  <si>
    <t>316 623 4777 - 3778835
3778881</t>
  </si>
  <si>
    <t>silvia.ortiz@ambientebogota.gov.co
silvia.ortiz@sda.gov.co
silviaortiz@gmail.com
edgar.delgado@sda.gov.co</t>
  </si>
  <si>
    <t>3386660 - 3118791959</t>
  </si>
  <si>
    <t>Clara Tatiana Zapata Carrillo
Alberto Sánchez
Andrea Ardila
Nathalie Pabón</t>
  </si>
  <si>
    <t>3214765915
3779595</t>
  </si>
  <si>
    <t>3112564354 / 3213614662
3134496776</t>
  </si>
  <si>
    <t>jose.osorio@gobiernobogota.gov.co
jeniferkma@hotmail.com
ruben.vega.acevedo@gmail.com
andres.zuñiga@gobiernobogota.gov.co</t>
  </si>
  <si>
    <t>2883466 Ext. 153
315 8776297
310 3123463</t>
  </si>
  <si>
    <t>dcaro@ofb.gov.co
crgonzalez@ofb.gov.co
mabohorquez@ofb.gov.co</t>
  </si>
  <si>
    <t>Germán Ardila
Gabriela Hurtado</t>
  </si>
  <si>
    <t>313 3482779
322 2330838</t>
  </si>
  <si>
    <t>gardila@desarrolloeconomico.gov.co
ghurtadosdde@gmail.com</t>
  </si>
  <si>
    <t>ciudadanosdelacalle.sds@gmail.com
gpvillegas@saludcapital.gov.co</t>
  </si>
  <si>
    <t>Ruth Estrada Buitrago
Patricia Villegas</t>
  </si>
  <si>
    <t>312 4102908
364 9090 Ext. 9618</t>
  </si>
  <si>
    <t>315 2146251</t>
  </si>
  <si>
    <t>Blanca Valenzuela
Francia Hernandez
GRUPO DE PROTECCIÓN ICBF</t>
  </si>
  <si>
    <t>David Camilo Castiblanco
Tatiana Bonilla</t>
  </si>
  <si>
    <t>tatiana.bonilla@idartes.gov.co
david.castiblanco@idartes.gov.co</t>
  </si>
  <si>
    <t>Miguel Granados
Zulma Rojas</t>
  </si>
  <si>
    <t>321 4154879
3813000 Ext. 1783</t>
  </si>
  <si>
    <t>magranados@secretariajuridica.gov.co
zrojas@secretariajuridica.gov.co</t>
  </si>
  <si>
    <t>Gabriel Osorio Alvarez
Yenifer Moreno Arias
Ruben Fabian Vega Acevedo 
Andrés Zuñiga</t>
  </si>
  <si>
    <t>Humberto Vargas
Liliana Bernal Suaterna
Camilo Isaza
Diana Patricia Martínez Gallego
Erika Sanchez</t>
  </si>
  <si>
    <t>312 3665282
314 4017768
304 6501210
3241000</t>
  </si>
  <si>
    <t>Blanca Riaño
Hugo Andrés Angel
Viviana Pérez
Aliria López
Kattia Pinzón</t>
  </si>
  <si>
    <t>300 6975592
301 4068557
300 5687802</t>
  </si>
  <si>
    <t xml:space="preserve">
Diego Felipe Ariza Arias
</t>
  </si>
  <si>
    <t xml:space="preserve">
dariza@sdis.gov.co
</t>
  </si>
  <si>
    <t>jgutierrezr@sdis.gov.co
acgomez@sdis.gov.co
etriana@sdis.gov.co</t>
  </si>
  <si>
    <t>3183504885
3103491133
3279797
Ext.1915</t>
  </si>
  <si>
    <t xml:space="preserve">Vincular 48 profesionales de la Subdirección para la Adultez que desarrollen acciones de prevención, atención y superación de la habitabilidad en calle, con personas en riesgo o habitantes de calle  y sus familias , a  la escuela de formación del Consejo Distrital para la Atención Integral de Víctimas de Violencia Intrafamiliar,Violencias y Explotación Sexual.
</t>
  </si>
  <si>
    <t>312 4177334</t>
  </si>
  <si>
    <t xml:space="preserve">Para el periodo del reporte, se obtuvo un resultado superior al esperado del 123%, lo anterior se debe principalmente a la consolidación de la estrategia de abordaje en calle dividiendo a la ciudad en 5 corredores estratégicos que permiten un mayor radio de acción de los equipos de atención en calle. Asimismo, durante la vigencia se aumentó el talento humano contratado para realizar las acciones significativas de atención calle.
Por último, la ejecución del contrato 8387 de 2017, entre de la SDIS y CORPROGRESO, amplió el número de ciudadanos habitantes de calle atendidos a través de las Jornadas Integrales de Desarrollo Personal Integrales en los 5 corredores en que se dividió la ciudad. Con la contratación y el desarrollo de la estrategia se logró ejecutar el presupuesto programado para la vigencia.
</t>
  </si>
  <si>
    <t xml:space="preserve">El periodo del reporte se encuentra que se alcanzó el 85% de la meta trazada esto debido a que durante la vigencia no se abrió el Hogar de Paso para Mujeres Diversas y que no se realizará la apertura del nuevo Centro de Atención Transitoria. 
A pesar de lo anterior, tanto los Hogares de Paso Día-Noche como el Centro de Atención Transitoria brindaron la atención a los Ciudadanos Habitantes de Calle sin contratiempos. 
Se esperaba que con la puesta en marcha de la estrategia de abordaje territorial, a través de la ejecución del contrato 8387 de 2017, contribuyera de manera significativa al aumento de la población atendida, sin embargo la época de fin de año trajo consigo una reducción en el número de ciudadanos atendidos en los diferentes servicios de la subdirección. 
</t>
  </si>
  <si>
    <t xml:space="preserve">A partir de las acciones adelantadas a través de Centro de Desarrollo de capacidades académicas, artísticas y ocupacionales y la Línea de seguimiento y acompañamiento, se han atendido 742 personas habitantes de calle y/o egresados de los procesos de atención, lo que corresponde a un 135% en el cumplimiento de la meta. 
Este aumento se debe principalmente a las gestiones que llevó a cabo el Centro de Desarrollo de capacidades académicas, artísticas y ocupacionales para el desarrollo de procesos de educación no formal con una duración 40 horas con el SENA, además, sistemas en coordinación con la Universidad Abierta y a Distancia - UNAD  y con el Instituto Técnico la Salle, lo que permitió la ampliación de la cobertura y de personas atendidas.
Por otro lado, la Línea de seguimiento y acompañamiento se ha fortalecido a lo largo del año 2017, brindando atención a los ciudadanos egresados de los servicios a través de acciones como: grupos de apoyo, encuentros familiares, visitas domiciliarias, atención psicosocial y orientación hacia la generación de ingresos y empleabilidad; aportando de esta forma al cumplimiento de la meta en magnitud.
</t>
  </si>
  <si>
    <t>Se cumple con las actividades y tareas programadas para el periodo del reporte, entre ellas la ejecución del contrato 8370 de 2017, que implementará la estrategia de prevención en los corredores en que se divide el Distrito, haciendo énfasis en el desarrollo de procesos de ampliación de capacidades de prevención del fenómeno de habitabilidad con poblaciones en Riesgo y Alto Riesgo de habitar la calle. Para la vigencia 2017 se cumple con el 99% de la meta, quedando pendiente para la vigencia 2018 la oficialización del Lineamiento de la Estrategia de Prevención.</t>
  </si>
  <si>
    <t>Por Una Ciudad Incluyente y Sin Barreras</t>
  </si>
  <si>
    <t>La Secretaría Distrital de Integración Social, a través del Proyecto Por Una Ciudad Incluyente y Sin Barreras, logró durante el año 2017 incluir efectivamente en los entornos educativo y productivo a un total de 490 personas con discapacidad; de los cuales, 3 personas con discapacidad se reconocen como ex-habitantes de calle.
Las tres personas con discapacidad, que se reconocen como ex-habitantes de calle, son atendidas en los Centros Integrarte de Atención Interna; desde allí y con el acompañamiento de la Estrategia de Fortalecimiento a la Inclusión, se logró su vinculación al Colegio Integrado de Fontibón en Jornada Nocturna, en donde han permanecido y culminado los objetivos trazados.</t>
  </si>
  <si>
    <t xml:space="preserve"> La Corporación para la Investigación y Fomento Empresarial -CEFIN presentó diez guías metodológicas en torno a temas de ampliación de capacidades para la prevención de la habitabilidad en calle. Los contenidos de estas diez guías metodológicas se basaron en el enfoque diferencial  y, además, los contenidos de tres de éstas se encuentran dirigidas a personas de los sectores LGBTI en riesgo y alto riesgo de habitar la calle y fueron retroalimentadas el 03 de diciembre de 2017  por parte de profesional de la Subdirección para Asuntos LGBTI. Dentro de las recomendaciones se sugirió tomar los conceptos de sexo, género y orientación sexual acorde decreto 062 de 2014, reemplazar el término de "personas normales", así mismo se sugirió ampliar parece ampliar la descripción de las actividades de momento 3 reflexión y compromisos,  para poder retroalimentar a mayor profundidad los aspectos técnicos de la metodología propuesta.
De igual manera se ha venido trabajando  en el lineamiento para incorporar el enfoque diferencial en relación con las orientaciones sexuales e identidades de género en la atención de personas habitantes de calle, que incluye el componente de prevención cual tiene como objetivo brindar herramientas prácticas para el abordaje y atención a ciudadanas y ciudadanos habitantes de calle pertenecientes a los sectores sociales LGBTI. Este lineamiento se elabora con el objetivo de garantizar la implementación del enfoque diferencial por orientación sexual e identidad de género, a través de la claridad en los conceptos, del lenguaje adecuado que se debe emplear en el abordaje hacia ellos y ellas en los servicios del proyecto 1108. Así mismo se aportan estrategias psicosociales que aportan al acompañamiento e intervención que se realiza en las diversas unidades operativas. De igual forma se brindarán herramientas para el fortalecimiento institucional a partir de estrategias que transforman imaginarios y representaciones sociales, al interior de las Unidades Operativas, promoviendo el lenguaje no solo incluyente sino también adecuado, con lo cual se busca que las personas de los sectores sociales LGBTI ciudadanos y ciudadanos habitantes de calle o que estén en riesgo de habitar calle, reciban una atención enmarcada en el respeto y reconocimiento por parte del talento humano del proyecto en mención.</t>
  </si>
  <si>
    <t xml:space="preserve">En relación con la asesoria técnica del documento de lineamientos de prevención de la habitabilidad en calle con poblaciones en riesgo, donde se abordan temas relacionados con el consumo de SPA y su relación con el inicio de la habitabilidad en calle, con corte  2017 se presentan los siguientes avances:
-Se realizó la revisión de las guias metodologicas desarrolladas en el marco del Convenio de la Secretaría Distrital de Integración Social, fundamentalmente en relación con el consumo de SPA.
-Se realizó el seguimiento a la construcción e implementacion de la estrategia de prevención de la habitabilidad en calle desde el componente de consumo de sustancias psicoactivas con el acompañamiento en el 3 y 4 trimestre de la implementacion del plan operativo dentro de la entidad de la Política Pública de Prevención y atención del Consumo y la Prevención de la Vinculación a la Oferta de Sustancias Psicoactivas en Bogotá.
-Pendiente la entrega del documento que oficializa la estrategia de prevención de la habitabilidad en calle en la entidad para el acompañamiento a la implementación en los territorios.
</t>
  </si>
  <si>
    <t>186 Ciudadanos y Ciudadanas habitantes de calle formadas en escenario informales en deberes y derechos en 6 procesos distintos..</t>
  </si>
  <si>
    <t xml:space="preserve">Con corte al 31 de diciembre de 2017, se formaron en la estrategia de prevención 64 personas de los cuales 56 fueron hombres, 7 fueron mujeres y 1 transgénero, quienes son beneficiarios del servicio social, habitante de calle de los centros: Comunidad de Vida el Camino y Hogar de Paso, ubicados en las localidades de Engativá, Puente Aranda. </t>
  </si>
  <si>
    <t>Con corte al 31 de diciembre de 2017, se formaron 6 servidores de la Subdirección para la Adultez, quienes se encuentran vinculados a nivel central, Hogar de paso y del Centro de Desarrollo de Capacidades Académicas, ocupacionales y Artísticas.</t>
  </si>
  <si>
    <t>En cuanto a habitante de calle, la UAESP no tiene un reporte de cuantas solicitudes y servicios efectivamente prestados se otorgaron a habitantes de calle.</t>
  </si>
  <si>
    <t>Jazmin Karime Florez Vergel
Viviana Fonseca
Luisa Beltran</t>
  </si>
  <si>
    <t>El reporte cuantitativo de esta acción es cero (0); por cuanto, el equipo de gestores sociales de la Unidad ha participado activamente en escenarios institucionales locales para la coordinación, planeación, y posicionamiento de acciones que contribuyan con los temas de aprovechamiento y reconocimiento de la población recicladora. Es en este marco que, se han realizado operativos con los recicladores de oficio-habitantes de calle, para su reconocimiento en las 20 localidades de Bogotá, en coordinación conjunta con la Secretaría Distrital de Integración Social desde los territorios.</t>
  </si>
  <si>
    <t>Se debe fortalecer el trabajo con las entidades locales, para buscar más apoyo en el tema de cedulación de los habitantes de calle para incluirlos en el registro único de recicladores de oficio-RURO.</t>
  </si>
  <si>
    <t>Definir y diseñar un (1) estudio jurídico pertinente, en relación con el fenómeno de habitabilidad en calle en el Distrito.</t>
  </si>
  <si>
    <t>N.A.</t>
  </si>
  <si>
    <t>NA.</t>
  </si>
  <si>
    <t>Se entrega el Estudio Jurídico</t>
  </si>
  <si>
    <t>El valor del presupuesto programado corresponde al total del contrato suscrito.</t>
  </si>
  <si>
    <t xml:space="preserve">El presupuesto ejecutado para la jornada incluyó el alquiler del salón y los refrigerios. La jornada de orientación estuvo programada para  150  personas y se contó con la asistieron de  105. </t>
  </si>
  <si>
    <t>ND</t>
  </si>
  <si>
    <t>El IDPAC cuenta con el Aplicativo de Caracterización de Organizaciones Sociales, el cual para la vigencia 2017 identifico que de las 672 organizacionescaracterizadas, 69 organizaciones seleccionan como una de sus poblaciones objetivo a la población habitante de calle</t>
  </si>
  <si>
    <t xml:space="preserve">Con el propósito de generar una red de apoyo alrededor del fenómeno de habitabilidad en calle y poder sensibilizar a las organizaciones sociales de la ciudad en torno al mismo,  se realizaron los siguientes encuentros:
1. Encuentro con afecto habito mi cuerpo: Fue un  espacio de dialogo en torno al papel de la mujer cómo madre, hija, ciudadana y a su vez la problemática de violencia que vive en su cotidianidad tanto las ciudadanas que habitan la calle, como las que no. El ejercicio inició con presentaciones artísticas de habitantes de calle dirigidos por el equipo de Creativxs de la Secretaria distrital de integración social y se cerró con un conversatorio entre los y las habitantes de calle y las organizaciones sociales presentes de la localidad de Usme. (22 de junio de 2017)
2. Encuentro de saberes: En la localidad de Antonio Nariño se reunieron organizaciones sociales cuyo objeto es la atención de: personas mayores, niños, niñas, adolescentes y habitantes de calle, para promover a través del arte la integración de estas poblaciones y el intercambio de saberes que visibilice el valor de cada uno dentro de la ciudad. (22 de noviembre de 2017)
</t>
  </si>
  <si>
    <t>Se acompañó la jornada “Almuerzo Navideño”, con el fin de generar un espacio de integración que incentivará a mujeres habitantes de calle a organizarse para la participación incidente. En este encuentro se contó con alrededor de 27 mujeres habitantes de calle y la presencia institucional de la Subidrección para Asuntos LGBT de la Secretaría Distrital de Integración Socia, la Dirección de Diversidad Sexual de la Secretaría Distrital de Planeación y el IDPAC.</t>
  </si>
  <si>
    <t>_179_Ambiente_sano</t>
  </si>
  <si>
    <t>Jaime Alberto Villamil Torres
Profesional Dirección de Equidad y Políticas Poblacionales
Laura Patarroyo Gómez
Profesional Dirección de Equidad y Políticas Poblacionales</t>
  </si>
  <si>
    <t>3358000 Ext 8523</t>
  </si>
  <si>
    <t>Andrea Carolina Torres León 
Profesional Dirección de Planes Maestros y Complementarios</t>
  </si>
  <si>
    <t>3358000 Ext 8486</t>
  </si>
  <si>
    <t>atorresl@sdp.gov.co</t>
  </si>
  <si>
    <t xml:space="preserve">La acción se realiza con gastos de funcionamiento y no está asociada a un proyecto específico. </t>
  </si>
  <si>
    <t>Número de sesiones de socialización sobre el Sistema TransMilenio, realizadas con personas en proceso de superación de habitabilidad en calle interesadas en participar, por cada  uno de los tres (3) centros de atención.</t>
  </si>
  <si>
    <t>Se realizaron en total seis (6) socializaciones, dos (2) por cada Centro de Atención, con un índice de cumplimiento del 100%. Con las socializaciones se llegó a 312 personas, quienes se encuentran en superación de habitabilidad en calle, y adicionalmente se entregaron 113 tarjetas tullave.</t>
  </si>
  <si>
    <t xml:space="preserve">Se remitieron los resultados de la encuesta de satisfacción, de forma oportuna al Comité Técnico del Fenómeno de Habitabilidad en Calle. Estos resultados (encuesta de julio), se compartió con la SDIS, el 14 de septiembre de 2017, a través del correo electrónico: nbeltrann@sdis.gov.co. </t>
  </si>
  <si>
    <t>VÍCTOR MANUEL RODRÍGUEZ SARMIENTO</t>
  </si>
  <si>
    <t>3274850 Ext- 548</t>
  </si>
  <si>
    <t>Jose Joaquin Saenz Moreno</t>
  </si>
  <si>
    <t>6605400 ext 5000</t>
  </si>
  <si>
    <t>josej.saenz@idrd.gov.co</t>
  </si>
  <si>
    <t xml:space="preserve">Realizar 36.960 actividades recreativas articuladas con grupos poblacionales y/o territorios de Bogotá. </t>
  </si>
  <si>
    <t>Realizar 105.168 actividades recreativas dirigidas a grupos etarios.</t>
  </si>
  <si>
    <t>Meta 1: Realizar 43.820 actividades recreativas masivas de carácter metropolitano</t>
  </si>
  <si>
    <t>Se cumplio con el 100% de las clases grupales, en el informe cualitativo se detallan las intervenciones.</t>
  </si>
  <si>
    <t>Se ha cumplido el 100% de los compromisos a la fecha, con los ID 38537, 40578, 54973, 54993, 58291, 63543 acciones realizadas en el centro de atención Bakata.</t>
  </si>
  <si>
    <t>Se ha cumplido con el 100% de los compromisos a la fecha con la actividad de Recreolympiadas  con las actividades identificadas en el sistema de información misional  con los siguientes ID: 40751, 59861 y 69309, todas llevadas a cabo en el centro de atención Bakata</t>
  </si>
  <si>
    <t>Se ha cumplido con el 100% de los compromisos a la fecha con la actividad de Ecoaventura, con las actividades identificadas en el sistema de información misional con los ID: 70097, 78387, 78389, todos llevados a cabo en el centro de atención Bakata</t>
  </si>
  <si>
    <t>Realizar 4 Torneos Interbarriales</t>
  </si>
  <si>
    <t>De los 6 cupos solo se hizo uso de 3 cupos para los siguientes deportes: Futbol 8 mixto, se inscribieron 15 jugadores de los cuales 11 hombres y 4 mujeres, Voleibol 4x4 mixto se inscribieron 7 jugadores de los cuales fueron 5 hombres 2 mujeres, y de Baloncesto 3x3 mixo se inscribieron 6 jugadores 4 hombres 2 mujeres</t>
  </si>
  <si>
    <t xml:space="preserve">Se cumplio con el 100% de los recreoencuentros juveniles ya que a la fecha se han realizado varias intervenciones superando la meta establecida. Actividades identificadas en la plataforma del Sistema de Información Misional con los siguientes ID: 41527, 41531, 43882, 53262, 64392, 70036. </t>
  </si>
  <si>
    <t>Durante la vigencia 2017 se solicitó desde el Instituto la eliminación las acciones de la matriz "Plan de acción cuatrienal - PPDFHC 2016-2020", dado que el IDPC no adelantará durante el periodo del Plan de Desarrollo vigente las acciones allí mencionadas (ver adjunto), pues el proceso de intervención de fachadas ya no se adelantará por medio de convenios de asociación, sino que se realizará por medio otras estrategias que resultan más adecuadas para el cumplimiento de la misión del Instituto.</t>
  </si>
  <si>
    <t>El IDPC durante el año 2017 adelantó el convenio  de asociación 151 que dentro de sus objetivos presentaba la formación de diferentes actores sociales en la implementación de buenas prácticas para la conservación, manejo y cuidado del espacio público en entornos patrimoniales, realizando 51 sesiones de formación distribuidos en 17 temáticas y beneficiando de manera directa 691 personas en convocatorias abiertas a la ciudadanía. Sin embargo, es necesario señalar que aunque se consideraron 10 cupos de formación para la población ex-habitante de calle, infortunadamente no se logró la utilización de estos cupos por parte de la población. 
Es necesario tener presente que durante la vigencia 2017 se solicitó desde el Instituto la eliminación las acciones de la matriz "Plan de acción cuatrienal - PPDFHC 2016-2020", dado que el IDPC no adelantará durante el periodo del Plan de Desarrollo vigente las acciones allí mencionadas (ver adjunto), pues el proceso de intervención de fachadas ya no se adelantará por medio de convenios de asociación, sino que se realizará por medio otras estrategias que resultan más adecuadas para el cumplimiento de la misión del Instituto.</t>
  </si>
  <si>
    <t xml:space="preserve">Respecto a esta acción se realizaron los siguientes conciertos en donde se vincularon personas en condición de habitabilidad de calle :
* Concierto realizado en el Voto Nacional con la Orquesta Filarmónica Juvenil de Cámara el 24 de mayo con ocasión de la conmemoración del primer año de la intervención en el Bronx donde se contó con la participación de 250 asistentes.
* Concierto de Música Colombiana realizado el 29 de julio en el Teatro Colsubsidio por la Orquesta Filarmónica a de Bogotá que contó con la participación de 960 asistentes, de los cuales 15 fueron personas en condición de Habitabilidad de Calle </t>
  </si>
  <si>
    <t>Canal Capital en la vigencia 2017 realizó la emisión de 8 notas periodisticas para el Sistema Informativo, las cuales reposan para consulta en el archivo audiovisual de la entidad con los siguientes nombres y fechas de almacenamiento: 
1. Angeles de la Calle 01/06/2017
2. Censo Habitantes de la Calle 13/07/2017
3. Graduación Exhabitanes de Calle 05/12/2017
4. Rehabilitación habitanes de la calle 19/05/2017
5. Comidas Habitantes de Calle 24/05/2017
6. Centro de Atención Transitoria 07/05/2017
7, Cumpleaños Idipron 05/12/2017
8. Jornada Sensibilización habitantes de Calle 15/03/2017</t>
  </si>
  <si>
    <t>110 Secretaría Distrital de Gobierno</t>
  </si>
  <si>
    <t>6/30/2020</t>
  </si>
  <si>
    <t>Porcentaje de personas de los sectores LGBTI victimas de violencias por orientación sexual o identidad de género sin redes de apoyo a quienes se les brinda servicios de atención psicosocial, jurídica y de acogida transitoria en Casa Refugio para prevenir habitabilidad en calle.</t>
  </si>
  <si>
    <t>(Sumatoria de personas de los sectores LGBTI victimas de violencias por orientación sexual o identidad de género sin redes de apoyo a quienes se les brinda servicios de atención psicosocial, jurídica y de acogida transitoria en Casa Refugio para prevenir habitabilidad en calle/ Total de personas de los sectores LGBTI que se se encuentran en la Casa Refugio y cumplen con los requisitos para la atención) x100</t>
  </si>
  <si>
    <t>PROYECTOS ESTRATÉGICOS PLAN DE DESARROLLO - Prestación de Servicios a la Ciudadanía</t>
  </si>
  <si>
    <t>1131 Construcción de una Bogotá que vive los Derechos Humanos</t>
  </si>
  <si>
    <t>$ 1,621,771,634</t>
  </si>
  <si>
    <t>$ 2,052,353</t>
  </si>
  <si>
    <t>Garantizar la Afiliación al sistema general de seguridad social a la población habitante de calle, transitoria o permanente, reportadas mediante base censal por la Secretaría Distrital de Integración Social e IDIPRON.</t>
  </si>
  <si>
    <t>Ruth Estrada Buitrago</t>
  </si>
  <si>
    <t>ciudadanosdelacalle.sds@gmail.com</t>
  </si>
  <si>
    <t>Porcentaje de población habitante de calle, transitoria o permanente, Afiliada al sistema general de seguridad social en salud.</t>
  </si>
  <si>
    <t xml:space="preserve">Meta constante - reporte por demanda según afiliación. Es importante señalar que la Direccion de Aseguramiento recibe y procesa el listado censal y las novedades reportadas y tramita las afiliaciones al regimen subsidiado de la poblacion habitante de calle, enviada  periódicamente por la SDIS, acorde a lo ordenado por el Decreto 780/2016.
Estimación de recursos de UPC para población habitante de calle: Valor UPC  Resolución 5268 de 2017:   $827.643,6 ;  N° Habitantes de Calle listado censal: 6.306. 
</t>
  </si>
  <si>
    <t>1185  Atención a la población pobre no asegurada (PPNA-vinculados),  y lo No POSs</t>
  </si>
  <si>
    <t>A 2020 el 100% de las unidades comando habrá dado respuesta al 100% de las urgencias y emergencias de Salud Pública notificadas en el Distrito Capital.</t>
  </si>
  <si>
    <t>Respecto a los recursos programados para esta acción, es importante precisar que se incluyen únicamente recursos destinados a la implementación de acciones que incluyen como población objeto las poblaciones diferenciales, por esta razón no es pertinente incluir el valor total de la meta del proyecto de inversión 1186, de la cual se desprende la acción, debido a que en dichas metas se incluyen las acciones y los recursos para la totalidad de la política en salud y si se reportan todos los recursos se puede interpretar que es una asignación específica para cada una de las políticas poblacionales, lo cual no corresponde a la realidad.</t>
  </si>
  <si>
    <t>Control a los procesos de enajenación y arriendo de vivienda</t>
  </si>
  <si>
    <t>Número de Atenciones de la Ruta de Oportunidades articuladas con la estretegia de prevención de habitabilidad en calle para jóvenes</t>
  </si>
  <si>
    <t>0'</t>
  </si>
  <si>
    <t>Diseñar e implementar 1  Ruta de Prevención para Jóvenes (RPJ)</t>
  </si>
  <si>
    <t>Durante el 2018 se avanzará en el alistamiento para iniciar la implementación en territorio de la Ruta de Oportunidades. El objetivo de la acción es divulgar la ruta de oportunidades juveniles a los jóvenes de Idipron y en todas la entidades del Distrito e informar a jóvenes sobre prevención integral (desde Distrito Joven) en términos de prevención de spa, maternidad y paternidad temprana y violencia de acuerdo con la meta de gestión que responde al indicador "No. de jóvenes informados en prevención integral".</t>
  </si>
  <si>
    <t>Diana Patricia Martínez Gallego
Erika Sanchez</t>
  </si>
  <si>
    <t>117 Acceso y permanencia con enfoque local</t>
  </si>
  <si>
    <t>115 Fortalecimiento institucional desde la gestión pedagógica</t>
  </si>
  <si>
    <t>Realizar una caracterización de mujeres habitantes de calle, que dé cuenta de la condición, situación y posición de las mujeres habitantes de calle del Distrito Capital.</t>
  </si>
  <si>
    <t>1067  Mujeres protagonistas, activas y empoderadas</t>
  </si>
  <si>
    <t>Sumatoria de mujeres habitantes de calle en ejercicio de prostitución atendidas en Casa de Todas / Total de mujeres habitantes de calle en ejercicio de prostitución que solicitan atención en Casa de Todas) x 100</t>
  </si>
  <si>
    <t>Se atendieron dos mujeres psicosocial y jurídicamente en el ejercicio de prostitución habitantes de calle en el 2017, estas fueron las mujeres que solicitaron atención, se seguirá realizando la atención cada vez que las mujeres habitantes de calle, en ejercicio de prostitución las soliciten.</t>
  </si>
  <si>
    <t>Esta meta no es dirigida solo a mujeres habitantes de calle , si no a las mujeres en ejercicio de prostitución. Por lo cual no se puede dar cuenta del presupuesto ejecutado</t>
  </si>
  <si>
    <t>(Sumatoria  de planes locales de seguridad que cuentan con acciones  de prevención de violencias  para mujeres habitantes de calle/ Total de Planes locales de seguridad de las localidades priorizadas)x100
Localidades: Engativá, Santafé y Candelaria, Mártires y Puente Aranda.</t>
  </si>
  <si>
    <t>Implementar 20 Planes locales de  seguridad para las mujeres  a través de las dinámicas de acciones</t>
  </si>
  <si>
    <t>Esta meta aplica desde el 2018</t>
  </si>
  <si>
    <t>Esta meta no es dirigida solo a mujeres habitantes de calle, si no a las mujeres en sus diferencias y diversidades , por lo cual no se puede dar cuenta del presupuesto ejecutado y se iniciara en el 2018</t>
  </si>
  <si>
    <t>Informar a mujeres habitantes de calle en sus diferencias y diversidades acerca de las rutas de atención en violencias en centros de atención de la SDIS.</t>
  </si>
  <si>
    <t xml:space="preserve">Porcentaje de mujeres habitantes de calle sus diferencias y diversidades informadas en la ruta de atención de violencias en centros de atención de la SDIS. </t>
  </si>
  <si>
    <t>(Sumatoria de mujeres habitantes de calle en sus diferencias y diversidades informadas en la ruta de atención de violencias en centros de atención de la SDIS/ Total de mujeres habitantes de calle en centros de atención de la SDIS que quisieron participar . ) X100</t>
  </si>
  <si>
    <t xml:space="preserve"> 89 Mujeres habitantes de calle informadas en la ruta de atención en violencias para las mujeres, en el Distrito Capital, por parte de las Enlaces Sofía de las Casas de Igualdad de Oportunidades de las Mujeres de la Secretaría Distrital de la Mujer de las localidades de Santafé, Mártires, Puente Aranda y Engativá, en los Hogares de Paso de la Calle 18, Carrera 13, Bakata, Centro de Atención transitorio y en la Comunidad de Vida el Camino, de la Subdirección de Adultez, de la Secretaría Distrital de Integración Social. Las mujeres reconocieran las rutas de atención en violencias, con el propósito de acceder a la justicia.</t>
  </si>
  <si>
    <t xml:space="preserve">Esta meta no es dirigida solo a mujeres habitantes de calle, si no a las mujeres en sus diferencias y diversidades , por lo cual no se puede dar cuenta del presupuesto ejecutado </t>
  </si>
  <si>
    <t>Ejecutar 5 Proyectos con acciones afirmativas en el ejercicio de los derechos en el marco del PIOEG  y DESC de las mujeres en su diversidad</t>
  </si>
  <si>
    <t>Desarrollo de la actividad  a través del convenio 356 del 2017, en donde se realizaron dos procesos de formación artística en Arte dramático y Audiovisuales, de 64 horas cada uno, en el Centro de Atención transitorio de la Secretaría Distrital de Integración Social, con la participación de 20 mujeres, se realizó una puesta en escena, en calle  y un documental audiovisual, en el marco al derecho a una cultura libre de violencias.</t>
  </si>
  <si>
    <t>Realizar talleres de información a mujeres habitantes de calle en el derecho a la participación y representación política de los centros de atención priorizados</t>
  </si>
  <si>
    <t>(Sumatoria de mujeres habitantes de calle informadas en el derecho a la participación y representación política / Total de mujeres habitantes de calle de los centros de atención priorizados que quisieron participar ) x 100</t>
  </si>
  <si>
    <t>Se realizó talleres de información en el derecho a la participación y representación Política a 115 mujeres habitantes de calle , mediante dos procesos de formación en el Centro de Atención Transitorio y la Comunidad de Vida el Camino, en el marco del derecho a la participación y representación política de las mujeres habitantes de calle.</t>
  </si>
  <si>
    <t xml:space="preserve">A la fecha el Plan de Igualdad de Oportunidades Para las Mujeres se encuentra en proceso de reformulación, encontrándose en la fase de participación ciudadana (agenda pública), en la cual se planteó la realización de grupos focales con mujeres habitantes de calle, sin embargo, debido a los cronogramas de trabajo, estas sesiones debieron ser reprogramadas. </t>
  </si>
  <si>
    <t>Se llevó acabo la respectiva asesoría técnica en el Comité, realizando el Plan de Acción Cuatrienal de la Política, mediante la incorporación de las Metas de los proyectos de Inversión de la Secretaría Distrital de la Mujer, lo cuales le aportan a la Política Pública del Fenómeno de Habitabilidad en Calle, el índice de Equidad de Género, los aportes pertinentes para la incorporación de los enfoques de la Política Pública de Mujeres y Equidad de Género.</t>
  </si>
  <si>
    <t>Implementar y realizar seguimiento a procesos de formación e información para la prevención de la maternidad y la paternidad temprana dirigidos a adolescentes y jóvenes de los centros IDIPRON</t>
  </si>
  <si>
    <t>Porcentaje de NNA victimas de explotación sexual y comercial, que reciba el IDIPRON atendidos.</t>
  </si>
  <si>
    <t>Desarrollar acciones para apoyar políticas de formación y promoción de la población juvenil vulnerable mediante la instrucción y conformación de grupos que apoyen las estrategias de recuperación del espacio público</t>
  </si>
  <si>
    <t>Lina Maria Hernandez Acosta 
Isaías Sánchez Rivera</t>
  </si>
  <si>
    <t>3142279901
3822510 ext 1033</t>
  </si>
  <si>
    <t>Porcentaje de población juvenil vulnerable que apoyan las estrategias de recuperación del espacio público</t>
  </si>
  <si>
    <t>(Sumatoria de población juvenil vulnerable que apoyan las estrategias de recuperación del espacio público /Total Sumatoria de población juvenil vulnerable que cumplen los requisitos para apoyar las estrategias de recuperación del espacio público)/* 100.</t>
  </si>
  <si>
    <t>En el presente reporte el DADEP cambió de manera autónoma la acción que estaba planteada anteriormente y genea el respectivo reporte.</t>
  </si>
  <si>
    <t> jflorez@uaesp.gov.co
nfonseca@uaesp.gov.co
lbeltran@uaesp.gov.co
cavilah@uaesp.gov.co</t>
  </si>
  <si>
    <t xml:space="preserve">No hay avance de la meta, pues a la fecha no se han recibido los listados de la población ex habitante de calle o habitante de calle de los centros de atención de la Secretaría Distrital de Integración social e IDIPRON. 
Teniendo en cuenta, que el Sistema Integrado de Matrícula – SIMAT del Ministerio de Educación Nacional no cuenta con una variable que permita la identificación de esta población en el registro de matrícula, es necesario contar con las bases de datos de SDIS e IDIRPON que permitan hacer los cruces de información respectivos, a fin de identificar la población que se encuentra siendo atendida a través del sistema educativo oficial.
</t>
  </si>
  <si>
    <t>Realizar charlas informativas a  personas ex habitantes de calle sobre las condiciones y requisitos para acceder al Programa Integral de Vivienda Efectiva -PIVE.</t>
  </si>
  <si>
    <t>Número de charlas informativas a  personas ex habitantes de calle sobre las condiciones y requisitos para acceder al Programa Integral de Vivienda Efectiva -PIVE.</t>
  </si>
  <si>
    <t>Sumatoria de charlas informativas a  personas ex habitantes de calle sobre las condiciones y requisitos para acceder al Programa Integral de Vivienda Efectiva -PIVE.</t>
  </si>
  <si>
    <t>Apoyo a la generación de vivienda</t>
  </si>
  <si>
    <t xml:space="preserve">Para el año 2017 se realizó el reporte, Se dio el avance al 100%,El reporte nos permitio establecer por localidades el alto impacto de habitabilidad  en calle y asi poder visulizar los incidentes de seguridad y convivencia.  </t>
  </si>
  <si>
    <t xml:space="preserve">Para el año 2017 se realizó la  pregunta para la encuesta Bienal de Cultura. Cumpliendo el 100% de la acción. </t>
  </si>
  <si>
    <t xml:space="preserve">Se fortalecieron 5 frentes locales, que identificaron el fenómeno de habitabilidad en calle como una situación de seguridad y convivencia a ser tenida en cuenta, Se realizo el 100% de la acción,Se logro fortalecer frentes locales en los que hay presencia de ciudadanos habitante de calle.  </t>
  </si>
  <si>
    <t>Se cumplio con esta acción para el año 2017, El protocolo esta al 100% diseñado para los equipos territoriales, El protocolo permite la identificación de lineamientos que facilita de manera mas efectiva la atención a esta población.</t>
  </si>
  <si>
    <t xml:space="preserve">Implementar en territorios de alta complejidad una estrategia encaminada a debilitar las estructuras delincuenciales dedicadas al microtráfico que involucra a las personas habitantes de calle, Se logro al 100% esta acciónTras la intervención realizada, se logró desarticular las estructuras dedicadas a la comercialización de estupefacientes y  se encargaban de abastecer a las personas habitantes de calle.,  </t>
  </si>
  <si>
    <r>
      <t xml:space="preserve">Para el año 2017 se estableció una meta (GLOBAL para toda la población del Régimen Subsidiado) de 1.298.158 afiliados con un cumplimiento del </t>
    </r>
    <r>
      <rPr>
        <i/>
        <sz val="10"/>
        <rFont val="Calibri Light"/>
        <family val="2"/>
      </rPr>
      <t>91.02%,</t>
    </r>
    <r>
      <rPr>
        <sz val="10"/>
        <rFont val="Calibri Light"/>
        <family val="2"/>
      </rPr>
      <t xml:space="preserve"> teniendo en cuenta que las cifras inicialmente proyectadas para el cuatrienio en esta meta, se ajustan según los estimados en el plan financiero territorial del Ministerio de salud de Agosto de 2017, dada la dinámica de la población de Bogotá D.C. en el aseguramiento, que difiere de la del resto del país.  Frente a la Población Habitante de Calle el 100% de los reportados en listado censal, cumpliendo requisitos de norma, fueron afiliados al Régimen subsidiado. 
Se recibe y procesa el listado censal y las novedades reportadas  periódicamente por las SDIS acorde a lo ordenado por el Decreto 780/2016. Así mismo, se tramita la afiliación institucional en la EPS asignada por SDIS.</t>
    </r>
  </si>
  <si>
    <r>
      <t xml:space="preserve">El Departamento Administrativo de la Defensoria del Espacio Pùblico -DADEP, en el mes de septiembre de 2017 suscribió con el Instituto Distrtital para la Protección de la Niñez y la Juventud - IDIPRON, el convenio No. 110-00129-303-0-2017 cuyo objeto consiste en: </t>
    </r>
    <r>
      <rPr>
        <i/>
        <sz val="10"/>
        <rFont val="Calibri Light"/>
        <family val="2"/>
      </rPr>
      <t xml:space="preserve">"Aunar esfuerzos entre el DADEP y el IDIPRON para apoyar políticas de formación y promoción de la población juvenil vulnerable mediante la instrucción y conformación de grupos que apoyen las estrategias de recuperación del espacio público".
</t>
    </r>
    <r>
      <rPr>
        <sz val="10"/>
        <rFont val="Calibri Light"/>
        <family val="2"/>
      </rPr>
      <t>Con corte a Diciembre de 2017 se realizaron las siguientes actividades relacionadas con la participación directa de la poblaciòn juvenil vulnerable:
1. Con el fin de conservar las zonas debidamente recuperadas en el tiempo y evitar que las mismas sean nuevamente ocupadas, se hizo necesario realizar constante sostenibilidad a los puntos intervenidos, a través de sensibilizaciones que realizó el personal logístico del IDIPRON, mediante acciones consistentes en persuadir a para que se abstengan de ocupar el espacio público de manera indebida.
2. En el tema de intervención en las estaciones de transmilenio, se realizaròn 266 sensibilizaciones a traves de actividades lúdicas de cultura ciudadana. 
3. En el mes de diciembre  en campo se contó con 270 jóvenes beneficiarios, 27 apoyos de campo y 15 educadores y 8 de apoyo que pueden realizar labores de educadores.</t>
    </r>
  </si>
  <si>
    <t xml:space="preserve">blanca.valenzuela@icbf.gov.co ; Maria.Ruizf@icbf.gov.co
Francia.Hernandez@icbf.gov.co
</t>
  </si>
  <si>
    <t>Porcentaje  de casos atendidos de  niñas, niños y adolescentes identificados que se encuentren en alta permanencia en calle y / o  en situación de vida en calle</t>
  </si>
  <si>
    <t>157 - Intervención integral en territorios y poblaciones priorizadas a través de cultura, recreación y deporte</t>
  </si>
  <si>
    <t>Arte para la transformación social: Prácticas artísticas incluyentes, descentralizadas y al servicio de la comunidad</t>
  </si>
  <si>
    <t>Se atendieron 159 (147 hombres y 12 mujeres) personas mayores con características de habitabilidad en calle, en el servicio social Centro Día. A través del cual se realizan acciones para el fortalecimiento de la autonomía y creación de redes de apoyo.</t>
  </si>
  <si>
    <t>Se atendieron 27 (23 hombres, 4 mujeres) personas mayores  con características de habitabilidad en calle, que presentan una dependencia moderada a o severa y no cuentan con redes de apoyo.</t>
  </si>
  <si>
    <t>Se atendieron 123 personas mayores (114 hombres, 9 mujeres) en el servicio social centro noche  con características de habitabilidad en calle, que no cuentan con redes de apoyo ni un lugar estable para dormir.</t>
  </si>
  <si>
    <t>80 personas mayores (60 hombres, 20 mujeres) con características de habitabilidad en calle vinculadas al servicio de apoyos económicos, el cual permite obtener un ingreso mensual de $120,000.</t>
  </si>
  <si>
    <r>
      <t>Los resultados obtenidos para el periodo del reporte son inferiores a los esperados, ya que únicamente se alcanzó el 61% de la meta, esto se debe a que no se hizo la apertura de las tres comunidades de vida programadas para la vigencia 2017 por las dificultades presentadas durante el primer semestre de la vigencia para la contratación de la operación de las unidades</t>
    </r>
    <r>
      <rPr>
        <sz val="10"/>
        <rFont val="Calibri Light"/>
        <family val="2"/>
      </rPr>
      <t xml:space="preserve">. Sin embargo, la subdirección para la adultez ha venido trabajando en acciones que motiven a los Ciudadanos Habitantes de Calle a iniciar un proceso de atención en ámbito semi institucionalizado en el Centro de Atención Transitoria para, posteriormente, ingresar a las Comunidades de Vida. 
También se avanzó en la construcción, en coordinación con la Dirección Poblacional, de los anexos técnicos de las Comunidades de Vida: Casa Granja y Alta Dependencia Funcional, con el fin de que estén terminados en Diciembre de 2017 para llevar a cabo la contratación programada en la vigencia 2018. 
</t>
    </r>
  </si>
  <si>
    <t>Se atendieron 26 personas de ciudadanos y ciudadanas habitantes de calle,
En el Centro de Atención  Integral a la Diversidad Sexual y de Géneros Sebastián Romero se realizó una jornada de desayuno y socialización de los servicios del CAIDSG dirigida a ciudadanas habitantes de calle transgénero.
En el marco del mes de conmemoración de no violencia hacia las personas trans, en articulación entre las 2 Unidades Operativas, el IDPAC y la Dirección de Diversidad Sexual se llevó a cabo el almuerzo navideño dirigido a ciudadanos y ciudadanas habitantes de calle de los sectores sociales LGBTI, Se propició un espacio de afecto a partir del compartir, promoviendo la importancia del autocuidado y la recreación.</t>
  </si>
  <si>
    <t>En articulación con las Subdirecciones técnicas de Adultez y SubLGBTI, en el Centro de Atención Integral a la Diversidad Sexual y de Géneros Zona Centro, se realizaron jornadas de desarrollo personal dirigidas a ciudadanos y ciudadanas habitantes  de calle que incluían personas de los sectores sociales LGBTI. Estas jornadas se han venido realizando desde el año 2016, antes se dirigían exclusivamente a ciudadanos y ciudadanas habitantes de calle de los sectores sociales LGBTI, pero en el 2017 se ampiló la convocatoria para todos y todas.
De igual manera en el marco de estas jornadas se realizaba sensibilización frente a la importancia del autocuidado y de mitigación de riesgos.
Para la realización de cada una de estas jornadas se realizaba reunión de articulación de acciones tales como diálogos y talleres sobre orientaciones sexuales e identidades de género con el objetivo de transformar imaginarios y representaciones sociales, así como socializar los servicios de la Unidad Operativa.
Se realizaron 2 jornadas una el 27 de abril de 2018 y otra el 20 de septiembre.
En el mes de noviembre en el CAIDSG Zona Centro se realizó una reunión  con equipo del proyecto 1108 específicamente en el componente de prevención de habitante de calle, acordando establecer dos grupos focales: 1-Grupo de personas de los sectores sociales LGBTI que asisten al comedor comunitario Mártires y 2-Grupo de personas de los sectores sociales LGBTI que partcipaban en los talleres y en los procesos de formación y desarrollo de capacidades. La fechas de estos conversatorios fueron el 29 de noviembre y 6 y 12 de diciembre, se beneficiaron un total de 76 personas.</t>
  </si>
  <si>
    <t>NO Disponible</t>
  </si>
  <si>
    <t>3279797
ext.1231</t>
  </si>
  <si>
    <t>Acompañar en el diseño e implementación del  protocolo para remitir los  niñas, niños y adolescentes  que presenten alta permanencia en calle o situación de vida en calle, en riesgo o habitando calle, entendida como  alta permanencia en calle, para que reciban atención  por las entidades competentes,  en el marco del Modelo de abordaje del fenómeno de  Habitabilidad en Calle.</t>
  </si>
  <si>
    <t>Diseñar e implementar Ruta Integral de Atenciones desde la gestación hasta la adolescencia.</t>
  </si>
  <si>
    <t xml:space="preserve">Acompañar en el diseño e implementación de  la ruta de atención a niñas, niños y adolescentes  que presenten alta permanencia en calle o situación de vida en calle, en riesgo o habitando calle, entendida como  alta permanencia en calle. </t>
  </si>
  <si>
    <r>
      <t xml:space="preserve">Porcentaje de  diseño e implementación de protocolo para remitir las  niñas, niños y adolescentes  que presenten alta permanencia en calle o situación de vida en calle, en riesgo o habitando calle, entendida como  alta permanencia en calle, para que reciban atención </t>
    </r>
    <r>
      <rPr>
        <sz val="10"/>
        <rFont val="Calibri Light"/>
        <family val="2"/>
      </rPr>
      <t xml:space="preserve">en el  ICBF </t>
    </r>
  </si>
  <si>
    <t>(Sumatoria de las personas de los sectores sociales LGBTI en riesgo de habitar calle, vinculadas a la estrategia de prevención. /Total de personas de los sectores sociales LGBTI que cumplen los requisitos para ser vinculados a la estrategia de prevención) x 100.</t>
  </si>
  <si>
    <t>Se ha hecho el 100% del compromiso pactado ya que esta población ha sido atendida en varias localidades y diferentes instituciones mediante la figura de Apoyos Recreativos garantizando el derecho a  la recreación. Evidencias en la plataforma del Sistema de Información Misional: Actividades con los ID: 70040, 60489, 74320, 74598, 39100, 44880</t>
  </si>
  <si>
    <t xml:space="preserve">Porcentaje de personas mayores  habitantes de calle atendidas en  Centros Noche.
</t>
  </si>
  <si>
    <t>Porcentaje de Diseño implementación y sistematización de la Estrategia de transformación social por medio de las artes con población habitante de calle desde un enfoque diferencial.</t>
  </si>
  <si>
    <t xml:space="preserve">Porcentaje de personas mayores  habitantes de calle beneficadas con apoyos económicos.
</t>
  </si>
  <si>
    <t>(Sumatoria de personas mayores  habitantes de calle beneficiadas con apoyos económicos/ Total de personas mayores habitantes de calle que solicitan y cumplen con los criterios del servicio para acceder al apoyo económico)*100</t>
  </si>
  <si>
    <t>(Sumatoria de personas mayores  ex habitantes de calle beneficiadas con apoyos económicos/ Total de personas mayores ex habitantes de calle que solicitan y cumplen con los criterios del servicio para acceder al apoyo económico)*100</t>
  </si>
  <si>
    <t xml:space="preserve">Número de  profesionales de la Subdirección para la Adultez vinculados a la escuela de formación del Consejo Distrital para la Atención Integral de Víctimas de Violencia Intrafamiliar,Violencias y Explotación Sexual.
</t>
  </si>
  <si>
    <t xml:space="preserve">Estrategia de prevención de la habitabilidad en calle que incluya la prevención del consumo de sustancia psicoactivas implementada.
</t>
  </si>
  <si>
    <t>(Sumatoria de las fases Implementación de  la estrategia de caminos seguros al colegio/Total de las fases de la  Implementación de  la estrategia de caminos seguros al colegio)*100</t>
  </si>
  <si>
    <t>Definir e implementar una estrategia de articulación entre las rutas "de Prevención para Jóvenes (RPJ)" y de Prevención de Habitabilidad en Calle(jovenes).</t>
  </si>
  <si>
    <t>Ya se estructuró la atención de la Ruta de Oportunidades Juveniles en la cual se articula la prevención de la habitabilidad en calle para jóvenes</t>
  </si>
  <si>
    <t>Integrar a 30 organizaciones públicas y privadas a la Ruta de Oportunidades para jóvenes.</t>
  </si>
  <si>
    <t xml:space="preserve">(Sumatoria de Niños, Niñas y Adolescentes victimas de explotación sexual  atendidos con derechos restablecidos/  Total de Niños, Niñas y Adolescentes victimas de explotación sexual recibidos y que cumplen con los requisitos para la atención) * 100 </t>
  </si>
  <si>
    <t>Porcentaje de Niños, Niñas y Adolescentes, en riesgo de ser victimas de explotación sexual y comercial, recibidos por el IDIPRON atendidos.</t>
  </si>
  <si>
    <t>(Sumatoria de  Niños Niñas y Adolescentes en riesgo de ser victimas de explotación sexual atendidos/ Niños Niñas y Adolescentes en riesgo de ser victimas de explotación sexual recibidos) * 100.</t>
  </si>
  <si>
    <r>
      <t xml:space="preserve">(Sumatoria de personas que superaron la Habitabilidad en Calle formadas y certificadas, remitidas a través de la Agencia de Empleo para acceder a oportunidades de vinculación laboral  con el fin de fortalecer su sostenibilidad económica/ </t>
    </r>
    <r>
      <rPr>
        <b/>
        <sz val="10"/>
        <color indexed="62"/>
        <rFont val="Calibri Light"/>
        <family val="2"/>
      </rPr>
      <t>Total</t>
    </r>
    <r>
      <rPr>
        <sz val="10"/>
        <color indexed="62"/>
        <rFont val="Calibri Light"/>
        <family val="2"/>
      </rPr>
      <t xml:space="preserve"> </t>
    </r>
    <r>
      <rPr>
        <sz val="10"/>
        <rFont val="Calibri Light"/>
        <family val="2"/>
      </rPr>
      <t>de personas  atendidas, formadas y certificadas remitidas a través de la Agencia de Empleo para acceder a oportunidades de vinculación laboral  con el fin de fortalecer su sostenibilidad económica  ) * 100</t>
    </r>
  </si>
  <si>
    <t xml:space="preserve">Diseñar e implementar  un Convenio Interadministrativo con la Secretaría Distrital de Integración Social para la inclusión económica de la Población en proceso de superación de la Habitabilidad en Calle.
</t>
  </si>
  <si>
    <t xml:space="preserve">Si bien la meta está planteada para 2018, es importante mencionar durane 2017 se realizaron 2 talleres con el propósito de definir las líneas de investigación del Observatorio y se contruyó una primera propuesta del documento, el cual no obstante se encuentra en proceso de ajustes.  </t>
  </si>
  <si>
    <t>% estrategia implementada = Cantidad de acciones ejecutadas para la población/ cantidad de acciones programadas para la población</t>
  </si>
  <si>
    <t>Desarrollar 160 acciones de Reconocimiento de las prácticas artísticas de grupos poblacionales, pueblos y sectores sociales (cuatrienio)</t>
  </si>
  <si>
    <t>n.a</t>
  </si>
  <si>
    <t>En el 2017, el Idartes realizó las siguientes acciones enfocadas a esta población, enmarcadas la estrategia de "Habitar mis Historias":
- El equipo de poblaciones adelantó un proceso de memoria social como estrategia de registro y sistematización de las actividades enmarcadas en la estrategia de “Habitar Mis Historias”
- La Subdirección de Equipamientos Culturales apoyó la realización del Musical Gloria en el Teatro Jorge Eliécer Gaitán, al que asistieron 23 niños y jóvenes ex habitantes de calle, atendidos en Idipron.
- Por medio de la línea de Arte, Ciencia y Tecnología, se realizaron 3 laboratorios de conexión de circuitos con elementos de reciclaje electrónicos, en el Planetario de Bogotá y en el Centro de Atención Transitoria - CAT de Puente Aranda, a los que asistieron 88 ciudadanos Habitantes de Calle.
- La Gerencia de Artes Audiovisuales realizó 7 proyecciones de cine colombiano y 2 visitas guiadas en la Cinemateca Distrital, a las que asistieron 199 ex habitantes de calle en proceso de rehabilitación.
- La Gerencia de Artes Plásticas y Visuales adelantó 8 talleres sobre alambrismo, escultura y tridimensionalidad, dibujo, creación de personajes y memoria a través de creación artística, en el Centro Bakatá, CAT Puente Aranda y Hogar de Paso Cra. 35, a los que asistieron 147 habitantes de calle. También realizó 1 visita guiada en el Espacio Odeón y 1 "Exposición de puertas para dentro" en la Estación de la Sabana, a las que asistieron 75 habitantes de calle.
En el primer trimestre del 2018 se adelantaron actividades de promoción a la lectura dentro de la jornada de distribución de ejemplares del título "La Gruta Sibólica" de Libro al Viento; esto fue dirigido a Habitantes de Calle, en el Centro Noche Policarpa de la Localidad Antonio Nariño, donde contó con 30 asistencias de Habitantes de Calle.</t>
  </si>
  <si>
    <t>La programación del presupuesto se realiza anualmente por vigencias, no para el cuatrienio.
Se agruparon todas las actividades reportadas bajo la actividad aprobada en el plan distrital de acción, asociada a una Estrategia de transformación social por medio de las artes con población habitante de calle desde un enfoque diferencial, y se incorporan por gestión acciones provenientes de otros proyectos de inversión, pero que se encuentran articuladas a la estrategia de atención en calle desde el Idartes. De este modo, no habría necesidad alguna de incorporar nuevas actividades en el plan de acción. En avances de la meta se da todo el detalle de las acciones realizadas y que se integraron a la estrategia, es allí donde se puede hacer todo el despliegue.</t>
  </si>
  <si>
    <r>
      <rPr>
        <sz val="10"/>
        <color indexed="62"/>
        <rFont val="Calibri Light"/>
        <family val="2"/>
      </rPr>
      <t>(S</t>
    </r>
    <r>
      <rPr>
        <sz val="10"/>
        <rFont val="Calibri Light"/>
        <family val="2"/>
      </rPr>
      <t>umatoria de organizaciones caracterizadas/ Total de organizaciones que requirieron de caracterización</t>
    </r>
    <r>
      <rPr>
        <sz val="10"/>
        <color indexed="62"/>
        <rFont val="Calibri Light"/>
        <family val="2"/>
      </rPr>
      <t>)*100</t>
    </r>
  </si>
  <si>
    <r>
      <t>(Sumatoria de espacios de sensibilización generados/ Total de organizaciones que requirieron el espacio de sensibilización</t>
    </r>
    <r>
      <rPr>
        <sz val="10"/>
        <color indexed="62"/>
        <rFont val="Calibri Light"/>
        <family val="2"/>
      </rPr>
      <t>)*100</t>
    </r>
  </si>
  <si>
    <r>
      <rPr>
        <sz val="10"/>
        <color indexed="62"/>
        <rFont val="Calibri Light"/>
        <family val="2"/>
      </rPr>
      <t>(</t>
    </r>
    <r>
      <rPr>
        <sz val="10"/>
        <rFont val="Calibri Light"/>
        <family val="2"/>
      </rPr>
      <t>Sumatoria de las organizaciones acompañadas/ total de organizaciones que requirieron acompañamiento</t>
    </r>
    <r>
      <rPr>
        <sz val="10"/>
        <color indexed="62"/>
        <rFont val="Calibri Light"/>
        <family val="2"/>
      </rPr>
      <t>)*100</t>
    </r>
  </si>
  <si>
    <t>31/12/02017</t>
  </si>
  <si>
    <t xml:space="preserve">La acción se realiza con la capacidad de gestión instalada en la Dirección de Cultura Ciudadana de la SCRD. </t>
  </si>
  <si>
    <t xml:space="preserve">Se acordó que SDIS haría la convocatoria a las organizaciones y la SDCRD iria a socializar la información. Durante el año 2017 no se realiza la convocatoria por lo tanto la SCRD no logra socializar la información sobre la Red. </t>
  </si>
  <si>
    <t xml:space="preserve">Para el año 2018 está previsto socializar la información respecto a la Red de Cultura Ciudadana y Democrática con las organizaciones que participan en la Estrategia de Cultura Ciudadana "Habitar Mis Historias", con la finalidad de promover su vinculación.
Se aclara que la vinculación a la red es de carácter voluntario, por ello, lo que se realiza con esta acción es sensibilizar e información sobre su existencia y así promover la vinculación de las organizaciones.  </t>
  </si>
  <si>
    <t>El presupuesto ejecutado así como el porcentaje del mismo, se realizó sobre magnitud y presupuesto ejecutado vigencia 2017.  
 Se aclara que el incremento en  el presupuesto se debe a que en el 2017 se cumplió con la ejecución de la maginitud programada en la meta # 1 del proyecto de inversión, la cual estaba relacionada con actividades de transformación de imaginarios y representaciones sociales dirigidas a la comunidad en general, por lo cual se trasladó el presupuesto restante a la meta del proyecto de inversión de atender 13.000 personas, con el objetivo de garantizar el cumplimiento de la meta y fortalecer el equipo de talento humano que  a través de procesos de atención, activación de rutas y seguimiento  aportan a la mejora en la calidad de vida de las personas de los sectores LGBTI sus familias y redes.</t>
  </si>
  <si>
    <t xml:space="preserve">El presupuesto ejecutado así como el porcentaje del mismo, se realizó sobre magnitud y presupuesto ejecutado vigencia 2017.  
 Se aclara que el incremento en  el presupuesto se debe a que en el 2017 se cumplió con la ejecución de la maginitud programada en la meta # 1 del proyecto de inversión, la cual estaba relacionada con actividades de transformación de imaginarios y representaciones sociales dirigidas a la comunidad en general, por lo cual se trasladó el presupuesto restante a la meta del proyecto de inversión de atender 13.000 personas, con el objetivo de garantizar el cumplimiento de la meta y fortalecer el equipo de talento humano que  a través de procesos de atención, activación de rutas y seguimiento  aportan a la mejora en la calidad de vida de las personas de los sectores LGBTI sus familias y redes.
</t>
  </si>
  <si>
    <t>Se aclara que no se relaciona el presupuesto debido a que la ejecución de la meta esrá programada para iniciar en el 2018.</t>
  </si>
  <si>
    <t>El presupuesto ejecutado así como el porcentaje del mismo, se realizó sobre magnitud y presupuesto ejecutado vigencia 2017. 
 Se aclara que el incremento en  el presupuesto se debe a que en el 2017 se cumplió con la ejecución de la maginitud programada en la meta # 1 del proyecto de inversión, la cual estaba relacionada con actividades de transformación de imaginarios y representaciones sociales dirigidas a la comunidad en general, por lo cual se trasladó el presupuesto restante a la meta del proyecto de inversión de atender 13.000 personas, con el objetivo de garantizar el cumplimiento de la meta y fortalecer el equipo de talento humano que  a través de procesos de atención, activación de rutas y seguimiento  aportan a la mejora en la calidad de vida de las personas de los sectores LGBTI sus familias y redes.</t>
  </si>
  <si>
    <t>Orientar 250 personas en procesos de prevención de Violencia Intrafamiliar que se encuentren en proceso de superación de habitabilidad en calle de la comunidad de vida del Camino y el Centro de Atención Transitoria(CAT).</t>
  </si>
  <si>
    <t>Número de personas orientadas en procesos de prevencion de violencia intrafamiliar que se encuentren en procesos de superación de habitabilidad en calle en la comunidad de vida del Camino y el Centro de Atención Transitoria  CAT.</t>
  </si>
  <si>
    <r>
      <rPr>
        <sz val="10"/>
        <color indexed="8"/>
        <rFont val="Calibri Light"/>
        <family val="2"/>
      </rPr>
      <t xml:space="preserve">Sumatoria de  profesionales de la Subdirección para la Adultez vinculados a a la escuela de formación del Consejo Distrital para la Atención Integral de Víctimas de Violencia Intrafamiliar,Violencias y Explotación Sexual
</t>
    </r>
  </si>
  <si>
    <t>El presupuesto de esta meta es general y corresponde al talento humano que se encarga de realizar los procesos de prevención en violencia intrafamiliar.
Por mutuo acuerdo de los equipos de Políticas Públicas de las Subdirecciones para la familia y para la Adultez de la Secretaría Distrital de Integración Social se propone realizar ajustes en la acción a partir de la vigencia 2018 de este Plan de Acción Cuatrienal. Por tanto las mismas serán incluidas a partir de 2018.</t>
  </si>
  <si>
    <t>M/A</t>
  </si>
  <si>
    <t>El presupuesto ejecutado para las acciones realizadas en la vigencia 2017 correspondio a los recursos asignados a recursos de operación y no de inversión por esta razón no se alinean con metas de inversión.</t>
  </si>
  <si>
    <t xml:space="preserve">Se realizaron cinco caminatas  con la población habitante de calle </t>
  </si>
  <si>
    <t>Adriana Rocío Tovar
David Leonardo Caro
Carlos González
Marlon Bohorquez</t>
  </si>
  <si>
    <t>Número de conciertos realizados por la OFB como estrategia de vinculación de personas en superación de habitabilidad de calle</t>
  </si>
  <si>
    <t>Sumatoria de conciertos realizados con vinculación de personas en superación de habitabilidad de calle.</t>
  </si>
  <si>
    <t>NO APLICA</t>
  </si>
  <si>
    <r>
      <t>Durante el año 2017 se atendieron 20.213 niños, niñas y adolescentes de 31 colegios en 18 localidades.</t>
    </r>
    <r>
      <rPr>
        <u/>
        <sz val="10"/>
        <rFont val="Calibri Light"/>
        <family val="2"/>
      </rPr>
      <t xml:space="preserve"> Nos encontramos en espera de la información acerca de cuáles son las localidades donde más se encuentran niños con posibilidad de habitar calle para reportar esta información respecto a las atenciones especificas realizadas.</t>
    </r>
  </si>
  <si>
    <r>
      <t>Durante el año 2017 se atendieron 2.820 niños, niñas y adolescentes en los  Centros Filarmónicos y hospitalarios de 10 localidades.</t>
    </r>
    <r>
      <rPr>
        <u/>
        <sz val="10"/>
        <rFont val="Calibri Light"/>
        <family val="2"/>
      </rPr>
      <t xml:space="preserve"> Nos encontramos en espera de la información acerca de cuáles son las localidades donde más se encuentran niños con posibilidad de habitar calle para reportar esta información respecto a las atenciones especificas realizadas.</t>
    </r>
  </si>
  <si>
    <t>silvia.ortiz@ambientebogota.gov.co
silvia.ortiz@sda.gov.co
edgar.delgado@sda.gov.co</t>
  </si>
  <si>
    <r>
      <rPr>
        <b/>
        <sz val="10"/>
        <rFont val="Calibri Light"/>
        <family val="2"/>
      </rPr>
      <t>Meta 1:,</t>
    </r>
    <r>
      <rPr>
        <sz val="10"/>
        <rFont val="Calibri Light"/>
        <family val="2"/>
      </rPr>
      <t xml:space="preserve"> Participar 125,000.00 ciudadanos en procesos de gestión ambiental local
</t>
    </r>
    <r>
      <rPr>
        <b/>
        <sz val="10"/>
        <rFont val="Calibri Light"/>
        <family val="2"/>
      </rPr>
      <t>Meta 2,</t>
    </r>
    <r>
      <rPr>
        <sz val="10"/>
        <rFont val="Calibri Light"/>
        <family val="2"/>
      </rPr>
      <t xml:space="preserve"> Participar 1,125,000 ciudadanos en acciones de educación ambiental</t>
    </r>
  </si>
  <si>
    <t>No Aplica</t>
  </si>
  <si>
    <t>A través del desarrollo de actividades dirigidas a personas jóvenes y adultas, se implementan programas, proyectos, estrategias y acciones diferenciales, territoriales y transectoriales, dirigidas a toda la población, entre ella a aquellos que están en riesgo de habitar la calle, con alta permanencia en calle o en situación de vida en calle, orientadas a generar la corresponsabilidad con sus familias y sus comunidades para una protección integral. En la actualidad, desde la SED se cuenta con el programa de atención a personas jóvenes y adultas. A través de este programa, se benefician la mencionada población. Desde el proyecto 1053 se garantiza el acompañamiento pedagógico, didáctico y curricular para el desarrollo e implementación de estrategias pertinentes para esta población, según la demanda del servicio.</t>
  </si>
  <si>
    <t>03 Pilar Construcción de Comunidad y Cultura Ciudadana</t>
  </si>
  <si>
    <t>154 Equipo por la educación para el reencuentro, la reconciliación y la paz</t>
  </si>
  <si>
    <t>(Sumatoria de fases del documento realizadas /Total de fases programadas) x 100 
Fases:
30 % creación de instrumento de caracterización como insumo para el documento
40% aplicación del instrumento
30% caracterización final</t>
  </si>
  <si>
    <t>Una caracterización que da cuenta de la condición, situación y posición de las mujeres habitantes de calle. Identifica las circunstancias y elementos que contribuyen a generar la discriminación y la segregación de las mujeres habitantes de calle, al igual que reconocer las necesidades insatisfechas de las mismas y  hace referencia al lugar o los lugares que ocupan las mujeres habitantes de calle en la estructura social, de acuerdo con las definiciones raciales, o étnicas, de género, sexo u orientación sexual, de clase,  procedencia urbana o rural, edad o de acuerdo a las discapacidades y como desde ese lugar es potenciada o discriminada.</t>
  </si>
  <si>
    <t>No aplica debido a que el documento se realizara en articulación con la SDIS, la Dirección de Gestión del Conocimiento y la Dirección de Enfoque Diferencial y no se puede sacar el presupuesto, se llevaron acabo todas las fases del proceso, con relación al aumento del presupuesto se debió a que se había digitalizado mal los valores, al igual que con la fecha de finalización y el avance es una caracterización.</t>
  </si>
  <si>
    <t>Esta meta no es dirigida solo al Comité del Fenómeno de Habitabilidad en Calle, si no también a 9 instancias de seguimiento de otras Políticas poblaciones, por lo cual no se puede definir el presupuesto, en relación a la fecha de finalización, hay un error de digitalización, realmente se finaliza hasta el 2020.</t>
  </si>
  <si>
    <t>(Sumatoria de de población habitante de calle, transitoria o permanente, Afiliada al sistema general de seguridad social en salud / Total de población habitante de calle reportada mediante base censal por la Secretaría Distrital de Integración Social e IDIPRON) x 100</t>
  </si>
  <si>
    <r>
      <t xml:space="preserve">Teniendo en cuenta lo establecido en el Decreto 780 de 2016, modificado por el Decreto 2083 de 2016, los habitantes de calle son afiliados directamente al Régimen Subsidiado mediante el Listado Censal de SDIS, por lo tanto no son atendidos como PPNA, dado que la EPS los cubre desde el momento en que se reporta su condición por parte de la SDIS. 
</t>
    </r>
    <r>
      <rPr>
        <b/>
        <u/>
        <sz val="10"/>
        <rFont val="Calibri Light"/>
        <family val="2"/>
      </rPr>
      <t>Por lo anterior, solicitamos a eliminar ésta acción del Plan de Acción.</t>
    </r>
  </si>
  <si>
    <t>Se realizan acciones desde las Unidades de comando  funcionando y respondiendo a  urgencias y emergencias en Salud Pública,en las cuales se incluye las personas Habitantes de Calle del Distrito Capital.
Se atienden eventos en la población general, incluida poblaciones vulnerables En 2017 se atendieron 1910 eventos (datos preliminares)</t>
  </si>
  <si>
    <t xml:space="preserve">Pocentaje de personas habitantes de calle vinculadas a   procesos de detección temprana de alteraciones relacionadas con condiciones crónicas, (Cardiovascular, Diabetes, EPOC, Cáncer)
</t>
  </si>
  <si>
    <t>(Sumatoria de personas habitantes de calle vinculadas a   procesos de detección temprana de alteraciones relacionadas con condiciones crónicas, (Cardiovascular, Diabetes, EPOC, Cáncer)/ personas habitantes de calle identificadas en los   procesos de detección temprana de alteraciones relacionadas con condiciones crónicas, (Cardiovascular, Diabetes, EPOC, Cáncer) x 100</t>
  </si>
  <si>
    <t>La estrategia para la atención de Habitantes de Calle con condiciones crónicas, se encuentra en construcción e iniciará el reporte de casos atendidos una vez sea implementada. Es importante aclarar que las condiciones crónicas han sido atendidas a demanda en cada una de las acciones que se contemplan desde los Espacios de Vida Cotidiana (Espacio Público y Espacio Vivienda, Componente Institucional) para 2017</t>
  </si>
  <si>
    <t>Desde las acciones del Plan de salud Publica de Intervenciones Colectivas PSPIC en el  espacio de Vivienda se dio fortalecimiento técnico a los equipos relacionado con la identificación, seguimiento y canalización de casos relacionados con ITS. En Programas y Acciones de interés en salud pública AISP se realizan las asistencias técnicas a las IPS frente a los eventos de interés en la dimensión de Sexualidad, Derechos Sexuales y Derechos reproductivos.
 En el espacio público se relacionan acciones realizadas desde las diferentes respuestas integradoras teniendo en cuenta que estás aportan frente a la promoción, prevención y diagnostico en VIH e ITS (Infección de transmisión sexual) de las organizaciones intervenidas y poblaciones vulnerables como  personas en situación de prostitución, población LGBTI y habitantes de calle. Espacio Educativo: Se llevaron a cabo acciones de la estrategia SINTONIZARTE en el componente de transformación cultural, específicamente el modulo de Amarte que tiene por objetivo el desarrollo de círculos conversacionales reflexivos y críticos alrededor de la construcción y resignificación de la sexualidad en sus funciones reproductiva / procreativa, erótica, relacional / comunicacional, los abordajes del tema con Niños, Niñas, Adolescentes y Jóvenes y la apropiación de los derechos sexuales y reproductivos como medio para la construcción de ciudadanía y la convivencia pacífica. 
Estrategia implementada  y con la atención de 57 casos con coinfección TB/VIH a 2017.</t>
  </si>
  <si>
    <t>Desde el Programa de Prevención y Control de la Tuberculosis se realizaron las siguientes actividades:  a)Búsqueda de sintomáticos respiratorios (personas con tos y/o expectoración de más de 15 días) identificando 101 Habitantes de Calle; b)Toma de Bk (baciloscopia) y cultivo casos Sintomáticos Respiratorios en 21 personas Habitantes de Calle beneficiados; c) seguimiento efectivo a casos de Tuberculosis identificados para controles médicos, bacteriológicos y de enfermería en 6 personas Habitantes de Calle ; d)Grupos de apoyo a nivel de salud mental asistiendo 368 ; e) Elaboración de 10 talleres con piezas comunicativas derivadas de talleres de sensibilización en el cual se aborden los temas de enfoque de derechos, corresponsabilidad, prevención del consumo de SPA, TB, VIH, Salud Mental mediante la realización de diferentes materiales comunicativos como murales, canciones, obras de teatro, pinturas alusivas, videos, u otras del proceso efectuado beneficiados 20 Habitantes de Calle.  f) jornada de entrega de tapabocas a 95  funcionarios de la Secretaria Distrital de Integración Social y  200 Habitantes de Calle . g) Jornada de entrega de preservativos a 1,290 población Habitante de Calle, es importante aclarar que los datos son fuente de corte preliminar a Febrero 2018
Se desarrollaron 7 de las 7 actividades definidas, en las cuales se atendieron 60 casos de habitantes de calle con tuberculosis en 2017</t>
  </si>
  <si>
    <t>Diseño y socialización del modelo de prestación de servicios en la atención integral del consumo de sustancias psicoactivas:
Se realizó acompañamiento y seguimiento con las Unidades de Servicios de Salud Santa Clara y CAD las Delicias para la prestación de servicios en la atención integral del consumo de sustancias psicoactivas, donde se relaciona que para el 2017, se atendieron personas Habitantes de Calle: En la USS Santa Clara (141); en la USS Las Delicias (60) y en el Convenio con la Fundación La Luz (127).
328 personas vinculadas a procesos de rehabilitación y reducción del consumo de sustancias psicoactivas legales e ilegales para 2017</t>
  </si>
  <si>
    <r>
      <rPr>
        <sz val="10"/>
        <color indexed="8"/>
        <rFont val="Calibri Light"/>
        <family val="2"/>
      </rPr>
      <t xml:space="preserve">
Respecto al presupuesto programado y ejecutado para esta acción, se precisa, que el proyecto de inversión 1187 no contempla acciones epecifícas para esta población, no obstante se realiza las atenciónes a demanda segun lo establecido en plan de beneficios vigemte para el país.</t>
    </r>
    <r>
      <rPr>
        <b/>
        <sz val="10"/>
        <color indexed="8"/>
        <rFont val="Calibri Light"/>
        <family val="2"/>
      </rPr>
      <t xml:space="preserve">
</t>
    </r>
  </si>
  <si>
    <t>Seguimiento de la meta asignada por las Empresas Administradoras de Planes de Beneficios (EAPB) y localidades a través del tablero de control y el informe mensual, identificando las IPS con bajo cumplimiento y estableciendo estrategias que permitan la captación y verificación de los esquemas vacunales de la población asignada. 
410 dosis de influenza; 70 dosis de toxoide difterico (datos preliminares)</t>
  </si>
  <si>
    <t>La Secretaría Distrital de Salud no entrega reporte de avance con respecto a la acción de Política relacionada durante 2017, ni tampoco argumenta si la acción fue eliminada por parte de la Entidad.</t>
  </si>
  <si>
    <t>17,550,000</t>
  </si>
  <si>
    <t>La gestión para la inclusión de una pregunta en la encuesta bienal de culturas no recuere recursos adicionales de inversión</t>
  </si>
  <si>
    <t>92,434,500</t>
  </si>
  <si>
    <t xml:space="preserve">Se diseño el protocolo al 100%  y se esta implemnetado por la Secretaria de Educacion,  en los casos donde alla habitalidad en Calle, esta accion estaba presupuestada como meta para el 2018. </t>
  </si>
  <si>
    <t xml:space="preserve">Se realizó la jornada de orientación el 29 de noviembre de 2017 titulada "Restablecimiento de los derechos de las personas habitantes de calle".  La conferencia estuvo a cargo del Dr. Eduardo Cifuentes.  </t>
  </si>
  <si>
    <t>Rosario Fandiño</t>
  </si>
  <si>
    <t>3103436948
3279797 ext 1021</t>
  </si>
  <si>
    <t xml:space="preserve">mfandino@sdis.gov.co
</t>
  </si>
  <si>
    <t xml:space="preserve">Durante 2017 se avanzó en la definición de la acción a realizarce por parte de la Subdirección para la Infancia, en el marco del Plan de Acción de la Política Pública de Habitabilidad en Calle. </t>
  </si>
  <si>
    <r>
      <rPr>
        <b/>
        <sz val="10"/>
        <rFont val="Calibri Light"/>
        <family val="2"/>
      </rPr>
      <t xml:space="preserve">SDIS: </t>
    </r>
    <r>
      <rPr>
        <sz val="10"/>
        <rFont val="Calibri Light"/>
        <family val="2"/>
      </rPr>
      <t xml:space="preserve">Dado que la formulación y ajuste del plan de acción distrital se realizó en el segundo semestre de la vigencia 2017, la SDIS replantea la ejecución de la acción a partir de la vigencia 2018, en la cual convocará a las diferentes Entidades competentes (SDIS, ICBF e IDIPRON) para el diseño del correspondiente protocolo y su posterior implementación; </t>
    </r>
    <r>
      <rPr>
        <sz val="10"/>
        <color indexed="10"/>
        <rFont val="Calibri Light"/>
        <family val="2"/>
      </rPr>
      <t xml:space="preserve"> por esta razón no tiene porcentaje de avance en el año 2017, las acciones se desarrollaran en el año 2018</t>
    </r>
    <r>
      <rPr>
        <sz val="10"/>
        <rFont val="Calibri Light"/>
        <family val="2"/>
      </rPr>
      <t xml:space="preserve">. La acción definida para este plan corresponde a una acción de gestión, por lo cual si bien están asociadas a la meta 1 del proyecto 1096, no se disponen de recursos específicos para la ejecución de la misma.
</t>
    </r>
    <r>
      <rPr>
        <b/>
        <sz val="10"/>
        <rFont val="Calibri Light"/>
        <family val="2"/>
      </rPr>
      <t>ICBF:</t>
    </r>
    <r>
      <rPr>
        <sz val="10"/>
        <rFont val="Calibri Light"/>
        <family val="2"/>
      </rPr>
      <t xml:space="preserve"> se considera importante  que se incluyan las características de los NNA que presenten alta permanencia en calle o situación de vida en calle, como se establece en el </t>
    </r>
    <r>
      <rPr>
        <b/>
        <sz val="10"/>
        <rFont val="Calibri Light"/>
        <family val="2"/>
      </rPr>
      <t>Lineamiento técnico del programa especializado para la atención a los niños, las niñas y los adolescentes</t>
    </r>
    <r>
      <rPr>
        <sz val="10"/>
        <rFont val="Calibri Light"/>
        <family val="2"/>
      </rPr>
      <t>, con alta permanencia en calle o en situación de vida en calle con sus derechos inobservados, amenazados o vulnerados
Alta permanencia en calle Situación de vida en calle:
 Permanecen gran parte del día en la calle, parque, sala de videojuegos, café internet, entre otros, por tiempos prolongados sin la supervisión de sus padres o cuidadores. 
 Pertenecen a pandillas, barras bravas, galladas.
 Normalmente viven en su respectivo hogar.
 Permanecen durante mucho tiempo sin la supervisión de sus padres o cuidadores, pero mantienen vínculos activos con su familia.
 Regularmente desertan de las instituciones educativas dado que el medio escolar termina siendo expulsor debido a sus bajos rendimientos académicos, bajos niveles de atención, desmotivación escolar, etc.
 Deambulan y/o ejercen actividades por las calles de manera autónoma.
 Padres que no ejercen su rol de autoridad convirtiéndose en permisivos, dejando a sus hijos llevar su vida sin control ni vigilancia.
 Generalmente ya se han iniciado en el consumo de sustancias psicoactivas (cigarrillos, alcohol, alucinógenos, etc.).
Situación de vida en calle:
 La calle ha reemplazado a la familia y al hogar como factor esencial de crecimiento y socialización.
 No viven en la misma residencia con su familia biológica.
 No mantienen vínculos afectivos familiares, o sus contactos con esta son esporádicos.
 Han desertado del sistema escolar.
 En algunos casos no cuentan con información o documentos de identificación, lo que dificulta la ubicación de sus familiares o redes vinculares, la determinación de su edad cronológica y su vinculación al régimen de salud.
 Se trasladan permanentemente de un lugar a otro (dentro de una misma ciudad o de una ciudad a otra).
 Generalmente son consumidores experimentales o sociales de sustancias psicoactivas tales como alcohol, bazuco, marihuana, inhalantes (bóxer - sacol), etc.
 Manejan una independencia y libertad que ha sido adquirida a edades tempranas, dado a que no se encuentran bajo
 Pueden ser explotados económicamente por sus padres o familiares en actividades de economía informal o en mendicidad
 Algunas veces están involucrados en actividades de micro tráfico y/o pequeños hurto</t>
    </r>
  </si>
  <si>
    <t>mfandino@sdis.gov.co</t>
  </si>
  <si>
    <t>Es importante aclarar, que No es prudente sumar la programación y ejecución de la política establecida en este plan de acción,  adicionándolas a la de infancia y adolescencia y juventud. Ya que estas últimas contienen a lo proyectado y ejecutado en este Plan de acción.
No se recibieron los ajustes y correcciones solicitados por la Secretaría Distrital de Planeación por parte del IDIPRON</t>
  </si>
  <si>
    <t>Se estan construyendo los criterios para establecer bajo que condiciones se considera que se restablecen los derechos de vicitimas de ESCNNA
No se recibieron los ajustes y correcciones solicitados por la Secretaría Distrital de Planeación por parte del IDIPRON</t>
  </si>
  <si>
    <t>El Instituto Distrital de Patrimonio Cultural solicitó vía correo electrónico que fueran eliminadas  las acciones previamente acordadas con ellos en este Plan de Acción Cuatrienal, motivo por el cual las mismas seràn eliminadas a partir de la vigencia 2018.</t>
  </si>
  <si>
    <t>Atender personas habitantes de calle en comunidades de vida</t>
  </si>
  <si>
    <t>Integrar personas ex habitantes de calle a procesos de enlace social y seguimiento.</t>
  </si>
  <si>
    <t>Atender personas habitantes de calle por medio de la estrategia de abordaje en calle</t>
  </si>
  <si>
    <r>
      <rPr>
        <sz val="10"/>
        <rFont val="Calibri Light"/>
        <family val="2"/>
      </rPr>
      <t>Porcentaje de la Estrategia de prevención implementada</t>
    </r>
  </si>
  <si>
    <r>
      <t xml:space="preserve">  </t>
    </r>
    <r>
      <rPr>
        <sz val="10"/>
        <rFont val="Calibri Light"/>
        <family val="2"/>
      </rPr>
      <t xml:space="preserve">(Sumatoria de fases de la estrategia prevención implementadas /Total de fases programadas) x 100 </t>
    </r>
  </si>
  <si>
    <t>Atender personas habitantes de calle en centros de atención transitoria para la inclusión social</t>
  </si>
  <si>
    <t xml:space="preserve">clara.zapata@scj.gov.co
alberto.sanchez@scj.gov.co
andrea.ardila@scj.gov.co
  </t>
  </si>
  <si>
    <t xml:space="preserve">jvillamil@sdp.gov.co
 </t>
  </si>
  <si>
    <t xml:space="preserve">blancar@idipron.gov.co
hugoa@idipron.gov.co
olgap@idipron.gov.co
trabajocalle@idipron.gov.co
</t>
  </si>
  <si>
    <t>hgmartinez@sena.edu.co
hgmartinezc@sena.edu.co
echacond@sena.edu.co</t>
  </si>
  <si>
    <t>lhernandez@dadep.gov.co
sbarrera@dadep.gov.co
 isanchez@dadep.gov.co</t>
  </si>
  <si>
    <t xml:space="preserve">huvak40@hotmail.com
mbernals@educacionbogota.gov.co
cisazam@educacionbogota.gov.co
dpmartinezg@educacionbogota.gov.co
monroybernal@hotmail.com
</t>
  </si>
  <si>
    <t>victor.rodriguez@scrd.gov.co
yenny.orjuela@scrd.gov.co</t>
  </si>
  <si>
    <t>Sumatoria de  personas del  talento humano del Proyecto 1108 de SDIS formadas.</t>
  </si>
  <si>
    <t>Carolina Rincón</t>
  </si>
  <si>
    <t>lcrincon@sdis.gov.co</t>
  </si>
  <si>
    <t xml:space="preserve">En la descripción de esta acción no se incluye presupuesto, en la medida que el recurso ejecutado en la actualidad ha sido de talento humano, que no se ha destinado exclusivamente al desarrollo de la acción, por lo que la inclusión de recursos resultaría impreciso </t>
  </si>
  <si>
    <t>Vincular el 100% de  jovenes en riesgo de habitabilidad en calle que manifiesten interés en hacer parte de la Ruta de Oportunidades para jóvenes.</t>
  </si>
  <si>
    <t>(Sumatoria de jóvenes en riesgo de habitabilidad en calle vinculados a la Ruta de Oportunidades Juveniles /Total de jóvenes en riesgo de habitabilidad en calle que manifestaron interés en vincularse a la Ruta de Oportunidades Juveniles y que cumplen con los requisitos)*100</t>
  </si>
  <si>
    <t>El presupuesto corresponde a todas las actividades realizadas en el marco de la formulación e implementación de 1 Política Pública de Juventud 2017-2027, entre ellas el convenio realizado con PNUD, durante el cual se desarrollaron los diálogos. Por lo tanto, este no es específico para los díalogos en los que participaron jóvenes en proceso de superación de habitabilidad en calle.</t>
  </si>
  <si>
    <t>Atender 3.810 personas por medio de la estrategia de abordaje en calle</t>
  </si>
  <si>
    <t xml:space="preserve">1. El motivo por el cual los presupuestos anteriormente enviados no coinciden con los de esta matriz se debe a lo que ya se había señalado en la columna de observaciones de esa matriz “La información presupuestal y de avances frente  a la meta del proyecto se registra con corte a junio de 2017.”(Por favor revisar). Se verificaron y actualizaron los presupuestos de la matriz sin embargo, con base en lo reportado en el Informe SEGPLAN del Plan Distrital de Desarrollo: Bogotá Mejor para Todos, con corte a 31 de diciembre de 2017.
2. Se diligencia un “100%” en la columna de “Porcentaje del presupuesto programado para las acciones” teniendo en cuenta que las Meta del Proyecto de inversión coincide en su totalidad con la acción de política acordada en la misma matriz. De este modo la Meta relacionada se enfoca precisamente en atención ya sea a población en riesgo de habitar calle, habitantes de calle o ex habitantes de calle.
</t>
  </si>
  <si>
    <t>La primera capacitación con los equipos de talento humano de la subdirección para la adultez sobre la Política Pública de Prevención y Atención del Consumo y la Prevención a la Vinculación a la Oferta de Sustancias Psicoactivas para Bogotá D.C, y temas asociados,  se habia programado inicialmente para el tercer trimestre de 2017, sin embargo se acordó por temas de cronogramas de los centros de atención, ajustar las metas, y de este modo desarrollar la primera capacitación el primer semestre del  2018
El presupuesto programado corresponde al presupuesto global de la meta asociada al Proyecto de Inversión, con corte a 31 de diciembre de 2017. La acción se considera de tipo gestión y por tanto no es posible desagregar en principio un presupuesto especifico que se asocie unica y exclusivamente a esta acción de política.</t>
  </si>
  <si>
    <t>Es importante aclarar, que No es prudente sumar la programación y ejecución de la política establecida en este plan de acción,  adicionándolas a la de infancia y adolescencia y juventud. Ya que estas últimas contienen a lo proyectado y ejecutado en este Plan de acción.
No se recibieron los ajustes y correcciones solicitados por la Secretaría Distrital de Planeación por parte del IDIPRON.</t>
  </si>
  <si>
    <t>Comienza ejecución en la vigencia 2017
No se recibieron los ajustes y correcciones solicitados por la Secretaría Distrital de Planeación por parte del IDIPRON</t>
  </si>
  <si>
    <t>El presupuesto programado es para personas mayores en general. No es posible entregar un dato exacto del presupuesto ejecutado en la atención de personas habitantes de calle en este servicio puesto que la atención de personas es muy dinámica y no es equiparable con el costo por cupo del servicio. El dato con corte 31 de diciembre fue corregido en el último reporte SIRBE.</t>
  </si>
  <si>
    <t>Es necesario reformular esta acción, puesto que no es posible tener el dato específica de personas ex habitantes de calle en relación a la entrega de apoyos económicos.</t>
  </si>
  <si>
    <t>100%*</t>
  </si>
  <si>
    <t>Para el periodo comprendido a 2017, en desarrollo de la estrategia Casa Refugio LGBTI se han atendido, por medio de alojamiento temporal, kit de aseo, vestuario y apoyo en transportes, a un total 42 casos para este año como accion preventiva de la habitabilidad en calle, acompañado de atencion juridica,, trabajo social y psicilogica</t>
  </si>
  <si>
    <t xml:space="preserve">Esta acción no cuenta con recursos de inversión. Las tareas que dan cumplimiento a la misma las realizan servidores de la SDP.
Es importante mencionar que en esta acción no se reporta información exclusiva sobre el fenómeno e la habitabilidad en calle, dado que el informe aborda todos los sectores que cuentan con plan maestro.
</t>
  </si>
  <si>
    <t>Como lo establece el Acuerdo 223 de 2006 del Concejo de Bogota,  el informe compilado de seguimiento a los Planes Maestros se entrega de manera anual en marzo correspondiente a la vigencia inmediatamante anterior. Por tanto la acción no presenta avances.</t>
  </si>
  <si>
    <t>(Sumatoria de personas habitantes de calle  de los sectores sociales LGBTI atendidas en el marco de los procesos de Centros de Atención Integral a la Diversidad Sexual y de Géneros /Total de personas  habitantes de calle  de los sectores sociales LGBTI que cumplen los requisitos para recibir la atención)/* 100.</t>
  </si>
  <si>
    <t>Porcentaje de personas  de los sectores sociales LGBTI en riesgo de habitar calle, vinculadas a la estrategia de prevención.</t>
  </si>
  <si>
    <t>El presupuesto programado es para personas mayores en general. No es posible entregar un dato exacto del presupuesto ejecutado en la atención de personas habitantes de calle en este servicio puesto que la atención de personas es muy dinámica y no es equiparable con el costo por cupo del servicio.
El presupuesto se realiza por vigencia y a partir de los recursos de estampilla pro adulto mayor, por lo cual puede presentar modificaciones.</t>
  </si>
  <si>
    <t xml:space="preserve">Porcentaje de de personas mayores  ex habitantes de calle beneficiadas con apoyos económicos.
</t>
  </si>
  <si>
    <t>Sumatoria de personas orientadas en procesos de prevencion de violencia intrafamiliar que se encuentren en proceso de superación de habitabilidad en calle   de la comunidad de vida del camino y el Centro de Atención Transitoria CAT.</t>
  </si>
  <si>
    <t xml:space="preserve">Durante 2017 se avanzó en la definición de la acción a realizarse por parte de la Subdirección para la Infancia, en el marco del Plan de Acción de la Política Pública de Habitabilidad en Calle. </t>
  </si>
  <si>
    <t>Las acciones definidas en relación con esta meta del Proyecto de Inversión fueron extraidas de las ya consignadas en el   "PLAN DE ACCIÓN CUATRIENAL 2016 -2020 "BOGOTA MEJOR PARA TODOS"  DE LA SECRETARIA DE INTERGRACIÓN SOCIAL  CON RELACIÓN A LA POLITICA DE PREVENCIÓN Y ATENCIÓN DEL CONSUMO DE SPA".
El presupuesto programado corresponde al presupuesto global de la meta asociada al Proyecto de Inversión, con corte a 31 de diciembre de 2017. La acción se considera de tipo gestión y por tanto no es posible desagregar en principio un presupuesto especifico que se asocie unica y exclusivamente a esta acción de política.</t>
  </si>
  <si>
    <t>Según lo programado eran 8 los diálogos que se iban  a realizar con jóvenes en riesgo de habitabilidad en calle, sin embargo debido a la demanda, se hicieron 16 diálogos con ésta población en las instalaciones del IDIPRON</t>
  </si>
  <si>
    <t>El presupuesto programado es para personas mayores en general. No es posible entregar un dato exacto del presupuesto ejecutado en la atención de personas habitantes de calle en este servicio puesto que la atención de personas es muy dinámica y no es equiparable con el costo por cupo del servicio.
El presupuesto se realiza por vigencia y a partir de los recursos de estampilla pro adulto mayor, por lo cual puede presentar modificciones.</t>
  </si>
  <si>
    <t>El presupuesto programado es para personas mayores en general. El dato de ejecución es aproximado si tiene en cuenta que la dinamica de atenciones por persona no es equiparable a los cupos disponibles en el servicio.
El presupuesto se realiza por vigencia, por lo cual puede presentar modificciones.</t>
  </si>
  <si>
    <r>
      <t>Porcentaje</t>
    </r>
    <r>
      <rPr>
        <sz val="10"/>
        <rFont val="Calibri Light"/>
        <family val="2"/>
      </rPr>
      <t xml:space="preserve"> de avance en el   acompañamiento en el diseño e implementación de ruta de atención a niñas, niños y adolescentes  que presenten alta permanencia en calle o situación de vida en calle, en riesgo o habitando calle, entendida como  alta permanencia en calle.</t>
    </r>
  </si>
  <si>
    <r>
      <t xml:space="preserve">Dado que la formulación y ajuste del plan de acción distrital se realizó en el segundo semestre de la vigencia 2017, la SDIS replantea la ejecución de la acción a partir de la vigencia 2018, en la cual convocará a las diferentes Entidades distritales competentes para el diseño del correspondiente a una ruta y su posterior implementación; </t>
    </r>
    <r>
      <rPr>
        <sz val="10"/>
        <rFont val="Calibri Light"/>
        <family val="2"/>
      </rPr>
      <t xml:space="preserve">por este motivo el porcentaje de avance para el año 2017 no aplica ya que estas actividades se desarrollaran en 2018. Así mismo, se ajusta la meta que estaba en el plan de acción dado que no guarda relación con el indicador y la fórmula de cálculo del mismo definido para el plan de acción. La acción definida para este plan corresponde a una acción de gestión, por lo cual si bien están asociadas a la meta 1 del proyecto 1096, no se disponen de recursos específicos para la ejecución de la misma.  
</t>
    </r>
  </si>
  <si>
    <r>
      <t xml:space="preserve">(Sumatoria </t>
    </r>
    <r>
      <rPr>
        <sz val="10"/>
        <rFont val="Calibri Light"/>
        <family val="2"/>
      </rPr>
      <t>del avance en el acompañamiento en el de diseño e implementación de  ruta de atención a niñas, niños y adolescentes  que presenten alta permanencia en calle o situación de vida en calle, en riesgo o habitando calle, entendida como  alta permanencia en calle  ejecutadas /Total</t>
    </r>
    <r>
      <rPr>
        <sz val="10"/>
        <color indexed="62"/>
        <rFont val="Calibri Light"/>
        <family val="2"/>
      </rPr>
      <t xml:space="preserve"> de fases del </t>
    </r>
    <r>
      <rPr>
        <sz val="10"/>
        <rFont val="Calibri Light"/>
        <family val="2"/>
      </rPr>
      <t>proceso de acompañamiento en el  diseño e implementación de  ruta de atención a niñas, niños y adolescentes  que presenten alta permanencia en calle o situación de vida en calle, en riesgo o habitando calle, entendida como  alta permanencia en calle programadas) x 100
Diseño de ruta (50%)
Implementación de ruta(50%)</t>
    </r>
  </si>
  <si>
    <r>
      <t>1. El motivo por el cual los presupuestos anteriormente enviados no coinciden con los de esta matriz se debe a lo que ya se había señalado en la columna de observaciones de esa matriz “La información presupuestal y de avances frente  a la meta del proyecto se registra con corte a junio de 2017.”(Por favor revisar). Se verificaron y actualizaron los presupuestos de la matriz sin embargo, con base en lo reportado en el Informe SEGPLAN del Plan Distrital de Desarrollo: Bogotá Mejor para Todos, con corte a 31 de diciembre de 2017.
2. Se diligencia un “100%” en la columna de “Porcentaje del presupuesto programado para las acciones” teniendo en cuenta que las Meta del Proyecto de inversión coincide en su totalidad con la acción de política acordada en la misma matriz. De este modo la Meta relacionada se enfoca precisamente en atención ya sea a población en riesgo de habitar calle, habitantes de calle o ex habitantes de calle.
2. Aunque la Meta del Proyecto de inversión relacionada tuvo una modificación en 2017, y de ahí el hecho de que se había actualizado la cifra de “3.180 personas” por la de “9.810 personas” en el último informe de seguimiento enviado, a partir de las directrices de la Secretaría Distrital de Planeación(Profesional Yenny Onatra de la Dirección de Equidad y Políticas Poblacionales)</t>
    </r>
    <r>
      <rPr>
        <sz val="10"/>
        <color indexed="62"/>
        <rFont val="Calibri Light"/>
        <family val="2"/>
      </rPr>
      <t xml:space="preserve"> </t>
    </r>
    <r>
      <rPr>
        <sz val="10"/>
        <color indexed="62"/>
        <rFont val="Calibri Light"/>
        <family val="2"/>
      </rPr>
      <t xml:space="preserve"> en relacion a que no se puede modificar la meta establecida en la vigencia 2017, se decide no act</t>
    </r>
    <r>
      <rPr>
        <sz val="10"/>
        <rFont val="Calibri Light"/>
        <family val="2"/>
      </rPr>
      <t xml:space="preserve">ualizar la cifra para la vigencia 2017( sino para próximas vigencias), aunque sí los respectivos presupuestos asociados.
La meta del proyecto de inversión relacionada se modificó en razón a que la estrategia de abordaje en calle se ha venido fortaleciendo con la contratación de mayor talento humano y con la reorganización de los equipos de atención en calle, ubicándolos en cinco corredores estratégicos en la ciudad, distribuidos así: Corredor Sur: conformado por las localidades de Usme, San Cristóbal, Ciudad Bolívar, Tunjuelito y Rafael Uribe Uribe, corredor Occidente: conformado por las localidades de Bosa, Kennedy y Fontibón, corredor Centro: conformado por las localidades de Santa fe, la Candelaria, los Mártires, Puente Aranda y Antonio Nariño, corredor Oriente: conformado por las localidades de Chapinero, Teusaquillo, Barrios unidos y corredor Norte: conformado por las localidades de Usaquén, Suba y Engativá. Así mismo, el talento humano desarrolla sus actividades en dos turnos, lo que ha permitido un cubrimiento de los territorios desde las 5:30 a.m. hasta las 10:00 p.m., en horario continuo, incluso sábados, domingos y festivos. 
Los aspectos mencionados anteriormente han incidido en: 
1. El aumento de las acciones realizadas por los equipos de calle a través de: jornadas de desarrollo personal en calle, activación de rutas de atención a través de la aplicación y seguimiento de la Ruta Individual de Derechos - RID y jornadas de diálogos comunitarios que involucran tanto a la comunidades como a los habitantes de calle. 
2. La atención oportuna a las solicitudes ciudadanas y de las necesidades de los ciudadanos habitantes de calle, a través del accionar del equipo de enlace territorial que acude a los puntos que son reportados por la ciudadanía por la presencia de ciudadanos habitantes de calle, con el fin de adelantar acciones de sensibilización sobre su responsabilidad con la ciudad y socializar la oferta institucional.
</t>
    </r>
  </si>
  <si>
    <t>(Sumatoria de Adolescentes y jóvenes formados/informados en derechos sexuales y derechos reproductivos para la prevención de la maternidad y la paternidad temprana de los centros de atencíon de IDIPRON/ Total de Adolescentes y jóvenes definidos en los centros de IDIPRON  para ser  formados en derechos sexuales y derechos reproductivos para la prevención de la maternidad y la paternidad temprana)*100</t>
  </si>
  <si>
    <t>Durante 2017  se formaron/informaron  140 adolescentes y jovenes a traves de  la estrategia Entre Pares del convenio 13396 entre la Secretaría de Integración Social y Profamilia, el 5% (54 adolescentes y jóvenes) participó en los procesos de formación y otro 5% (86 adolescentes y jóvenes)  en ferias de la sexualidad.</t>
  </si>
  <si>
    <t xml:space="preserve">Durante 2017 del total de los adolescentes y jóvenes que participaron en la estrategia Entre Pares del convenio 13396 entre la Secretaría de Integración Social y Profamilia, el 5% (54 adolescentes y jóvenes) participó en los procesos de formación y otro 5% (86 adolescentes y jóvenes)  en ferias de la sexualidad.
</t>
  </si>
  <si>
    <t xml:space="preserve">Número de dialogos de horizonte de sentido del proceso de formulaciòn de  la nueva Política Pública de Juventudes, en los cuales participaron jóvenes en procesos de supereacion de habitabilidad en calle.
</t>
  </si>
  <si>
    <t>Sumatoria de dialogos para el proceso de formulación de la nueva política pública de juventudes en los que participaron jóvenes en proceso de superación de habitabilidad en calle</t>
  </si>
  <si>
    <t>12,000  niños, niñas,  adolescentes y adultos desescolarizados que se logran matricular en el sistema educativo, a través de estrategias de búsqueda activa</t>
  </si>
  <si>
    <t>A través de la estrategia diseñada e implementada de búsqueda activa en 2017 se escolarizaron 2.897 niños, niñas, jóvenes y adultos con una cobertura de 20 localidades, 87 UPZ y 635 barrios. Actualmente, se cuenta con un logro acumulado de 5.907 personas escolarizadas entre 2016 – 2017. En el marco de esta implementación se atiende a la población en condición de vulnerabilidad encontrada en los recorridos barriales, por lo cual es posible que haya atendido población ex habitante de calle.</t>
  </si>
  <si>
    <t>El proyecto 1049 no tiene presupuesto programado específico para realizar jornadas de atencion a poblacion ex habitante de calle y vincularlos al sistema educativo oficial. El presupuesto esta dirigido a beneficiar a todas las poblaciones. Se cumplió con el diseño e implementación de la estrategia con la cual es posible haber atendido población ex habitante de calle.</t>
  </si>
  <si>
    <t>14.449 estudiantes en extra-edad que se atienden en el sistema educativo mediante modelos flexibles y estrategias semiescolarizadas</t>
  </si>
  <si>
    <t>El proyecto 1049 no requiere presupuesto para identificar y reportar poblacion ex habitante de calle y vincularlos al sistema educativo oficial</t>
  </si>
  <si>
    <t xml:space="preserve">No se requiere presupuesto específico programado para esta población. El presupuesto del componente modelos educativos flexibles del proyecto incluye todos los tipos de población y OPS del equipo del programa de Educación para Personas Jóvenes y Adultas
</t>
  </si>
  <si>
    <t>Esta acción no está asociada al fenómeno de habitabilidad en calle</t>
  </si>
  <si>
    <t>La acción fue eliminada por parte de la SED, debido a que una vez revisado por el gerente del proyecto de inversión, esta no corresponde al cumplimiento de la Política del fenómeno de habitabilidad en calle, sino a otras poblaciones</t>
  </si>
  <si>
    <t xml:space="preserve">Socializar la Red de Cultura Ciudadana y Democrática con personas habitantes de calle o exhabitantes de calle y/o con organizaciones culturales que trabajen el tema de la habitancia en calle, para la promoción de su viculación. </t>
  </si>
  <si>
    <t xml:space="preserve">No tenemos presupuesto discriminado para ninguna poblacion en especifico, nuestro presupuesto es global
</t>
  </si>
  <si>
    <t xml:space="preserve">(Sumatoria de personas atendidas  que superaron el fenomeno de habitabilidad en calle para acceder a oportunidades de vinculación laboral a través de los diferentes procesos de intermediación/ Total de  personas   que superaron el fenomeno de habitabilidad en calle y que cumplen con los requisitos para acceder a oportunidades de vinculación laboral a través de los diferentes procesos de intermediación)*100
</t>
  </si>
  <si>
    <t xml:space="preserve">No tenemos presupuesto discriminado para ninguna poblacion en especifico, nuestro presupuesto es global
</t>
  </si>
  <si>
    <r>
      <t>(Sumatoria de personas que superaron la Habitabilidad en Calle formadas en competencias blandas y transversales por medio de la Agencia Pública de Gestión y Colocación del Distrito/</t>
    </r>
    <r>
      <rPr>
        <sz val="10"/>
        <rFont val="Calibri Light"/>
        <family val="2"/>
      </rPr>
      <t>Total de personas identificadas en competencias blandas y transversales por medio de la Agencia Pública de Gestión y Colocación del Distrito) x 100</t>
    </r>
  </si>
  <si>
    <t xml:space="preserve">En las bases de datos de la SDHT, no se registran ciudadanos que hayan estado en condición de Habitabilidad en calle; razón por la cual no fue posible realizar las charlas programadas. Para el 2018 nos articularemos con la Subdirecciòn de Adultez para realizar las charlas programadas.
</t>
  </si>
  <si>
    <t>Porcentaje de hogares con personas ex habitantes de calle que cumplan requisitos para estar inscritos en el programa integral de vivienda efectiva PIVE, priorizados por la Secretaría Distrital de Habitát</t>
  </si>
  <si>
    <t>(Sumatoria de hogares con personas ex habitantes de calle inscritas en el programa integral de vivienda efectiva PIVE, priorizados por la Secretaría Distrital de Habitát/ Total de de hogares con personas ex habitantes de calle que cumplan requisitos para estar inscritos y deseen voluntariamente inscribirsen  en el programa integral de vivienda efectiva PIVE, priorizados por la Secretaría Distrital de Habitát) x 100</t>
  </si>
  <si>
    <t>En los sistemas de recolección de información del PIVE, no existe ninguna variable en la cual se capture información sobre si la persona atendida estuvo en condición de habitabilidad en calle. Para el año 2018 se realizará el cruce semestral de la base del proyecto 1108 de la Secretaria de Integraciòn Social con la base de datos de las personas inscritas del PIVE de la Secretaria Distrital del Hábitat.</t>
  </si>
  <si>
    <t>Se verificaron 255 polígonos en los que habia riesgo de ocupación ilegal de los cuales no se  identificó población habitante de calle.</t>
  </si>
  <si>
    <t>Es importante señalar que el proceso de ocupación informal del suelo (y/o enajenación ilegal del suelo) es una dinámica que se manifiesta
principalmente en las áreas periféricas de la ciudad, en aquellas zonas que se encuentran aledañas a los bordes de ciudad y que reciben la
presión urbana ejercida por los desarrollos urbanos de origen formal. Con esta consigna, los polígonos de monitoreo que se comenzaron a
identificar en el año 2003 se ubicaban principalmente en las áreas sin desarrollar de las localidades de Bosa, Kennedy, Ciudad Bolívar y Usme</t>
  </si>
  <si>
    <t xml:space="preserve">En el proceso de inicio de obra de Peatonalización carrera 7 se generó una mesa de articulación con Secretaría de Integración Social para adelantar acciones en torno a la presencia de habitantes de calle. Y se remitió oficio solicitando apoyo en el territorio por presencia constante de habitante de calle, que deteriora la polisombra. </t>
  </si>
  <si>
    <t xml:space="preserve">El recurso del item Presupuesto programado, es el asignado para la misionalidad de la entidad. 
No se tienen recursos especificos para la acción, por lo tanto el procentaje de presupueto programado para las acciones no aplica. </t>
  </si>
  <si>
    <t xml:space="preserve">En cuanto se estableció el protocolo para la entrega del documento se procedió a solicitarlo al área correspondiente y se remitió a Secretaría Distrital de Planeación. </t>
  </si>
  <si>
    <t xml:space="preserve">El recurso del item Presupuesto programado, es el asignado para la misionalidad de la entidad. 
No se tienen recursos especificos para la acción, por lo tanto el procentaje de presupueto programado para las acciones no aplica. 
</t>
  </si>
  <si>
    <t xml:space="preserve">La Secretaría Distrital de Integración Social, a través del Proyecto Por Una Ciudad Incluyente y Sin Barreras, logró durante el año 2017 atender a un total de 3.033 personas con discapacidad en los diferentes servicios sociales; de ellos, 158 personas con discapacidad se reconocen como ex-habitantes de calle. 
Estas personas fueron atendidas en el servicio social Centros Integrarte de Atención Interna, por medio del cual se contribuye a mejorar la calidad de vida y el entorno de esta población, a través de la identificación de necesidades y la planificación de apoyos que les proporcionen oportunidades, fomenten su bienestar y faciliten su inclusión. Igualmente, favorece el ejercicio de la ciudadanía de la población, mediante el reconocimiento de sus derechos, de su vulnerabilidad y de su necesidad de protección, su presencia comunitaria, el sostenimiento de competencias, respeto al ocupar un lugar valorado por la propia comunidad, y participación comunitaria con su familia, referentes sociales y demás instancias de interacción.
</t>
  </si>
  <si>
    <t>El Proyecto de Discapacidad 1113 "Por Una Ciudad Incluyente y Sin Barreras" atiende a personas con discapacidad que ya han superado su condición de habitabilidad en calle.
De acuerdo con las observaciones, en presupuesto programado se relaciona el presupuesto cuatrienio de la meta referenciada. Cabe señalar que no se relaciona presupuesto ejecutado, ya que el presupuesto es global para personas con discapacidad y se reporta la ejecución en el Plan de Acción de la Política Pública de Discapacidad para el Distrito Capital.
Adicionalmente, se informa que las cifras reportadas se toman con base en la información plasmada en las historias sociales de los participantes; lo anterior, debido a que no existe para el Proyecto de Discapacidad en la Ficha SIRBE, una variable de identificación de ex-habitabilidad en calle. Frente a esto, se sugiere gestionar lo necesario para que se permita en la SDIS ajustar la Ficha SIRBE con nuevas variables como esta.</t>
  </si>
  <si>
    <t>No se entrega reporte de avance sobre esta acción, debido a que se acuerda de forma interinsticional entre el SENA y las Secretarías Distritales de Planeación e Integración Social(Equipo de Políticas Públicas de la Subdirección para la Adultez) reformular esta acción para el año 2018, con el fin de definirla y acotarla de forma más técnica. Lo anterior con el fin de fin de que el SENA pueda brindar un reporte efectivo y a través del tiempo sobre una unica acción medible y a la cual se le pueda realizar seguimiento de forma más efectiva.</t>
  </si>
  <si>
    <t>Desde ICBF Regional Bogota, cumplio en el marco de su competencia con el 100% de la meta programada del Proyecto durante la vigencia 2017.</t>
  </si>
  <si>
    <r>
      <t xml:space="preserve">El ICBF, atiende la problemática de los niños, niñas y adolescentes desde dos modalidades de atención: </t>
    </r>
    <r>
      <rPr>
        <b/>
        <sz val="10"/>
        <rFont val="Calibri Light"/>
        <family val="2"/>
      </rPr>
      <t>1. Externado Media Jornada con Alta permanencia en calle</t>
    </r>
    <r>
      <rPr>
        <sz val="10"/>
        <rFont val="Calibri Light"/>
        <family val="2"/>
      </rPr>
      <t xml:space="preserve">, en las que se brinda atención a 100 cupos que acogen a 200 niños, niñas o adolescentes. </t>
    </r>
    <r>
      <rPr>
        <b/>
        <sz val="10"/>
        <rFont val="Calibri Light"/>
        <family val="2"/>
      </rPr>
      <t>2. Internado vida en Calle</t>
    </r>
    <r>
      <rPr>
        <sz val="10"/>
        <rFont val="Calibri Light"/>
        <family val="2"/>
      </rPr>
      <t xml:space="preserve">, se atiende 127 cupos rotativos y acoge a 220 niños, niñas adolescentes del Proceso Administrativo de Restablecimiento de los Derechos.   
</t>
    </r>
    <r>
      <rPr>
        <b/>
        <sz val="10"/>
        <rFont val="Calibri Light"/>
        <family val="2"/>
      </rPr>
      <t xml:space="preserve"> 1. Alta permanencia en calle:</t>
    </r>
    <r>
      <rPr>
        <sz val="10"/>
        <rFont val="Calibri Light"/>
        <family val="2"/>
      </rPr>
      <t xml:space="preserve"> Situación de vida en calle:  Permanecen gran parte del día en la calle, parques, sala de videojuegos, café internet, entre otros, sin la supervisión de sus padres o cuidadores; también son tenidos en cuenta los niños, niñas y adolescentes, que integran grupos de pandillas, barras bravas, galladas. Normalmente viven en su respectivo hogar, aunque mantienen vínculos afectivos con su familia, no acatan normas de autocuidado; regularmente desertan de las instituciones educativas, el medio escolar se torna expulsor debido a sus bajos rendimientos académicos, bajos niveles de atención, dificultades de aprendizaje desmotivación escolar, deambulan y/o ejercen actividades por las calles de manera autónoma. Padres que no ejercen su rol de autoridad, permisivos, dejando a sus hijos llevar su vida sin control ni vigilancia.
Generalmente ya se han iniciado en el consumo de sustancias psicoactivas (cigarrillos, alcohol, alucinógenos, etc.).
</t>
    </r>
    <r>
      <rPr>
        <b/>
        <sz val="10"/>
        <rFont val="Calibri Light"/>
        <family val="2"/>
      </rPr>
      <t>2. Situación de vida en calle:</t>
    </r>
    <r>
      <rPr>
        <sz val="10"/>
        <rFont val="Calibri Light"/>
        <family val="2"/>
      </rPr>
      <t xml:space="preserve"> La calle ha reemplazado a la familia y al hogar como factor esencial de crecimiento y socialización, no viven en la misma residencia con su familia biológica, no mantienen vínculos afectivos familiares, o sus contactos con esta son esporádicos. Han desertado del sistema escolar, en algunos casos no cuentan con información o documentos de identificación, lo que dificulta la ubicación de sus familiares o redes vinculares, la determinación de su edad cronológica y su vinculación al régimen de salud. Se trasladan permanentemente de un lugar a otro (dentro de una misma ciudad o de una ciudad a otra). Generalmente son consumidores experimentales o sociales de sustancias psicoactivas tales como alcohol, bazuco, marihuana, inhalantes (bóxer, cocaína). Manejan una independencia y libertad que ha sido adquirida a edades tempranas, dado a que no se encuentran bajo cuidado de sus Padres, dependen económicamente de padres o familiares que se desempeñan en actividades de economía informal o en mendicidad y que algunas veces están involucrados en actividades de microtráfico y/o pequeños hurtos.
</t>
    </r>
  </si>
  <si>
    <r>
      <t xml:space="preserve">Desde la Secretaría Distrital de Ambiente ,  a través de la Oficina de Participación, Educación y Localidades, durante el año 2017, se asistió a diferentes mesas de trabajo, en relación al  diseño  de la Estrategía Distrital para la Recuperación y Protección del Espacio Público con Personas Habitantes de Calle, convocadas desde la Secretaría Distrital de Integración Social, estas fueron:
* </t>
    </r>
    <r>
      <rPr>
        <b/>
        <sz val="9"/>
        <rFont val="Calibri Light"/>
        <family val="2"/>
      </rPr>
      <t>17 de febrero</t>
    </r>
    <r>
      <rPr>
        <sz val="9"/>
        <rFont val="Calibri Light"/>
        <family val="2"/>
      </rPr>
      <t xml:space="preserve"> </t>
    </r>
    <r>
      <rPr>
        <b/>
        <sz val="9"/>
        <rFont val="Calibri Light"/>
        <family val="2"/>
      </rPr>
      <t>de 2017</t>
    </r>
    <r>
      <rPr>
        <sz val="9"/>
        <rFont val="Calibri Light"/>
        <family val="2"/>
      </rPr>
      <t>, en la Comunidad de Vida, Hogar  El camino, de la localidad de Fontibón.
*</t>
    </r>
    <r>
      <rPr>
        <b/>
        <sz val="9"/>
        <rFont val="Calibri Light"/>
        <family val="2"/>
      </rPr>
      <t>9 de mayo de 2017</t>
    </r>
    <r>
      <rPr>
        <sz val="9"/>
        <rFont val="Calibri Light"/>
        <family val="2"/>
      </rPr>
      <t xml:space="preserve">, en la Secretaría Distrital de Integración Social.
* </t>
    </r>
    <r>
      <rPr>
        <b/>
        <sz val="9"/>
        <rFont val="Calibri Light"/>
        <family val="2"/>
      </rPr>
      <t>22 de mayo de 2017, en la Secretaría Distrital de Ambiente.
* 30 de mayo de 2017,</t>
    </r>
    <r>
      <rPr>
        <sz val="9"/>
        <rFont val="Calibri Light"/>
        <family val="2"/>
      </rPr>
      <t xml:space="preserve"> en la  Secretaría Distrital de Ambiente.
* </t>
    </r>
    <r>
      <rPr>
        <b/>
        <sz val="9"/>
        <rFont val="Calibri Light"/>
        <family val="2"/>
      </rPr>
      <t>5 de Septiembre de 2017</t>
    </r>
    <r>
      <rPr>
        <sz val="9"/>
        <rFont val="Calibri Light"/>
        <family val="2"/>
      </rPr>
      <t xml:space="preserve">, en la Comunidad de Vida, Hogar  El camino, de la localidad de Fontibón.
En el marco de la implementación de esta estrategia y de las funciones adelantadas por la Oficina de Participación, Educación y Localidades, a través de las  Aulas Ambientales, se realizaron las siguientes acciones:
</t>
    </r>
    <r>
      <rPr>
        <u/>
        <sz val="9"/>
        <rFont val="Calibri Light"/>
        <family val="2"/>
      </rPr>
      <t>Aula Ambiental Artística Itinerante –AUAMBARI,
*S</t>
    </r>
    <r>
      <rPr>
        <sz val="9"/>
        <rFont val="Calibri Light"/>
        <family val="2"/>
      </rPr>
      <t>e desarrolla la acción pedagógica “</t>
    </r>
    <r>
      <rPr>
        <i/>
        <sz val="9"/>
        <rFont val="Calibri Light"/>
        <family val="2"/>
      </rPr>
      <t>Tejiendo saberes ancestrales</t>
    </r>
    <r>
      <rPr>
        <sz val="9"/>
        <rFont val="Calibri Light"/>
        <family val="2"/>
      </rPr>
      <t xml:space="preserve">” enfocada en el uso de las plantas medicinales encontradas en nuestro territorio y enfatizando en la importancia de la preservación y cuidado del entorno. Esta actividad se realiza en articulación con el Instituto Distrital para la Protección de la Niñez y la Juventud – IDIPRON,  el 18 de enero de 2017, con la participación de 40 personas.  
• El 25 de marzo se desarrolla con 15 participantes, en el barrio Gustavo Restrepo de la localidad de Rafael Uribe Uribe,  la siembra de individuos arbóreos con ayuda de Secretaría Distrital de Gobierno, IDIPRON y JBB. En este espacio se cumplió con una muestra de recuperación del espacio público por parte de la Secretaría Distrital de Movilidad, durante la jornada se identificaron puntos de disposición inadecuada de residuos sólidos relacionados con la presencia de personas habitantes de calle, conflictos por actividades de micro tráfico y consumo de sustancias psicoactivas.
</t>
    </r>
    <r>
      <rPr>
        <u/>
        <sz val="9"/>
        <rFont val="Calibri Light"/>
        <family val="2"/>
      </rPr>
      <t xml:space="preserve">SORATAMA
</t>
    </r>
    <r>
      <rPr>
        <sz val="9"/>
        <rFont val="Calibri Light"/>
        <family val="2"/>
      </rPr>
      <t xml:space="preserve">
*El 05/05/2017 se realizo recorrido de interpretación ambiental  "descubriendo la ruta del sol" que se llevo a cabo con integrantes de IDIPRON con el objetivo de reconocer los procesos de restauración ecológica e identificación de flora y fauna nativa del bosque altoandino en el Aula Soratama con énfasis en Estructura Ecológica Principal y zonas de vida
SANTA MARIA DEL LAGO
*El 06/05/2017 se realizó recorrido con exhabitantes de calle de la Secretaria de Integración Social, donde se mostró la importancia de los humedales por medio del recorrido Humedales, área protegida para conocer y proteger y la importancia que tiene para el sostenimiento de la Estructura Ecológica Principal de Bogotá. 
ENTRENUBES
*El 06/06/2017 en el marco de la Semana Ambiental, se desarrolló el recorrido interpretativo Ecoamigos, cuyo objetivo fue dar a conocer a los visitantes provenientes del IDIPRON, los componentes de la Estructura Ecológica Principal de Bogotá y su importancia para el sostenimiento de equilibrio del territorio capitalino. La actividad tuvo una duración de dos horas.
*10/06/2017 Se desarrolló el recorrido interpretativo Ecoamigos, cuyo objetivo fue dar a conocer a los participantes provenientes del IDIPRON, los componentes de la Estructura Ecológica Principal de Bogotá y su importancia para el sostenimiento de equilibrio del territorio capitalino. La actividad tuvo una duración de tres horas.
</t>
    </r>
  </si>
  <si>
    <r>
      <rPr>
        <b/>
        <sz val="9"/>
        <rFont val="Calibri Light"/>
        <family val="2"/>
      </rPr>
      <t xml:space="preserve"> En cumplimiento de esta acción,  la Secretaría Distrital de Ambiente, a través del equipo de participación de la Oficina de Participación, Educacio y Localidades, realizó 15 acciones relacionadas con la Recuperación y Protección del Espacio Público con Personas Habitantes de Calle durante 2017:</t>
    </r>
    <r>
      <rPr>
        <sz val="9"/>
        <rFont val="Calibri Light"/>
        <family val="2"/>
      </rPr>
      <t xml:space="preserve">
• En la localidad de Rafael Uribe Uribe, Sector Matatigres, el 22 de abril de 2018, participaron 28 personas en la realización de la jornada de limpieza y recolección de residuos sólidos arrojados en predios de la reserva vial y la restitución del espació público por parte del Instituto de Desarrollo Urbano – IDU.
Se hizo encerramiento de lotes en donde habitan ciudadanos habitantes de calle, desmonte de estructuras abandonadas y limpieza del área del puente de matatigres, en donde se integraron ciudadanos en condición de habitabilidad en calle y recuperadores de oficio, para realizar labores de separación de material. 
• En la localidad de San Cristobal, se desarrolló un recorrido por el sector de la calle 26 sur con cra 10, con el ánimo de evidenciar situaciónes que afecta a la comunidad del sector. Se identifican un punto crítico por disposición inadecuada de residuos sólidos y se observa que el mismo es un punto sanitario que genera olores ofensivos. 
Según lo manifestado por los residentes esto se debe a que en este punto se encuentra presencia depersonas habitantes de calle, especialmente en las noches., para la cual genera una mesa de trabajo inetrinstitucional para definir acciones conjuntas e intervención. Este recorrido se llevo a cabo el 21 de junio de 2018 con 8 personas.
• En la localidad de San Cristobal, sector Quinta Ramos, el 20 de octubre, se realizó con 13 personas un recorrido en atención al requerimiento de la ciudadanía del sector. Durante esta actividad se revisaron situaciones ambientales que afectan a la comunidad, como puntos críticos de disposición inadecuiada de residuos solidos, los cuales son relacionados con la presencia de ciudadanos habitantes de calle y árboles que requieren poda. Se define articulación interinstitucional para la atención de estos factores.
• El 19 de julio con la participación de 72 personas, se realizó en la localidad de Bosa, una jornada ambiental para el abordaje de los temas de Protección y Bienestar Animal, en este espacio se adelanto la gestión para la implementación de un hogar para perros de compañía de personas habitantes de calle que permanecen en el Centro de Desarrolló Comunitario Porvenir. Tambien se realizó vacunación, valoración médica, sensibilización en excretas y sensibilización en convivencia responsable.
• El 7 de junio de 2018, con la participación de 98 personas, en la localidad de Engativa, se realizó feria de servicios por parte de diferentes entidades, en donde se contó con la presencia de la gestora de la empresa Transmilenio la cuál socializó el nuevo cambio de las rutas fáciles del sistema, la subred norte realizó vacunación canina, felina y humana, la Secretaría Distrital de Integración Social realizó un recorrido de identificación de personas habitantes de calle en la zona, Aguas de Bogotá realiza poda de césped de los alrededores del salón comunal y la Secretaría Distrital de Ambiente realizó un recorrido interpretativo por el Parque Ecológico Distrital de Humedal Jaboque con personas de la comunidad. 
• En Suba, barrio Compartir, la Secretaria Distrital de Ambiente con el apoyo de diferentes entidades realizó jornada de recolección y disposición de residuos sólidos, en donde se brindo atención a ciudadanos habitantes de calle en los sectores Biozona 1 (Av. Corpas hasta Londres) y Biozona 3 y 4 (Entrada Principal, Río Bogotá) y en el  Parque Ecológico Distrital de Humedal La Conejera. Esto se realizó el   21 de abril de 2017.
• En la localidad de Martines, por la calle 20 con carreras 18 a la 22, en el barrio Santa Fe, se realizó Jornada de Recuperación Integral para la mitigación del punto crítico en mención, con el objetivo de garantizar área limpia en el sector. Se realizó el levantamiento de residuos sólidos, escombros, poda de árboles, atención a ciudadanos habitantes de calle, pintura de paredes entre otras actividades.
Cabe anotar que esta actividad se realizó conjuntamente con diversos sectores del distrito entre ellos, Alcaldía local, Aguas de Bogotá, SDG, SDS, SDA, SSCJ, ALM, PONAL,SCJ, entre otros. Además de la articulación con personas que realizan actividades de separación y reciclaje de residuos en el sector, poniendo en práctica el nuevo código de policía, donde los infractores del sector cumplían su jornada pedagógica apoyando la actividad integral. Esta actividad se realizó el 7 de abril  de 2017 con la participación de 12 personas.
• En mártires, Barrio santa fe, calle 22 con cra 18. Se realizó el El 20 de mayo con 111 personas, la jornada de Limpieza y Recuperación Integral en el parque Santafé donde se realizó el levantamiento de residuos sólidos, escombros, atención a ciudadanos habitantes de calle, pintura de los arcos de la cancha de microfútbol, jornada de vacunación de felinos y caninos, sensibilización sobre el manejo de residuos sólidos y recolección en la fuente. 
• En mártires, de realiza Jornada de Resignificación del parque Oscar en la calle 22C con Cra. 19, donde el objetivo principal fue otorgar un sentido nuevo y distinto al que tiene en la actualidad. Al analizar el lugar se encontraron varias problemáticas ambientales y sociales (mal manejo de residuos sólidos, presencia de habitantes de calle, inseguridad, consumo de sustancias psicoactivas homicidios, entre otros), que nos llevaron a realizar una feria de servicios de las diferentes entidades Distritales que operamos en las localidades, para involucrar a la comunidad de manera activa. El 18 de mayo con 83 personas.
• En Mártires, plazoleta fundación San Mateo. El 02/09/2017, se realizó jornada de Recuperación, embellecimiento y apropiación del espacio público, donde se realizó limpieza y retiro de residuos sólidos, hidrolavado y pintado del mobiliario del parque, con el fin de garantizar área limpia, incentivar el sentido de pertenencia en la comunidad y brindar atención a los ciudadanos habitantes de calle que permanecen en el sector. El 2 de septiembre con 54 personas.
• En la localidad de Antonio Nariño, canala Albina, se realizó una jornada ambiental de aseo con apoyo de la Policía Nacional, Aguas de Bogotá, Alcaldía local, SD Salud, Ejercito, Defensa Civil, Secretaría de Gobierno, UAESP, Integración Social, IDPAC y la comunidad en general. Se empezó sensibilizando a los habitantes de calle para que accedieran a los diferentes servicios de acogida y atención, posteriormente empezó la retirada de residuos sólidos desde el interior del canal hacia la parte alta del mismo, almacenandolos en sitios adecuados para luego ser recogidos y transportados al lugar de disposición final. También se hizo fortalecimiento en educación ambiental a estudiantes y  comunidad en general que participaron en la jornada de vacunación canina y felina para tenedores de mascotas. El 28 de julio con 106 personas
• En la localidad de Antonio Nariño, se realizó una jornada de aseo y limpieza del parque, barrido y recolección de residuos, lavado, proceso de fortalecimiento ambiental en manejo adecuado de residuos sólidos, separación en la fuente, clasificación de residuos y reciclaje, para la comunidad participante; vacunación contra epatitis B, influenza, tétano y corte de pelo para habitantes de calle, todo esto con apoyo de aguas Bogotá, salud, secretaría distrital de integración social, policía, uaesp, alcaldía local, líderes de organizaciones sociales y la comunidad en general. 4 de agosto con 115 personas.
• En la localidad de Antonio Nariño, rio Fucha, por el tramo de la carrera 10 a 16, el 20 de octubre de 2017, se realizó una jornada de aseo y oferta de servicios a personas habitantes de calle, con apoyo de la Policía Nacional, Aguas Bogotá, Alcaldía Local, Ejercito, Personería, UAESP, Integración Social y la comunidad en general. Se empezó realizando una caracterización de los habitantes de calles que permanecen en el sector, luego se realiza un proceso de desratización por parte de la subred Centro Oriente, retiro de residuos de la zona baja para luego ser recogidos por Aguas Bogotá y transportados al sitio de disposición final. Además se hizo un proceso de fortalecimiento ambiental con las comunidades asistentes en temas de separación, clasificación y manejo adecuado de los residuos. El 20 de octubre con 68 personas
• En la localidad de Candelaria, quebarda Padre de Jesus, se inicia la Jornada con la Secretaría Distrital de Integración Social, CAEM, Arka Ambiental, Aguas Bogotá y comunidad subred Centro Oriente, para hacer socializacion con las personas habitantes de calle respecto a los servicios a los cuales pueden acceder. Posterior a esto se logra el traslado de 4 personas habitantes de calle, por voluntad propia a los programas de Integración Social, el 15 de mayo de 2017.
</t>
    </r>
  </si>
  <si>
    <r>
      <rPr>
        <sz val="9"/>
        <rFont val="Calibri Light"/>
        <family val="2"/>
      </rPr>
      <t xml:space="preserve">
Para el cumplimiento de esta actividad, la Secretaría Distrital de Ambiente a través de la gestión realizada por el equipo de participación de la OPEL, realizó durante 2017, la </t>
    </r>
    <r>
      <rPr>
        <b/>
        <sz val="9"/>
        <rFont val="Calibri Light"/>
        <family val="2"/>
      </rPr>
      <t>vinculación de una  organización</t>
    </r>
    <r>
      <rPr>
        <sz val="9"/>
        <rFont val="Calibri Light"/>
        <family val="2"/>
      </rPr>
      <t xml:space="preserve">:
• En la localidad de San Cristobal, barrrio Granada Sur, se realiza recorrido con vicepresidente la Junta de Acción Comunal - JAC y líderes de la fundación “Luchemos por el medio ambiente”, en este espacio se atendieron requerimientos de la comunidad, relacionados por la inconformidad por presencia de habitantes de calle y personas consumidoras de sustancias psicoactivas, para lo cual se hacer reconocimiento para la proyección de acciones.
Ademas se identifican espacios propicios para la inclusión de nuevos individuos árboreos por lo cual se solicitará acompañamiento del Jardín Botánico de Bogotá.Esta actividad se realizó el 16 de mayo de 2017 con 4 personas.
</t>
    </r>
  </si>
  <si>
    <r>
      <t xml:space="preserve">Para el cumplimiento de esta actividad, la Secretaría Distriral de Ambiente a través de la gestión realizada por el equipo de participación de la OPEL, realizó durante 2017, la </t>
    </r>
    <r>
      <rPr>
        <b/>
        <sz val="9"/>
        <rFont val="Calibri Light"/>
        <family val="2"/>
      </rPr>
      <t>vinculación de una CAL</t>
    </r>
    <r>
      <rPr>
        <sz val="9"/>
        <rFont val="Calibri Light"/>
        <family val="2"/>
      </rPr>
      <t xml:space="preserve"> en las siguientes actividades:
• En la localidad de Tunjuelito, se realiza intervención en zona verde que presentaba en meses anteriores, algunos conflictos relacionados con la disposición inadecuada de residuos y la presencia de personas habitantes de calle. Teniendo en cuenta que para el sector ya se había adelantado jornada de limpieza y poda, se programa una jornada de siembra, pintura y embellecimiento del sitio, en donde se encuentran entidades que participan en la Comisión Ambiental Local (SDA, ALT, JBB, Aseo Capital, Sub red sur), previo a la actividad se realizar convocatoria a la comunidad del barrio. El 8 de junio con 40 personas.
• El 24 de julio, con  la participación de 20 personas se realizó en la localidad de Tunjuelito,  barrio Tejar de Ontario, una intervención en zona verde  que presentaba conflictos por disposición inadecuada de residuos y presencia de personas habitantes de calle, por solicitud de la población del sector se realizan acciones de recuperación y  mantenimiento en un  recorrido realizado con entidades y alcaldía local. Para el desarrollo de esta actividad se realiza convocatoria previa tres días antes, contando con la colaboración de algunos miembros de la CAL y comunidad en general. Se hizo limpieza manual, retiro de algunas especies vegetales, lavado de zonas duras oferta de servicios de atención a personas habitantes de calle y vacunación felina y canina. 
• En Tunjuelito, PARQUE BOMBEROS VENECIA, Se realiza intervención en zona verde  que presentaba en meses anteriores algunos problemas de disposición de residuos y habitante de calle, entre otras problemáticas, teniendo en cuenta que la comunidad que habita cerca este sitio y los miembros de la estación de bomberos, solicitaron  a las entidades la recuperación y embellecimiento de este espacio. Se decide desde la Comisión Ambiental local -CAL realizar lo coordinado por la SDA con el apoyo de algunos miembros de la CAL y la comunidad. Se realizó oferta de servicios a personas habitantes de calle, limpieza manual, elaboración de materas, siembra de especies, lavado de zonas duras, poda de zona verde y elaboración de avisos en madera. Las entidades que intervinieron en la actividad fueron SDA,  ALT, JBB, Sub red sur, UAESP y  SIS), el 10 de agosto de 2017 con la participación de 33 personas.
</t>
    </r>
  </si>
  <si>
    <r>
      <t xml:space="preserve">La secretaría Distrital de Ambiente durante 2017, realizo acompañamieto a </t>
    </r>
    <r>
      <rPr>
        <b/>
        <sz val="9"/>
        <rFont val="Calibri Light"/>
        <family val="2"/>
      </rPr>
      <t>3  jornadas de desarrollo personal</t>
    </r>
    <r>
      <rPr>
        <sz val="9"/>
        <rFont val="Calibri Light"/>
        <family val="2"/>
      </rPr>
      <t xml:space="preserve"> en calle:
• En el barrio San José Sur-, el 20 de mayo de 2017, se realizó con 18 participantes, la jornada de autocuidado y desarrollo personal con ciudadano habitante de calle de la UPZ 36 San José. Se vinculó a este proceso, una jornada de socialización respecto a tenencia responsable de animales de compañía, en este espacio también se realizó vacunación canina y felina. 
La jornada tuvo como fin vincular a la ciudadanía para no fomentar factores de permanencia para los ciudadanos habitantes de calle y generar una oferta de servicios a esta población, en aras de brindar opciones de muda de ropa, comida y aseo. Así mismo, la comunidad del área, participó en la actividad llevando a sus animales de compañía a vacunar y recibiendo información sobre la protección y el bienestar animal.
• En Teusaquillo, zona del campincito se reúnen las entidades para apoyar la jornada de atención a ciudadanos habitantes de calle, en donde se oferció servicio de baño y artículos de aseo, ropa limpia y actividades lúdicas. Se les informa sobre los diferentes programas y servicios ofrecidos por la Secretaría Distrital de Integración Social a los cuales se pueden vincular. Esto se llevo a cabo el 8 de septiembre de 2017 con la participación de 16 personas.
• En la localidad de Rafael Uribe Uribe, en el Salon Comunal Marco Fidel Suarez, se realizó el 10 de junio jornada de autocuidado a ciudadanos habitantes de calle la cual fue articulada con tenencia adecuada de animales de compañía para la UPZ Marco Fidel Suarez.
En esta jornada se contó con la participación de 20 personas y se atendieron  situaciones conflictivas identificadas desde la mesa local de Habitalbilidad en calle.
</t>
    </r>
  </si>
  <si>
    <r>
      <t>Para el cumplimiento de esta actividad, la Secretaría Distrital de Ambiente a través de la gestión realizada por el equipo de educación ambiental, realizó durante 2017</t>
    </r>
    <r>
      <rPr>
        <b/>
        <sz val="9"/>
        <rFont val="Calibri Light"/>
        <family val="2"/>
      </rPr>
      <t xml:space="preserve"> once jornadas de educación ambiental,</t>
    </r>
    <r>
      <rPr>
        <sz val="9"/>
        <rFont val="Calibri Light"/>
        <family val="2"/>
      </rPr>
      <t xml:space="preserve"> donde se involucraron personas habitantes de calle y/o personas en proceso de superación de la situación de habitabilidad en calle :</t>
    </r>
    <r>
      <rPr>
        <b/>
        <sz val="9"/>
        <rFont val="Calibri Light"/>
        <family val="2"/>
      </rPr>
      <t xml:space="preserve">
</t>
    </r>
    <r>
      <rPr>
        <u/>
        <sz val="9"/>
        <rFont val="Calibri Light"/>
        <family val="2"/>
      </rPr>
      <t xml:space="preserve">
Aula Ambiental Artística Itinerante –AUAMBARI:</t>
    </r>
    <r>
      <rPr>
        <sz val="9"/>
        <rFont val="Calibri Light"/>
        <family val="2"/>
      </rPr>
      <t xml:space="preserve">
*En articulación con el Instituto Distrital para la Protección de la Niñez y la Juventud – IDIPRON,  el 18 de enero de 2017, se realizó la actividad pedagógica “Tejiendo saberes ancestrales”, con un enfoque hacía el uso de las plantas medicinales encontradas en nuestro territorio y enfatizando en la importancia de la preservación y cuidado del entorno. En esta actividad participaron 40 personas.
Caminata Ecológica:
*El 7 de julio de 2017, por el sendero del Parque Nacional Enrique Olaya Herrrera, se realiza la caminata ecológica con 7 jóvenes en riesgo de consumo de sustancias psicoactivas y en riesgo de habitabilidad en calle. En esta jornada se abordaron los temas de agua y estructura ecológica principal y biodiversidad.
• El 25 de marzo con 15 participantes, en el barrio Gustavo Restrepo de la localidad de Rafael Uribe Uribe, se realizó la siembra de individuos arbóreos con ayuda de Secretaría Distrital de Gobierno, IDIPRON y JBB. En este espacio se cumplió con una muestra de recuperación del espacio público por parte de la Secretaría Distrital de Movilidad, durante la jornada se identificaron puntos de disposición inadecuada de residuos sólidos relacionados con la presencia de personas habitantes de calle, conflictos por actividades de micro tráfico y consumo de sustancias psicoactivas.
</t>
    </r>
    <r>
      <rPr>
        <u/>
        <sz val="9"/>
        <rFont val="Calibri Light"/>
        <family val="2"/>
      </rPr>
      <t xml:space="preserve">Aula Soratama
</t>
    </r>
    <r>
      <rPr>
        <sz val="9"/>
        <rFont val="Calibri Light"/>
        <family val="2"/>
      </rPr>
      <t xml:space="preserve">
* El 05/05/2017 Recorrido de interpretación ambiental  "descubriendo la ruta del sol" realizado con integrantes de IDIPRON con el objetivo de reconocer los procesos de restauración ecológica e identificación de flora y fauna nativa del bosque altoandino en el Aula Soratama con énfasis en Estructura Ecológica Principal y zonas de vida
</t>
    </r>
    <r>
      <rPr>
        <u/>
        <sz val="9"/>
        <rFont val="Calibri Light"/>
        <family val="2"/>
      </rPr>
      <t>Aula Santa María del Lago</t>
    </r>
    <r>
      <rPr>
        <sz val="9"/>
        <rFont val="Calibri Light"/>
        <family val="2"/>
      </rPr>
      <t xml:space="preserve">
*El 06/05/2017 recorrido  con exhabitantes de calle de la Secretaria de Integración Social, donde se mostró la importancia de los humedales por medio del recorrido Humedales, área protegida para conocer y proteger y la importancia que tiene para el sostenimiento de la Estructura Ecológica Principal de Bogotá. 
* El 26/07/2017Se realizó recorrido interpretativo con ex habitantes de calle, en el cual se dio a conocer la importancia de los humedales en la Estructura Ecológica Principal del Distrito Capital, los servicios ecosistémicos que ofrece, la conectividad ecológica que permite, flora y fauna asociada, así como también la historia del ecosistema.
</t>
    </r>
    <r>
      <rPr>
        <u/>
        <sz val="9"/>
        <rFont val="Calibri Light"/>
        <family val="2"/>
      </rPr>
      <t>Aula Entrenubes</t>
    </r>
    <r>
      <rPr>
        <sz val="9"/>
        <rFont val="Calibri Light"/>
        <family val="2"/>
      </rPr>
      <t xml:space="preserve">
*El 02/06/2017 Se desarrolló el recorrido interpretativo Entrenubes en conexión con la Biodiversidad de los Cerros Orientales,  cuyo objetivo fue dar a conocer a los integrantes de la Mesa de Habitabilidad en Calle de Rafael Uribe Uribe, la importancia de la Reserva Forestal Protectora Bosque Oriental de Bogotá Cerros Orientales y su relación con los demás elementos de la Estructura Ecológica Principal del distrito capital. La actividad tuvo una duración de tres horas y media.
*El 06/06/2017 en el marco de la Semana Ambiental, se desarrolló el recorrido interpretativo Ecoamigos, cuyo objetivo fue dar a conocer a los visitantes provenientes del IDIPRON, los componentes de la Estructura Ecológica Principal de Bogotá y su importancia para el sostenimiento de equilibrio del territorio capitalino. La actividad tuvo una duración de dos horas.
*El 10/06/2017 Se desarrolló el recorrido interpretativo Ecoamigos, cuyo objetivo fue dar a conocer a los participantes provenientes del IDIPRON, los componentes de la Estructura Ecológica Principal de Bogotá y su importancia para el sostenimiento de equilibrio del territorio capitalino. La actividad tuvo una duración de tres horas.
Acciónes pedagógicas de sensibilización:
*Se realizó jornada de sensibilizacion en el sector comercial del barrio Voto Nacional, con el fin de dar a conocer a la comunidad en general y las personas habitantes de calle presentes en ese momento, el proceso de transición entre la implementación del Comparendo Ambiental y el nuevo Código Nacional de Policía, el cual empezó a regir a partir del 1 de enero de 2017.
Se brinda información sobre las contravenciones más recurrentes y sobre las cuales se incurre más comunmente por desconocimiento. Se dan principios de gestión integral de residuos, entre otros temas. En esta jornada se conto con 232 participantes, de los cuales es pertinente aclarar que no es posible determinar el número exacto de personas habitantes de calle. 
*En el Hogar de paso Día - Noche  de la carrera 13, el 17/10/2017 se realizó jornada de fortalecimiento Ambiental a los participantes en proceso de superación de la condición de habitabilidad en calle del Hogar de paso Calle 13, donde se les formó en proceso de manejo adecuado de residuos sólidos y separación en la fuente; igualmente se socializó la Política Distrital de Salud Ambiental, decreto 596 de 2011, la línea de acción de manejo integral de residuos y también se presentaron dos (2) videos relacionados con el deterioro ambiental, con el fin de fortalecer las capacidades de los participantes, dado que muchos de ellos ejercen el oficio de recicladores en la localidad. El 17 de octubre con 52 personas.
</t>
    </r>
  </si>
  <si>
    <t>Porcentaje de personas habitantes de calle no asegurada, atendidas en servicios de salud</t>
  </si>
  <si>
    <t>(Sumatoria de personas habitantes de calle no aseguradas, atendidas en servicios de salud / Total de personas habitantes de calle no aseguradas que solicitaron servicios de salud)x100</t>
  </si>
  <si>
    <t>Total programado en términos financieros 2016 - 2020 
(158.831.217.894)</t>
  </si>
  <si>
    <t>Total programado en términos financieros 2016 - 2020  
(204.798.375)</t>
  </si>
  <si>
    <t>Diseñar e implementar en articulación con la Subdirección para la adultez  la ruta de atención de personas en riesgo de habitabilidad en calle por factores relacionados con violencia intrafamiliar, en el marco del Modelo Distrital de Habitabilidad en Calle</t>
  </si>
  <si>
    <t>3108658680
3279797
Ext.1915</t>
  </si>
  <si>
    <t>jgutierrezr@sdis.gov.co
agomez@sdis.gov.co
etriana@sdis.gov.co</t>
  </si>
  <si>
    <t>Porcentaje de Diseño  de la ruta de atención de personas en riesgo de habitabilidad en calle por factores relacionados con violencia intrafamiliar.</t>
  </si>
  <si>
    <t>Diseño de la ruta de la ruta de atención de personas en riesgo de habitabilidad en calle por factores relacionados con violencia intrafamiliar.</t>
  </si>
  <si>
    <t xml:space="preserve">Alcanzar la oportunidad en el100.00% de los casos de atención y protección a víctimas de violencias al interior de las familias
</t>
  </si>
  <si>
    <t>23,529,302,078</t>
  </si>
  <si>
    <t>El presupuesto de esta meta es general y corresponde al talento humano que se encarga de realizar los procesos de prevención en violencia intrafamiliar</t>
  </si>
  <si>
    <t>Atender a las personas en riesgo de habitabilidad en calle por factores relacionados con violencia intrafamiliar a través de la  la ruta de atención de personas en riesgo de habitabilidad en calle por factores relacionados con violencia intrafamiliar, en las comisarias de Familia.</t>
  </si>
  <si>
    <t xml:space="preserve">Número de personas en riesgo de habitabilidad en calle, por factores relacionados con violencia intrafamiliar, atendidas a través de la  la ruta de atención.
 </t>
  </si>
  <si>
    <t xml:space="preserve">(Sumatoria de  personas en riesgo de habitabilidad en calle, por factores relacionados con violencia intrafamiliar, atendidas a través de la  la ruta de atención en las comisarias de familia / Total de personas  que cumplan con los c¡riterios que establece la ruta ) x 100
</t>
  </si>
  <si>
    <r>
      <rPr>
        <b/>
        <sz val="11"/>
        <rFont val="Arial"/>
        <family val="2"/>
      </rPr>
      <t>Meta1</t>
    </r>
    <r>
      <rPr>
        <sz val="11"/>
        <rFont val="Arial"/>
        <family val="2"/>
      </rPr>
      <t xml:space="preserve">:$3.425.000.000
</t>
    </r>
    <r>
      <rPr>
        <b/>
        <sz val="11"/>
        <rFont val="Arial"/>
        <family val="2"/>
      </rPr>
      <t>Meta2:</t>
    </r>
    <r>
      <rPr>
        <sz val="11"/>
        <rFont val="Arial"/>
        <family val="2"/>
      </rPr>
      <t xml:space="preserve">$5.724.000.000 </t>
    </r>
  </si>
  <si>
    <r>
      <rPr>
        <sz val="10"/>
        <rFont val="Calibri Light"/>
        <family val="2"/>
      </rPr>
      <t xml:space="preserve">Porcentaje de Adolescentes y jóvenes  definidos en los centros de IDIPRON para ser formados/informados en derechos sexuales y derechos reproductivos para la prevención de la maternidad y la paternidad temprana de los centros de atencíon de IDIPRON
</t>
    </r>
  </si>
  <si>
    <t xml:space="preserve">Porcentaje de personas atendidas  que superaron el fenomeno de habitabilidad en calle personas  para acceder a oportunidades de vinculación laboral a través de los diferentes procesos de intermediación.
</t>
  </si>
  <si>
    <t>Porcentaje  de organizaciones de ciudadanos(as) habitantes de calle o ex habitantes de calle, con los cuales se ha socializado la Red de Cultura Ciudadana</t>
  </si>
  <si>
    <t xml:space="preserve"> (Sumatoria de ciudadanos(as) habitantes de calle o ex habitantes de calle y/u organizaciones culturales que trabajen el tema de la habitancia en calle, sensibilizados e informados sobre la Red de Cultura Ciudadana/Total de ciudadanos(as) habitantes de calle o ex habitantes de calle y/u organizaciones culturales que trabajen el tema de la habitancia en calle que cumplen con los requisitos para hacer parte de la Red de Cultura Ciudadana) x 100</t>
  </si>
  <si>
    <t>Esta accion esta para realizar en el 2018</t>
  </si>
  <si>
    <t xml:space="preserve">Para el año 2017 se realizó el estudio cumpliendo el 100% a pesar que estaba presupuestada para el 2018, ,El documento permitirá tomar decisiones de política pública en materia de seguridad y  convivencia, cuando la población habitante de calle es víctima o victimaria de delitos o comportamientos contrarios a la convivencia. </t>
  </si>
  <si>
    <t>La gestión para la definición de protocolos de acompañamiento no requiere recursos adicionales de inversión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</si>
</sst>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5">
    <numFmt numFmtId="164" formatCode="&quot;$&quot;#,##0;\-&quot;$&quot;#,##0"/>
    <numFmt numFmtId="165" formatCode="_-&quot;$&quot;* #,##0.00_-;\-&quot;$&quot;* #,##0.00_-;_-&quot;$&quot;* &quot;-&quot;??_-;_-@_-"/>
    <numFmt numFmtId="166" formatCode="_-* #,##0.00\ _€_-;\-* #,##0.00\ _€_-;_-* &quot;-&quot;??\ _€_-;_-@_-"/>
    <numFmt numFmtId="167" formatCode="_(&quot;$&quot;\ * #,##0_);_(&quot;$&quot;\ * \(#,##0\);_(&quot;$&quot;\ * &quot;-&quot;_);_(@_)"/>
    <numFmt numFmtId="168" formatCode="_(* #,##0_);_(* \(#,##0\);_(* &quot;-&quot;_);_(@_)"/>
    <numFmt numFmtId="169" formatCode="_(&quot;$&quot;\ * #,##0.00_);_(&quot;$&quot;\ * \(#,##0.00\);_(&quot;$&quot;\ * &quot;-&quot;??_);_(@_)"/>
    <numFmt numFmtId="170" formatCode="_(* #,##0.00_);_(* \(#,##0.00\);_(* &quot;-&quot;??_);_(@_)"/>
    <numFmt numFmtId="171" formatCode="[$-240A]General"/>
    <numFmt numFmtId="172" formatCode="_(* #,##0_);_(* \(#,##0\);_(* &quot;-&quot;??_);_(@_)"/>
    <numFmt numFmtId="173" formatCode="&quot;$&quot;\ #,##0"/>
    <numFmt numFmtId="174" formatCode="_-* #,##0\ _€_-;\-* #,##0\ _€_-;_-* &quot;-&quot;??\ _€_-;_-@_-"/>
    <numFmt numFmtId="175" formatCode="0.000%"/>
    <numFmt numFmtId="176" formatCode="&quot;$&quot;#,##0"/>
    <numFmt numFmtId="177" formatCode="_-* #,##0_-;\-* #,##0_-;_-* &quot;-&quot;??_-;_-@_-"/>
    <numFmt numFmtId="178" formatCode="&quot;$ &quot;#,##0;[Red]&quot;-$ &quot;#,##0"/>
    <numFmt numFmtId="179" formatCode="_-&quot;$&quot;* #,##0_-;\-&quot;$&quot;* #,##0_-;_-&quot;$&quot;* &quot;-&quot;??_-;_-@_-"/>
    <numFmt numFmtId="180" formatCode="0.00000%"/>
    <numFmt numFmtId="181" formatCode="0.0%"/>
    <numFmt numFmtId="182" formatCode="[$$-240A]\ #,##0"/>
    <numFmt numFmtId="183" formatCode="d/mm/yyyy;@"/>
    <numFmt numFmtId="184" formatCode="_(&quot;$ &quot;* #,##0_);_(&quot;$ &quot;* \(#,##0\);_(&quot;$ &quot;* \-??_);_(@_)"/>
    <numFmt numFmtId="185" formatCode="[$$-240A]#,##0;[Red]\([$$-240A]#,##0\)"/>
    <numFmt numFmtId="186" formatCode="&quot;$ &quot;#,##0"/>
    <numFmt numFmtId="187" formatCode="#,##0;[Red]#,##0"/>
    <numFmt numFmtId="188" formatCode="_-[$$-240A]* #,##0_-;\-[$$-240A]* #,##0_-;_-[$$-240A]* &quot;-&quot;??_-;_-@_-"/>
  </numFmts>
  <fonts count="53" x14ac:knownFonts="1">
    <font>
      <sz val="11"/>
      <color theme="1"/>
      <name val="Calibri"/>
      <family val="2"/>
      <scheme val="minor"/>
    </font>
    <font>
      <sz val="11"/>
      <color indexed="8"/>
      <name val="Calibri"/>
      <family val="2"/>
    </font>
    <font>
      <b/>
      <sz val="10"/>
      <name val="Calibri"/>
      <family val="2"/>
    </font>
    <font>
      <sz val="10"/>
      <name val="Calibri"/>
      <family val="2"/>
    </font>
    <font>
      <sz val="10"/>
      <name val="Arial"/>
      <family val="2"/>
    </font>
    <font>
      <sz val="9"/>
      <name val="Calibri"/>
      <family val="2"/>
    </font>
    <font>
      <b/>
      <sz val="9"/>
      <name val="Calibri"/>
      <family val="2"/>
    </font>
    <font>
      <b/>
      <sz val="9"/>
      <color indexed="62"/>
      <name val="Calibri Light"/>
      <family val="2"/>
    </font>
    <font>
      <sz val="9"/>
      <name val="Calibri Light"/>
      <family val="2"/>
    </font>
    <font>
      <b/>
      <sz val="9"/>
      <color indexed="62"/>
      <name val="Calibri Light"/>
      <family val="2"/>
    </font>
    <font>
      <b/>
      <sz val="9"/>
      <color indexed="62"/>
      <name val="Calibri Light"/>
      <family val="2"/>
    </font>
    <font>
      <sz val="9"/>
      <name val="Calibri Light"/>
      <family val="2"/>
    </font>
    <font>
      <b/>
      <sz val="10"/>
      <name val="Calibri Light"/>
      <family val="2"/>
    </font>
    <font>
      <sz val="10"/>
      <name val="Calibri Light"/>
      <family val="2"/>
    </font>
    <font>
      <sz val="10"/>
      <color indexed="8"/>
      <name val="Calibri Light"/>
      <family val="2"/>
    </font>
    <font>
      <b/>
      <sz val="12"/>
      <name val="Calibri Light"/>
      <family val="2"/>
    </font>
    <font>
      <b/>
      <sz val="36"/>
      <name val="Calibri"/>
      <family val="2"/>
    </font>
    <font>
      <b/>
      <sz val="9"/>
      <color indexed="30"/>
      <name val="Calibri Light"/>
      <family val="2"/>
    </font>
    <font>
      <sz val="9"/>
      <color indexed="8"/>
      <name val="Calibri Light"/>
      <family val="2"/>
    </font>
    <font>
      <sz val="10"/>
      <color indexed="8"/>
      <name val="Calibri Light"/>
      <family val="2"/>
    </font>
    <font>
      <b/>
      <sz val="9"/>
      <name val="Calibri Light"/>
      <family val="2"/>
    </font>
    <font>
      <sz val="9"/>
      <color indexed="36"/>
      <name val="Calibri Light"/>
      <family val="2"/>
    </font>
    <font>
      <u/>
      <sz val="9"/>
      <name val="Calibri Light"/>
      <family val="2"/>
    </font>
    <font>
      <b/>
      <sz val="11"/>
      <color indexed="8"/>
      <name val="Calibri Light"/>
      <family val="2"/>
    </font>
    <font>
      <b/>
      <sz val="11"/>
      <name val="Calibri Light"/>
      <family val="2"/>
    </font>
    <font>
      <sz val="8"/>
      <name val="Calibri"/>
      <family val="2"/>
    </font>
    <font>
      <i/>
      <sz val="10"/>
      <name val="Calibri Light"/>
      <family val="2"/>
    </font>
    <font>
      <u/>
      <sz val="10"/>
      <name val="Calibri Light"/>
      <family val="2"/>
    </font>
    <font>
      <sz val="9"/>
      <color indexed="81"/>
      <name val="Tahoma"/>
      <family val="2"/>
    </font>
    <font>
      <b/>
      <sz val="9"/>
      <color indexed="81"/>
      <name val="Tahoma"/>
      <family val="2"/>
    </font>
    <font>
      <sz val="10"/>
      <color indexed="62"/>
      <name val="Calibri Light"/>
      <family val="2"/>
    </font>
    <font>
      <b/>
      <sz val="10"/>
      <color indexed="62"/>
      <name val="Calibri Light"/>
      <family val="2"/>
    </font>
    <font>
      <sz val="10"/>
      <color indexed="10"/>
      <name val="Calibri Light"/>
      <family val="2"/>
    </font>
    <font>
      <sz val="11"/>
      <name val="Arial"/>
      <family val="2"/>
    </font>
    <font>
      <b/>
      <sz val="11"/>
      <name val="Arial"/>
      <family val="2"/>
    </font>
    <font>
      <b/>
      <u/>
      <sz val="10"/>
      <name val="Calibri Light"/>
      <family val="2"/>
    </font>
    <font>
      <b/>
      <sz val="10"/>
      <color indexed="8"/>
      <name val="Calibri Light"/>
      <family val="2"/>
    </font>
    <font>
      <sz val="11"/>
      <name val="Calibri"/>
      <family val="2"/>
    </font>
    <font>
      <i/>
      <sz val="9"/>
      <name val="Calibri Light"/>
      <family val="2"/>
    </font>
    <font>
      <sz val="11"/>
      <color theme="1"/>
      <name val="Calibri"/>
      <family val="2"/>
      <scheme val="minor"/>
    </font>
    <font>
      <sz val="11"/>
      <color rgb="FF000000"/>
      <name val="Calibri"/>
      <family val="2"/>
    </font>
    <font>
      <u/>
      <sz val="11"/>
      <color theme="10"/>
      <name val="Calibri"/>
      <family val="2"/>
    </font>
    <font>
      <sz val="10"/>
      <name val="Calibri Light"/>
      <family val="2"/>
      <scheme val="major"/>
    </font>
    <font>
      <sz val="10"/>
      <color theme="1"/>
      <name val="Calibri Light"/>
      <family val="2"/>
      <scheme val="major"/>
    </font>
    <font>
      <sz val="10"/>
      <name val="Calibri"/>
      <family val="2"/>
      <scheme val="minor"/>
    </font>
    <font>
      <sz val="10"/>
      <color theme="1"/>
      <name val="Calibri"/>
      <family val="2"/>
      <scheme val="minor"/>
    </font>
    <font>
      <sz val="9"/>
      <name val="Calibri Light"/>
      <family val="2"/>
      <scheme val="major"/>
    </font>
    <font>
      <sz val="10"/>
      <color indexed="8"/>
      <name val="Calibri"/>
      <family val="2"/>
      <scheme val="minor"/>
    </font>
    <font>
      <sz val="11"/>
      <name val="Calibri"/>
      <family val="2"/>
      <scheme val="minor"/>
    </font>
    <font>
      <sz val="10"/>
      <color theme="1"/>
      <name val="Calibri Light"/>
      <family val="2"/>
    </font>
    <font>
      <sz val="9"/>
      <color rgb="FF000000"/>
      <name val="Arial"/>
      <family val="2"/>
    </font>
    <font>
      <b/>
      <sz val="9"/>
      <color rgb="FF000000"/>
      <name val="Arial"/>
      <family val="2"/>
    </font>
    <font>
      <sz val="11"/>
      <color rgb="FF9C0006"/>
      <name val="Calibri"/>
      <family val="2"/>
      <scheme val="minor"/>
    </font>
  </fonts>
  <fills count="14">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indexed="42"/>
        <bgColor indexed="64"/>
      </patternFill>
    </fill>
    <fill>
      <patternFill patternType="solid">
        <fgColor indexed="22"/>
        <bgColor indexed="64"/>
      </patternFill>
    </fill>
    <fill>
      <patternFill patternType="solid">
        <fgColor indexed="45"/>
        <bgColor indexed="64"/>
      </patternFill>
    </fill>
    <fill>
      <patternFill patternType="solid">
        <fgColor indexed="27"/>
        <bgColor indexed="64"/>
      </patternFill>
    </fill>
    <fill>
      <patternFill patternType="solid">
        <fgColor indexed="44"/>
        <bgColor indexed="64"/>
      </patternFill>
    </fill>
    <fill>
      <patternFill patternType="solid">
        <fgColor indexed="40"/>
        <bgColor indexed="64"/>
      </patternFill>
    </fill>
    <fill>
      <patternFill patternType="solid">
        <fgColor theme="0"/>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FFC7CE"/>
      </patternFill>
    </fill>
  </fills>
  <borders count="43">
    <border>
      <left/>
      <right/>
      <top/>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style="thin">
        <color indexed="8"/>
      </right>
      <top style="thin">
        <color indexed="8"/>
      </top>
      <bottom/>
      <diagonal/>
    </border>
    <border>
      <left style="thin">
        <color indexed="64"/>
      </left>
      <right style="thin">
        <color indexed="64"/>
      </right>
      <top/>
      <bottom/>
      <diagonal/>
    </border>
    <border>
      <left style="medium">
        <color indexed="64"/>
      </left>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
      <left style="thin">
        <color indexed="8"/>
      </left>
      <right/>
      <top style="thin">
        <color indexed="8"/>
      </top>
      <bottom style="thin">
        <color indexed="8"/>
      </bottom>
      <diagonal/>
    </border>
    <border>
      <left style="thin">
        <color indexed="63"/>
      </left>
      <right/>
      <top style="thin">
        <color indexed="63"/>
      </top>
      <bottom style="thin">
        <color indexed="63"/>
      </bottom>
      <diagonal/>
    </border>
  </borders>
  <cellStyleXfs count="15">
    <xf numFmtId="0" fontId="0" fillId="0" borderId="0"/>
    <xf numFmtId="171" fontId="40" fillId="0" borderId="0" applyBorder="0" applyProtection="0"/>
    <xf numFmtId="0" fontId="41" fillId="0" borderId="0" applyNumberFormat="0" applyFill="0" applyBorder="0" applyAlignment="0" applyProtection="0">
      <alignment vertical="top"/>
      <protection locked="0"/>
    </xf>
    <xf numFmtId="166" fontId="39" fillId="0" borderId="0" applyFont="0" applyFill="0" applyBorder="0" applyAlignment="0" applyProtection="0"/>
    <xf numFmtId="168" fontId="39" fillId="0" borderId="0" applyFont="0" applyFill="0" applyBorder="0" applyAlignment="0" applyProtection="0"/>
    <xf numFmtId="170" fontId="1" fillId="0" borderId="0" applyFont="0" applyFill="0" applyBorder="0" applyAlignment="0" applyProtection="0"/>
    <xf numFmtId="169" fontId="39" fillId="0" borderId="0" applyFont="0" applyFill="0" applyBorder="0" applyAlignment="0" applyProtection="0"/>
    <xf numFmtId="167" fontId="39" fillId="0" borderId="0" applyFont="0" applyFill="0" applyBorder="0" applyAlignment="0" applyProtection="0"/>
    <xf numFmtId="165" fontId="39" fillId="0" borderId="0" applyFont="0" applyFill="0" applyBorder="0" applyAlignment="0" applyProtection="0"/>
    <xf numFmtId="0" fontId="4" fillId="0" borderId="0"/>
    <xf numFmtId="0" fontId="40" fillId="0" borderId="0"/>
    <xf numFmtId="0" fontId="39" fillId="0" borderId="0"/>
    <xf numFmtId="9" fontId="39" fillId="0" borderId="0" applyFont="0" applyFill="0" applyBorder="0" applyAlignment="0" applyProtection="0"/>
    <xf numFmtId="9" fontId="1" fillId="0" borderId="0" applyFont="0" applyFill="0" applyBorder="0" applyAlignment="0" applyProtection="0"/>
    <xf numFmtId="0" fontId="52" fillId="13" borderId="0" applyNumberFormat="0" applyBorder="0" applyAlignment="0" applyProtection="0"/>
  </cellStyleXfs>
  <cellXfs count="287">
    <xf numFmtId="0" fontId="0" fillId="0" borderId="0" xfId="0"/>
    <xf numFmtId="0" fontId="5" fillId="2" borderId="0" xfId="9" applyFont="1" applyFill="1" applyBorder="1" applyAlignment="1">
      <alignment wrapText="1"/>
    </xf>
    <xf numFmtId="0" fontId="5" fillId="0" borderId="0" xfId="9" applyFont="1" applyBorder="1" applyAlignment="1">
      <alignment wrapText="1"/>
    </xf>
    <xf numFmtId="0" fontId="5" fillId="0" borderId="0" xfId="9" applyFont="1" applyAlignment="1">
      <alignment wrapText="1"/>
    </xf>
    <xf numFmtId="0" fontId="5" fillId="0" borderId="0" xfId="9" applyFont="1" applyAlignment="1"/>
    <xf numFmtId="0" fontId="6" fillId="0" borderId="0" xfId="9" applyFont="1" applyAlignment="1"/>
    <xf numFmtId="0" fontId="5" fillId="3" borderId="0" xfId="9" applyFont="1" applyFill="1" applyAlignment="1">
      <alignment wrapText="1"/>
    </xf>
    <xf numFmtId="0" fontId="7" fillId="4" borderId="2" xfId="9" applyFont="1" applyFill="1" applyBorder="1" applyAlignment="1">
      <alignment horizontal="center" vertical="center" wrapText="1"/>
    </xf>
    <xf numFmtId="0" fontId="8" fillId="0" borderId="3" xfId="9" applyFont="1" applyBorder="1" applyAlignment="1">
      <alignment vertical="center"/>
    </xf>
    <xf numFmtId="0" fontId="8" fillId="0" borderId="3" xfId="9" applyFont="1" applyFill="1" applyBorder="1" applyAlignment="1">
      <alignment vertical="center"/>
    </xf>
    <xf numFmtId="0" fontId="8" fillId="0" borderId="4" xfId="9" applyFont="1" applyFill="1" applyBorder="1" applyAlignment="1">
      <alignment vertical="center"/>
    </xf>
    <xf numFmtId="0" fontId="8" fillId="0" borderId="4" xfId="9" applyFont="1" applyBorder="1" applyAlignment="1">
      <alignment vertical="center"/>
    </xf>
    <xf numFmtId="0" fontId="11" fillId="0" borderId="0" xfId="9" applyFont="1" applyAlignment="1">
      <alignment vertical="center"/>
    </xf>
    <xf numFmtId="0" fontId="8" fillId="0" borderId="4" xfId="9" applyFont="1" applyBorder="1" applyAlignment="1"/>
    <xf numFmtId="0" fontId="2" fillId="2" borderId="5" xfId="0" applyFont="1" applyFill="1" applyBorder="1" applyAlignment="1"/>
    <xf numFmtId="0" fontId="3" fillId="2" borderId="5" xfId="0" applyFont="1" applyFill="1" applyBorder="1" applyAlignment="1"/>
    <xf numFmtId="0" fontId="2" fillId="0" borderId="3" xfId="0" applyFont="1" applyBorder="1" applyAlignment="1">
      <alignment horizontal="left"/>
    </xf>
    <xf numFmtId="0" fontId="14" fillId="2" borderId="6" xfId="0" applyFont="1" applyFill="1" applyBorder="1"/>
    <xf numFmtId="0" fontId="14" fillId="2" borderId="7" xfId="0" applyFont="1" applyFill="1" applyBorder="1"/>
    <xf numFmtId="0" fontId="14" fillId="2" borderId="8" xfId="0" applyFont="1" applyFill="1" applyBorder="1"/>
    <xf numFmtId="0" fontId="14" fillId="2" borderId="9" xfId="0" applyFont="1" applyFill="1" applyBorder="1"/>
    <xf numFmtId="0" fontId="14" fillId="2" borderId="10" xfId="0" applyFont="1" applyFill="1" applyBorder="1"/>
    <xf numFmtId="0" fontId="2" fillId="2" borderId="11" xfId="0" applyFont="1" applyFill="1" applyBorder="1" applyAlignment="1"/>
    <xf numFmtId="0" fontId="14" fillId="2" borderId="12" xfId="0" applyFont="1" applyFill="1" applyBorder="1"/>
    <xf numFmtId="0" fontId="14" fillId="2" borderId="13" xfId="0" applyFont="1" applyFill="1" applyBorder="1"/>
    <xf numFmtId="14" fontId="3" fillId="5" borderId="3" xfId="0" applyNumberFormat="1" applyFont="1" applyFill="1" applyBorder="1" applyAlignment="1"/>
    <xf numFmtId="0" fontId="2" fillId="5" borderId="14" xfId="0" applyFont="1" applyFill="1" applyBorder="1" applyAlignment="1">
      <alignment horizontal="left"/>
    </xf>
    <xf numFmtId="0" fontId="17" fillId="2" borderId="3" xfId="9" applyFont="1" applyFill="1" applyBorder="1" applyAlignment="1">
      <alignment vertical="center" wrapText="1"/>
    </xf>
    <xf numFmtId="0" fontId="17" fillId="2" borderId="4" xfId="9" applyFont="1" applyFill="1" applyBorder="1" applyAlignment="1">
      <alignment vertical="center" wrapText="1"/>
    </xf>
    <xf numFmtId="0" fontId="8" fillId="0" borderId="4" xfId="9" applyFont="1" applyBorder="1" applyAlignment="1">
      <alignment vertical="center" wrapText="1"/>
    </xf>
    <xf numFmtId="0" fontId="8" fillId="6" borderId="3" xfId="9" applyFont="1" applyFill="1" applyBorder="1" applyAlignment="1">
      <alignment vertical="center" wrapText="1"/>
    </xf>
    <xf numFmtId="0" fontId="18" fillId="6" borderId="0" xfId="0" applyFont="1" applyFill="1" applyAlignment="1">
      <alignment vertical="center" wrapText="1"/>
    </xf>
    <xf numFmtId="0" fontId="7" fillId="0" borderId="2" xfId="9" applyFont="1" applyBorder="1" applyAlignment="1">
      <alignment vertical="center" wrapText="1"/>
    </xf>
    <xf numFmtId="0" fontId="9" fillId="0" borderId="3" xfId="9" applyFont="1" applyBorder="1" applyAlignment="1">
      <alignment vertical="center" wrapText="1"/>
    </xf>
    <xf numFmtId="0" fontId="10" fillId="0" borderId="0" xfId="9" applyFont="1" applyAlignment="1">
      <alignment vertical="center" wrapText="1"/>
    </xf>
    <xf numFmtId="0" fontId="8" fillId="2" borderId="3" xfId="9" applyFont="1" applyFill="1" applyBorder="1" applyAlignment="1">
      <alignment vertical="center"/>
    </xf>
    <xf numFmtId="0" fontId="18" fillId="0" borderId="0" xfId="0" applyFont="1" applyFill="1" applyAlignment="1">
      <alignment vertical="center"/>
    </xf>
    <xf numFmtId="0" fontId="8" fillId="7" borderId="0" xfId="9" applyFont="1" applyFill="1" applyAlignment="1">
      <alignment vertical="center"/>
    </xf>
    <xf numFmtId="0" fontId="18" fillId="7" borderId="0" xfId="0" applyFont="1" applyFill="1" applyAlignment="1">
      <alignment vertical="center"/>
    </xf>
    <xf numFmtId="0" fontId="19" fillId="7" borderId="0" xfId="0" applyFont="1" applyFill="1" applyAlignment="1">
      <alignment vertical="center"/>
    </xf>
    <xf numFmtId="0" fontId="8" fillId="2" borderId="4" xfId="9" applyFont="1" applyFill="1" applyBorder="1" applyAlignment="1">
      <alignment vertical="center"/>
    </xf>
    <xf numFmtId="0" fontId="20" fillId="0" borderId="4" xfId="9" applyFont="1" applyBorder="1" applyAlignment="1">
      <alignment vertical="center"/>
    </xf>
    <xf numFmtId="0" fontId="21" fillId="0" borderId="4" xfId="9" applyFont="1" applyBorder="1" applyAlignment="1">
      <alignment vertical="center"/>
    </xf>
    <xf numFmtId="0" fontId="11" fillId="0" borderId="4" xfId="9" applyFont="1" applyBorder="1" applyAlignment="1">
      <alignment vertical="center"/>
    </xf>
    <xf numFmtId="0" fontId="11" fillId="0" borderId="4" xfId="9" applyFont="1" applyFill="1" applyBorder="1" applyAlignment="1">
      <alignment vertical="center"/>
    </xf>
    <xf numFmtId="0" fontId="22" fillId="0" borderId="4" xfId="9" applyFont="1" applyBorder="1" applyAlignment="1">
      <alignment vertical="center"/>
    </xf>
    <xf numFmtId="0" fontId="5" fillId="0" borderId="4" xfId="9" quotePrefix="1" applyFont="1" applyFill="1" applyBorder="1" applyAlignment="1">
      <alignment vertical="center"/>
    </xf>
    <xf numFmtId="0" fontId="5" fillId="0" borderId="4" xfId="9" applyFont="1" applyFill="1" applyBorder="1" applyAlignment="1">
      <alignment vertical="center"/>
    </xf>
    <xf numFmtId="0" fontId="8" fillId="2" borderId="4" xfId="9" applyFont="1" applyFill="1" applyBorder="1" applyAlignment="1"/>
    <xf numFmtId="0" fontId="5" fillId="2" borderId="0" xfId="9" applyFont="1" applyFill="1" applyBorder="1" applyAlignment="1"/>
    <xf numFmtId="0" fontId="7" fillId="2" borderId="15" xfId="9" applyFont="1" applyFill="1" applyBorder="1" applyAlignment="1">
      <alignment vertical="center" wrapText="1"/>
    </xf>
    <xf numFmtId="0" fontId="7" fillId="0" borderId="2" xfId="9" applyFont="1" applyFill="1" applyBorder="1" applyAlignment="1">
      <alignment vertical="center" wrapText="1"/>
    </xf>
    <xf numFmtId="0" fontId="7" fillId="0" borderId="16" xfId="9" applyFont="1" applyBorder="1" applyAlignment="1">
      <alignment vertical="center" wrapText="1"/>
    </xf>
    <xf numFmtId="0" fontId="24" fillId="8" borderId="0" xfId="0" applyFont="1" applyFill="1" applyBorder="1" applyAlignment="1">
      <alignment horizontal="center" vertical="center"/>
    </xf>
    <xf numFmtId="0" fontId="24" fillId="8" borderId="17" xfId="0" applyFont="1" applyFill="1" applyBorder="1" applyAlignment="1">
      <alignment horizontal="center" vertical="center"/>
    </xf>
    <xf numFmtId="0" fontId="14" fillId="0" borderId="0" xfId="0" applyFont="1" applyFill="1" applyBorder="1"/>
    <xf numFmtId="0" fontId="24" fillId="5" borderId="18" xfId="0" applyFont="1" applyFill="1" applyBorder="1" applyAlignment="1">
      <alignment horizontal="center" vertical="center" wrapText="1"/>
    </xf>
    <xf numFmtId="0" fontId="24" fillId="8" borderId="19" xfId="0" applyFont="1" applyFill="1" applyBorder="1" applyAlignment="1">
      <alignment horizontal="center" vertical="center" wrapText="1"/>
    </xf>
    <xf numFmtId="0" fontId="24" fillId="8" borderId="18" xfId="0" applyFont="1" applyFill="1" applyBorder="1" applyAlignment="1">
      <alignment horizontal="center" vertical="center" wrapText="1"/>
    </xf>
    <xf numFmtId="0" fontId="23" fillId="8" borderId="18" xfId="0" applyFont="1" applyFill="1" applyBorder="1" applyAlignment="1">
      <alignment horizontal="center" vertical="center" wrapText="1"/>
    </xf>
    <xf numFmtId="0" fontId="24" fillId="9" borderId="19" xfId="0" applyFont="1" applyFill="1" applyBorder="1" applyAlignment="1">
      <alignment horizontal="center" vertical="center" wrapText="1"/>
    </xf>
    <xf numFmtId="0" fontId="24" fillId="9" borderId="18" xfId="0" applyFont="1" applyFill="1" applyBorder="1" applyAlignment="1">
      <alignment horizontal="center" vertical="center" wrapText="1"/>
    </xf>
    <xf numFmtId="0" fontId="24" fillId="9" borderId="20" xfId="0" applyFont="1" applyFill="1" applyBorder="1" applyAlignment="1">
      <alignment horizontal="center" vertical="center" wrapText="1"/>
    </xf>
    <xf numFmtId="0" fontId="24" fillId="8" borderId="20" xfId="0" applyFont="1" applyFill="1" applyBorder="1" applyAlignment="1">
      <alignment horizontal="center" vertical="center" wrapText="1"/>
    </xf>
    <xf numFmtId="0" fontId="13" fillId="0" borderId="0" xfId="0" applyFont="1" applyFill="1" applyBorder="1"/>
    <xf numFmtId="0" fontId="42" fillId="0" borderId="4" xfId="0" applyFont="1" applyFill="1" applyBorder="1" applyAlignment="1">
      <alignment vertical="center" wrapText="1"/>
    </xf>
    <xf numFmtId="0" fontId="14" fillId="0" borderId="0" xfId="0" applyFont="1" applyFill="1" applyBorder="1" applyAlignment="1">
      <alignment horizontal="center" vertical="center"/>
    </xf>
    <xf numFmtId="0" fontId="23" fillId="8" borderId="2" xfId="0" applyFont="1" applyFill="1" applyBorder="1" applyAlignment="1">
      <alignment horizontal="center" vertical="center" wrapText="1"/>
    </xf>
    <xf numFmtId="0" fontId="42" fillId="0" borderId="4" xfId="0" applyFont="1" applyFill="1" applyBorder="1" applyAlignment="1">
      <alignment horizontal="left" vertical="top" wrapText="1"/>
    </xf>
    <xf numFmtId="0" fontId="42" fillId="0" borderId="4" xfId="0" applyFont="1" applyFill="1" applyBorder="1" applyAlignment="1">
      <alignment vertical="top" wrapText="1"/>
    </xf>
    <xf numFmtId="0" fontId="42" fillId="0" borderId="4" xfId="0" applyFont="1" applyFill="1" applyBorder="1" applyAlignment="1">
      <alignment horizontal="center" vertical="center" wrapText="1"/>
    </xf>
    <xf numFmtId="0" fontId="42" fillId="0" borderId="21" xfId="0" applyFont="1" applyFill="1" applyBorder="1" applyAlignment="1">
      <alignment horizontal="center" vertical="center" wrapText="1"/>
    </xf>
    <xf numFmtId="164" fontId="42" fillId="0" borderId="4" xfId="0" applyNumberFormat="1" applyFont="1" applyFill="1" applyBorder="1" applyAlignment="1">
      <alignment horizontal="center" vertical="center" wrapText="1"/>
    </xf>
    <xf numFmtId="0" fontId="42" fillId="0" borderId="5" xfId="0" applyFont="1" applyFill="1" applyBorder="1" applyAlignment="1">
      <alignment vertical="top" wrapText="1"/>
    </xf>
    <xf numFmtId="0" fontId="42" fillId="0" borderId="0" xfId="0" applyFont="1" applyFill="1" applyBorder="1"/>
    <xf numFmtId="14" fontId="42" fillId="0" borderId="4" xfId="0" applyNumberFormat="1" applyFont="1" applyFill="1" applyBorder="1" applyAlignment="1">
      <alignment horizontal="center" vertical="center" wrapText="1"/>
    </xf>
    <xf numFmtId="9" fontId="42" fillId="0" borderId="4" xfId="0" applyNumberFormat="1" applyFont="1" applyFill="1" applyBorder="1" applyAlignment="1">
      <alignment horizontal="center" vertical="center" wrapText="1"/>
    </xf>
    <xf numFmtId="0" fontId="42" fillId="0" borderId="4" xfId="0" applyFont="1" applyFill="1" applyBorder="1" applyAlignment="1">
      <alignment horizontal="left" vertical="center" wrapText="1"/>
    </xf>
    <xf numFmtId="0" fontId="42" fillId="0" borderId="4" xfId="0" applyFont="1" applyFill="1" applyBorder="1" applyAlignment="1">
      <alignment horizontal="justify" vertical="center" wrapText="1"/>
    </xf>
    <xf numFmtId="10" fontId="42" fillId="0" borderId="4" xfId="0" applyNumberFormat="1" applyFont="1" applyFill="1" applyBorder="1" applyAlignment="1">
      <alignment horizontal="center" vertical="center" wrapText="1"/>
    </xf>
    <xf numFmtId="9" fontId="42" fillId="0" borderId="4" xfId="12" applyFont="1" applyFill="1" applyBorder="1" applyAlignment="1">
      <alignment horizontal="center" vertical="center" wrapText="1"/>
    </xf>
    <xf numFmtId="1" fontId="42" fillId="0" borderId="4" xfId="0" applyNumberFormat="1" applyFont="1" applyFill="1" applyBorder="1" applyAlignment="1">
      <alignment horizontal="center" vertical="center" wrapText="1"/>
    </xf>
    <xf numFmtId="1" fontId="42" fillId="0" borderId="4" xfId="0" applyNumberFormat="1" applyFont="1" applyFill="1" applyBorder="1" applyAlignment="1">
      <alignment horizontal="left" vertical="center" wrapText="1"/>
    </xf>
    <xf numFmtId="0" fontId="42" fillId="0" borderId="22" xfId="0" applyFont="1" applyFill="1" applyBorder="1" applyAlignment="1">
      <alignment horizontal="left" vertical="top" wrapText="1"/>
    </xf>
    <xf numFmtId="174" fontId="42" fillId="0" borderId="4" xfId="3" applyNumberFormat="1" applyFont="1" applyFill="1" applyBorder="1" applyAlignment="1">
      <alignment horizontal="center" vertical="center" wrapText="1"/>
    </xf>
    <xf numFmtId="181" fontId="42" fillId="0" borderId="4" xfId="12" applyNumberFormat="1" applyFont="1" applyFill="1" applyBorder="1" applyAlignment="1">
      <alignment horizontal="center" vertical="center" wrapText="1"/>
    </xf>
    <xf numFmtId="173" fontId="42" fillId="0" borderId="4" xfId="0" applyNumberFormat="1" applyFont="1" applyFill="1" applyBorder="1" applyAlignment="1">
      <alignment horizontal="center" vertical="center" wrapText="1"/>
    </xf>
    <xf numFmtId="0" fontId="42" fillId="0" borderId="0" xfId="0" applyFont="1" applyFill="1" applyBorder="1" applyAlignment="1">
      <alignment vertical="center" wrapText="1"/>
    </xf>
    <xf numFmtId="0" fontId="42" fillId="0" borderId="4" xfId="0" applyNumberFormat="1" applyFont="1" applyFill="1" applyBorder="1" applyAlignment="1">
      <alignment horizontal="left" vertical="center" wrapText="1"/>
    </xf>
    <xf numFmtId="0" fontId="42" fillId="0" borderId="21" xfId="0" applyFont="1" applyFill="1" applyBorder="1" applyAlignment="1">
      <alignment horizontal="left" vertical="top" wrapText="1"/>
    </xf>
    <xf numFmtId="0" fontId="42" fillId="0" borderId="21" xfId="0" applyFont="1" applyFill="1" applyBorder="1" applyAlignment="1">
      <alignment horizontal="left" vertical="center" wrapText="1"/>
    </xf>
    <xf numFmtId="169" fontId="42" fillId="0" borderId="4" xfId="6" applyFont="1" applyFill="1" applyBorder="1" applyAlignment="1">
      <alignment horizontal="center" vertical="center" wrapText="1"/>
    </xf>
    <xf numFmtId="0" fontId="42" fillId="0" borderId="4" xfId="6" applyNumberFormat="1" applyFont="1" applyFill="1" applyBorder="1" applyAlignment="1">
      <alignment horizontal="left" vertical="center" wrapText="1"/>
    </xf>
    <xf numFmtId="0" fontId="42" fillId="0" borderId="0" xfId="0" applyFont="1" applyFill="1" applyBorder="1" applyAlignment="1">
      <alignment horizontal="center" vertical="center" wrapText="1"/>
    </xf>
    <xf numFmtId="14" fontId="42" fillId="0" borderId="0" xfId="0" applyNumberFormat="1" applyFont="1" applyFill="1" applyBorder="1" applyAlignment="1">
      <alignment vertical="center" wrapText="1"/>
    </xf>
    <xf numFmtId="0" fontId="42" fillId="0" borderId="0" xfId="0" applyFont="1" applyFill="1" applyBorder="1" applyAlignment="1">
      <alignment vertical="top" wrapText="1"/>
    </xf>
    <xf numFmtId="0" fontId="13" fillId="0" borderId="4" xfId="0" applyFont="1" applyFill="1" applyBorder="1" applyAlignment="1">
      <alignment horizontal="left" vertical="top" wrapText="1"/>
    </xf>
    <xf numFmtId="0" fontId="13" fillId="0" borderId="4" xfId="0" applyFont="1" applyFill="1" applyBorder="1" applyAlignment="1">
      <alignment horizontal="center" vertical="center" wrapText="1"/>
    </xf>
    <xf numFmtId="0" fontId="13" fillId="0" borderId="4" xfId="0" applyFont="1" applyFill="1" applyBorder="1" applyAlignment="1">
      <alignment horizontal="left" vertical="center" wrapText="1"/>
    </xf>
    <xf numFmtId="14" fontId="13" fillId="0" borderId="4" xfId="0" applyNumberFormat="1" applyFont="1" applyFill="1" applyBorder="1" applyAlignment="1">
      <alignment horizontal="center" vertical="center" wrapText="1"/>
    </xf>
    <xf numFmtId="9" fontId="13" fillId="0" borderId="4" xfId="0" applyNumberFormat="1" applyFont="1" applyFill="1" applyBorder="1" applyAlignment="1">
      <alignment horizontal="center" vertical="center" wrapText="1"/>
    </xf>
    <xf numFmtId="174" fontId="42" fillId="0" borderId="4" xfId="3" applyNumberFormat="1" applyFont="1" applyFill="1" applyBorder="1" applyAlignment="1">
      <alignment vertical="center" wrapText="1"/>
    </xf>
    <xf numFmtId="164" fontId="42" fillId="0" borderId="4" xfId="0" applyNumberFormat="1" applyFont="1" applyFill="1" applyBorder="1" applyAlignment="1">
      <alignment vertical="center" wrapText="1"/>
    </xf>
    <xf numFmtId="173" fontId="42" fillId="0" borderId="4" xfId="0" applyNumberFormat="1" applyFont="1" applyFill="1" applyBorder="1" applyAlignment="1">
      <alignment vertical="center" wrapText="1"/>
    </xf>
    <xf numFmtId="172" fontId="42" fillId="0" borderId="21" xfId="3" applyNumberFormat="1" applyFont="1" applyFill="1" applyBorder="1" applyAlignment="1">
      <alignment vertical="center" wrapText="1"/>
    </xf>
    <xf numFmtId="172" fontId="42" fillId="0" borderId="4" xfId="3" applyNumberFormat="1" applyFont="1" applyFill="1" applyBorder="1" applyAlignment="1">
      <alignment vertical="center" wrapText="1"/>
    </xf>
    <xf numFmtId="172" fontId="42" fillId="0" borderId="4" xfId="0" applyNumberFormat="1" applyFont="1" applyFill="1" applyBorder="1" applyAlignment="1">
      <alignment vertical="center" wrapText="1"/>
    </xf>
    <xf numFmtId="0" fontId="42" fillId="0" borderId="4" xfId="0" applyFont="1" applyFill="1" applyBorder="1" applyAlignment="1">
      <alignment horizontal="right" vertical="center" wrapText="1"/>
    </xf>
    <xf numFmtId="3" fontId="42" fillId="0" borderId="4" xfId="0" applyNumberFormat="1" applyFont="1" applyFill="1" applyBorder="1" applyAlignment="1">
      <alignment horizontal="right" vertical="center" wrapText="1"/>
    </xf>
    <xf numFmtId="174" fontId="42" fillId="0" borderId="4" xfId="3" applyNumberFormat="1" applyFont="1" applyFill="1" applyBorder="1" applyAlignment="1">
      <alignment horizontal="right" vertical="center" wrapText="1"/>
    </xf>
    <xf numFmtId="169" fontId="42" fillId="0" borderId="4" xfId="6" applyFont="1" applyFill="1" applyBorder="1" applyAlignment="1">
      <alignment horizontal="right" vertical="center" wrapText="1"/>
    </xf>
    <xf numFmtId="173" fontId="42" fillId="0" borderId="4" xfId="0" applyNumberFormat="1" applyFont="1" applyFill="1" applyBorder="1" applyAlignment="1">
      <alignment horizontal="right" vertical="center" wrapText="1"/>
    </xf>
    <xf numFmtId="0" fontId="42" fillId="0" borderId="4" xfId="0" applyFont="1" applyFill="1" applyBorder="1" applyAlignment="1">
      <alignment horizontal="center" vertical="top" wrapText="1"/>
    </xf>
    <xf numFmtId="0" fontId="42" fillId="0" borderId="4" xfId="0" applyFont="1" applyFill="1" applyBorder="1" applyAlignment="1">
      <alignment horizontal="justify" vertical="top" wrapText="1"/>
    </xf>
    <xf numFmtId="9" fontId="42" fillId="0" borderId="4" xfId="0" applyNumberFormat="1" applyFont="1" applyFill="1" applyBorder="1" applyAlignment="1">
      <alignment horizontal="left" vertical="top" wrapText="1"/>
    </xf>
    <xf numFmtId="10" fontId="42" fillId="0" borderId="4" xfId="12" applyNumberFormat="1" applyFont="1" applyFill="1" applyBorder="1" applyAlignment="1">
      <alignment horizontal="center" vertical="center" wrapText="1"/>
    </xf>
    <xf numFmtId="180" fontId="42" fillId="0" borderId="4" xfId="12" applyNumberFormat="1" applyFont="1" applyFill="1" applyBorder="1" applyAlignment="1">
      <alignment horizontal="center" vertical="center" wrapText="1"/>
    </xf>
    <xf numFmtId="179" fontId="42" fillId="0" borderId="4" xfId="0" applyNumberFormat="1" applyFont="1" applyFill="1" applyBorder="1" applyAlignment="1">
      <alignment horizontal="center" vertical="center" wrapText="1"/>
    </xf>
    <xf numFmtId="176" fontId="42" fillId="0" borderId="4" xfId="8" applyNumberFormat="1" applyFont="1" applyFill="1" applyBorder="1" applyAlignment="1" applyProtection="1">
      <alignment vertical="center"/>
    </xf>
    <xf numFmtId="3" fontId="42" fillId="0" borderId="4" xfId="0" applyNumberFormat="1" applyFont="1" applyFill="1" applyBorder="1" applyAlignment="1">
      <alignment horizontal="center" vertical="center" wrapText="1"/>
    </xf>
    <xf numFmtId="166" fontId="42" fillId="0" borderId="4" xfId="3" applyFont="1" applyFill="1" applyBorder="1" applyAlignment="1">
      <alignment vertical="center" wrapText="1"/>
    </xf>
    <xf numFmtId="9" fontId="42" fillId="0" borderId="4" xfId="0" applyNumberFormat="1" applyFont="1" applyFill="1" applyBorder="1" applyAlignment="1">
      <alignment horizontal="justify" vertical="center" wrapText="1"/>
    </xf>
    <xf numFmtId="0" fontId="13" fillId="0" borderId="24" xfId="0" applyFont="1" applyFill="1" applyBorder="1" applyAlignment="1">
      <alignment horizontal="left" vertical="center" wrapText="1"/>
    </xf>
    <xf numFmtId="0" fontId="13" fillId="0" borderId="24" xfId="0" applyFont="1" applyFill="1" applyBorder="1" applyAlignment="1">
      <alignment horizontal="center" vertical="center" wrapText="1"/>
    </xf>
    <xf numFmtId="14" fontId="13" fillId="0" borderId="24" xfId="0" applyNumberFormat="1" applyFont="1" applyFill="1" applyBorder="1" applyAlignment="1">
      <alignment horizontal="left" vertical="center" wrapText="1"/>
    </xf>
    <xf numFmtId="0" fontId="13" fillId="0" borderId="24" xfId="0" applyFont="1" applyFill="1" applyBorder="1" applyAlignment="1">
      <alignment vertical="center" wrapText="1"/>
    </xf>
    <xf numFmtId="184" fontId="13" fillId="0" borderId="24" xfId="6" applyNumberFormat="1" applyFont="1" applyFill="1" applyBorder="1" applyAlignment="1" applyProtection="1">
      <alignment vertical="center" wrapText="1"/>
    </xf>
    <xf numFmtId="10" fontId="13" fillId="0" borderId="24" xfId="12" applyNumberFormat="1" applyFont="1" applyFill="1" applyBorder="1" applyAlignment="1" applyProtection="1">
      <alignment horizontal="center" vertical="center" wrapText="1"/>
    </xf>
    <xf numFmtId="3" fontId="13" fillId="0" borderId="24" xfId="9" applyNumberFormat="1" applyFont="1" applyFill="1" applyBorder="1" applyAlignment="1">
      <alignment horizontal="center" vertical="center" wrapText="1"/>
    </xf>
    <xf numFmtId="185" fontId="13" fillId="0" borderId="24" xfId="10" applyNumberFormat="1" applyFont="1" applyFill="1" applyBorder="1" applyAlignment="1">
      <alignment vertical="center" wrapText="1"/>
    </xf>
    <xf numFmtId="186" fontId="13" fillId="0" borderId="24" xfId="0" applyNumberFormat="1" applyFont="1" applyFill="1" applyBorder="1" applyAlignment="1">
      <alignment vertical="center" wrapText="1"/>
    </xf>
    <xf numFmtId="0" fontId="13" fillId="0" borderId="25" xfId="0" applyFont="1" applyFill="1" applyBorder="1" applyAlignment="1">
      <alignment horizontal="left" vertical="center" wrapText="1"/>
    </xf>
    <xf numFmtId="0" fontId="13" fillId="0" borderId="26" xfId="0" applyFont="1" applyFill="1" applyBorder="1" applyAlignment="1">
      <alignment horizontal="center" vertical="center" wrapText="1"/>
    </xf>
    <xf numFmtId="167" fontId="42" fillId="0" borderId="4" xfId="7" applyFont="1" applyFill="1" applyBorder="1" applyAlignment="1">
      <alignment horizontal="center" vertical="center" wrapText="1"/>
    </xf>
    <xf numFmtId="179" fontId="42" fillId="0" borderId="4" xfId="6" applyNumberFormat="1" applyFont="1" applyFill="1" applyBorder="1" applyAlignment="1">
      <alignment vertical="center" wrapText="1"/>
    </xf>
    <xf numFmtId="0" fontId="42" fillId="0" borderId="4" xfId="0" applyNumberFormat="1" applyFont="1" applyFill="1" applyBorder="1" applyAlignment="1">
      <alignment horizontal="justify" vertical="top" wrapText="1"/>
    </xf>
    <xf numFmtId="9" fontId="42" fillId="0" borderId="4" xfId="12" applyNumberFormat="1" applyFont="1" applyFill="1" applyBorder="1" applyAlignment="1">
      <alignment horizontal="center" vertical="center" wrapText="1"/>
    </xf>
    <xf numFmtId="0" fontId="43" fillId="0" borderId="4" xfId="0" applyNumberFormat="1" applyFont="1" applyFill="1" applyBorder="1" applyAlignment="1">
      <alignment horizontal="justify" vertical="top" wrapText="1"/>
    </xf>
    <xf numFmtId="0" fontId="44" fillId="0" borderId="4" xfId="0" applyFont="1" applyFill="1" applyBorder="1" applyAlignment="1">
      <alignment horizontal="left" vertical="center" wrapText="1"/>
    </xf>
    <xf numFmtId="0" fontId="44" fillId="0" borderId="4" xfId="0" applyFont="1" applyFill="1" applyBorder="1" applyAlignment="1">
      <alignment horizontal="center" vertical="center" wrapText="1"/>
    </xf>
    <xf numFmtId="14" fontId="44" fillId="0" borderId="4" xfId="0" applyNumberFormat="1" applyFont="1" applyFill="1" applyBorder="1" applyAlignment="1">
      <alignment horizontal="center" vertical="center" wrapText="1"/>
    </xf>
    <xf numFmtId="0" fontId="45" fillId="0" borderId="4" xfId="11" applyFont="1" applyFill="1" applyBorder="1" applyAlignment="1">
      <alignment horizontal="left" vertical="center" wrapText="1"/>
    </xf>
    <xf numFmtId="0" fontId="42" fillId="0" borderId="4" xfId="0" applyNumberFormat="1" applyFont="1" applyFill="1" applyBorder="1" applyAlignment="1">
      <alignment horizontal="center" vertical="center" wrapText="1"/>
    </xf>
    <xf numFmtId="9" fontId="42" fillId="0" borderId="4" xfId="0" applyNumberFormat="1" applyFont="1" applyFill="1" applyBorder="1" applyAlignment="1">
      <alignment horizontal="left" vertical="center" wrapText="1"/>
    </xf>
    <xf numFmtId="14" fontId="42" fillId="0" borderId="21" xfId="0" applyNumberFormat="1" applyFont="1" applyFill="1" applyBorder="1" applyAlignment="1">
      <alignment horizontal="center" vertical="center" wrapText="1"/>
    </xf>
    <xf numFmtId="0" fontId="43" fillId="0" borderId="4" xfId="0" applyFont="1" applyFill="1" applyBorder="1" applyAlignment="1">
      <alignment horizontal="left" vertical="center" wrapText="1"/>
    </xf>
    <xf numFmtId="0" fontId="42" fillId="0" borderId="4" xfId="0" applyFont="1" applyFill="1" applyBorder="1" applyAlignment="1">
      <alignment horizontal="center" vertical="center"/>
    </xf>
    <xf numFmtId="169" fontId="42" fillId="0" borderId="4" xfId="6" applyFont="1" applyFill="1" applyBorder="1" applyAlignment="1">
      <alignment vertical="center" wrapText="1"/>
    </xf>
    <xf numFmtId="0" fontId="42" fillId="0" borderId="4" xfId="0" applyFont="1" applyFill="1" applyBorder="1" applyAlignment="1">
      <alignment horizontal="center"/>
    </xf>
    <xf numFmtId="0" fontId="37" fillId="0" borderId="4" xfId="2" applyFont="1" applyFill="1" applyBorder="1" applyAlignment="1" applyProtection="1">
      <alignment horizontal="center" vertical="center" wrapText="1"/>
    </xf>
    <xf numFmtId="182" fontId="42" fillId="0" borderId="4" xfId="0" applyNumberFormat="1" applyFont="1" applyFill="1" applyBorder="1" applyAlignment="1">
      <alignment horizontal="center" vertical="center" wrapText="1"/>
    </xf>
    <xf numFmtId="9" fontId="13" fillId="0" borderId="4" xfId="0" applyNumberFormat="1" applyFont="1" applyFill="1" applyBorder="1" applyAlignment="1">
      <alignment horizontal="left" vertical="top" wrapText="1"/>
    </xf>
    <xf numFmtId="3" fontId="13" fillId="0" borderId="4" xfId="0" applyNumberFormat="1" applyFont="1" applyFill="1" applyBorder="1" applyAlignment="1">
      <alignment horizontal="right" vertical="center" wrapText="1"/>
    </xf>
    <xf numFmtId="0" fontId="13" fillId="0" borderId="4" xfId="0" applyFont="1" applyFill="1" applyBorder="1" applyAlignment="1">
      <alignment vertical="top" wrapText="1"/>
    </xf>
    <xf numFmtId="0" fontId="13" fillId="0" borderId="4" xfId="0" applyFont="1" applyFill="1" applyBorder="1" applyAlignment="1">
      <alignment vertical="center" wrapText="1"/>
    </xf>
    <xf numFmtId="171" fontId="13" fillId="0" borderId="4" xfId="0" applyNumberFormat="1" applyFont="1" applyFill="1" applyBorder="1" applyAlignment="1">
      <alignment horizontal="left" vertical="top" wrapText="1"/>
    </xf>
    <xf numFmtId="171" fontId="13" fillId="0" borderId="4" xfId="0" applyNumberFormat="1" applyFont="1" applyFill="1" applyBorder="1" applyAlignment="1">
      <alignment horizontal="center" vertical="center" wrapText="1"/>
    </xf>
    <xf numFmtId="174" fontId="13" fillId="0" borderId="4" xfId="3" applyNumberFormat="1" applyFont="1" applyFill="1" applyBorder="1" applyAlignment="1">
      <alignment horizontal="center" vertical="center" wrapText="1"/>
    </xf>
    <xf numFmtId="174" fontId="12" fillId="0" borderId="4" xfId="3" applyNumberFormat="1" applyFont="1" applyFill="1" applyBorder="1" applyAlignment="1">
      <alignment horizontal="center" vertical="center" wrapText="1"/>
    </xf>
    <xf numFmtId="171" fontId="42" fillId="0" borderId="4" xfId="0" applyNumberFormat="1" applyFont="1" applyFill="1" applyBorder="1" applyAlignment="1">
      <alignment horizontal="left" vertical="center" wrapText="1"/>
    </xf>
    <xf numFmtId="171" fontId="13" fillId="0" borderId="4" xfId="0" applyNumberFormat="1" applyFont="1" applyFill="1" applyBorder="1" applyAlignment="1">
      <alignment horizontal="left" wrapText="1"/>
    </xf>
    <xf numFmtId="9" fontId="13" fillId="0" borderId="4" xfId="12" applyFont="1" applyFill="1" applyBorder="1" applyAlignment="1">
      <alignment horizontal="center" vertical="center" wrapText="1"/>
    </xf>
    <xf numFmtId="171" fontId="42" fillId="0" borderId="4" xfId="0" applyNumberFormat="1" applyFont="1" applyFill="1" applyBorder="1" applyAlignment="1">
      <alignment horizontal="left" vertical="top" wrapText="1"/>
    </xf>
    <xf numFmtId="171" fontId="42" fillId="0" borderId="4" xfId="0" applyNumberFormat="1" applyFont="1" applyFill="1" applyBorder="1" applyAlignment="1">
      <alignment horizontal="center" vertical="center" wrapText="1"/>
    </xf>
    <xf numFmtId="177" fontId="42" fillId="0" borderId="4" xfId="3" applyNumberFormat="1" applyFont="1" applyFill="1" applyBorder="1" applyAlignment="1">
      <alignment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14" fontId="13" fillId="0" borderId="1" xfId="0" applyNumberFormat="1" applyFont="1" applyFill="1" applyBorder="1" applyAlignment="1">
      <alignment horizontal="center" vertical="center" wrapText="1"/>
    </xf>
    <xf numFmtId="167" fontId="13" fillId="0" borderId="1" xfId="7" applyFont="1" applyFill="1" applyBorder="1" applyAlignment="1" applyProtection="1">
      <alignment vertical="center" wrapText="1"/>
    </xf>
    <xf numFmtId="9" fontId="13" fillId="0" borderId="1" xfId="0" applyNumberFormat="1" applyFont="1" applyFill="1" applyBorder="1" applyAlignment="1">
      <alignment horizontal="center" vertical="center" wrapText="1"/>
    </xf>
    <xf numFmtId="167" fontId="13" fillId="0" borderId="1" xfId="7" applyFont="1" applyFill="1" applyBorder="1" applyAlignment="1" applyProtection="1">
      <alignment horizontal="center" vertical="center" wrapText="1"/>
    </xf>
    <xf numFmtId="0" fontId="42" fillId="0" borderId="27" xfId="0" applyFont="1" applyFill="1" applyBorder="1" applyAlignment="1">
      <alignment horizontal="left" vertical="top" wrapText="1"/>
    </xf>
    <xf numFmtId="178" fontId="42" fillId="0" borderId="4" xfId="4" applyNumberFormat="1" applyFont="1" applyFill="1" applyBorder="1" applyAlignment="1" applyProtection="1">
      <alignment vertical="center" wrapText="1"/>
    </xf>
    <xf numFmtId="0" fontId="42" fillId="0" borderId="3" xfId="0" applyFont="1" applyFill="1" applyBorder="1" applyAlignment="1">
      <alignment horizontal="left" vertical="top" wrapText="1"/>
    </xf>
    <xf numFmtId="9" fontId="13" fillId="0" borderId="1" xfId="0" applyNumberFormat="1" applyFont="1" applyFill="1" applyBorder="1" applyAlignment="1">
      <alignment horizontal="left" vertical="center" wrapText="1"/>
    </xf>
    <xf numFmtId="187" fontId="33" fillId="0" borderId="4" xfId="0" applyNumberFormat="1" applyFont="1" applyFill="1" applyBorder="1" applyAlignment="1">
      <alignment horizontal="center" vertical="center" wrapText="1"/>
    </xf>
    <xf numFmtId="0" fontId="46" fillId="0" borderId="4" xfId="0" applyFont="1" applyFill="1" applyBorder="1" applyAlignment="1">
      <alignment horizontal="left" vertical="center" wrapText="1"/>
    </xf>
    <xf numFmtId="183" fontId="42" fillId="0" borderId="4" xfId="0" applyNumberFormat="1" applyFont="1" applyFill="1" applyBorder="1" applyAlignment="1">
      <alignment horizontal="center" vertical="center" wrapText="1"/>
    </xf>
    <xf numFmtId="3" fontId="42" fillId="0" borderId="4" xfId="0" applyNumberFormat="1" applyFont="1" applyFill="1" applyBorder="1" applyAlignment="1">
      <alignment vertical="center" wrapText="1"/>
    </xf>
    <xf numFmtId="175" fontId="42" fillId="0" borderId="4" xfId="12" applyNumberFormat="1" applyFont="1" applyFill="1" applyBorder="1" applyAlignment="1">
      <alignment horizontal="center" vertical="center"/>
    </xf>
    <xf numFmtId="3" fontId="47" fillId="0" borderId="4" xfId="0" applyNumberFormat="1" applyFont="1" applyFill="1" applyBorder="1" applyAlignment="1">
      <alignment horizontal="right" vertical="center" wrapText="1"/>
    </xf>
    <xf numFmtId="9" fontId="44" fillId="0" borderId="4" xfId="12" applyFont="1" applyFill="1" applyBorder="1" applyAlignment="1">
      <alignment horizontal="center" vertical="center" wrapText="1"/>
    </xf>
    <xf numFmtId="3" fontId="45" fillId="0" borderId="4" xfId="0" applyNumberFormat="1" applyFont="1" applyFill="1" applyBorder="1" applyAlignment="1">
      <alignment horizontal="right" vertical="center"/>
    </xf>
    <xf numFmtId="0" fontId="48" fillId="0" borderId="4" xfId="0" applyFont="1" applyFill="1" applyBorder="1" applyAlignment="1">
      <alignment horizontal="center" vertical="center"/>
    </xf>
    <xf numFmtId="0" fontId="14" fillId="0" borderId="6" xfId="0" applyFont="1" applyFill="1" applyBorder="1"/>
    <xf numFmtId="0" fontId="14" fillId="0" borderId="28" xfId="0" applyFont="1" applyFill="1" applyBorder="1"/>
    <xf numFmtId="0" fontId="13" fillId="0" borderId="28" xfId="0" applyFont="1" applyFill="1" applyBorder="1"/>
    <xf numFmtId="188" fontId="42" fillId="0" borderId="4" xfId="0" applyNumberFormat="1" applyFont="1" applyFill="1" applyBorder="1" applyAlignment="1">
      <alignment vertical="center" wrapText="1"/>
    </xf>
    <xf numFmtId="3" fontId="42" fillId="0" borderId="4" xfId="0" applyNumberFormat="1" applyFont="1" applyFill="1" applyBorder="1" applyAlignment="1">
      <alignment vertical="top" wrapText="1"/>
    </xf>
    <xf numFmtId="9" fontId="42" fillId="0" borderId="4" xfId="0" applyNumberFormat="1" applyFont="1" applyFill="1" applyBorder="1" applyAlignment="1">
      <alignment horizontal="center" vertical="center"/>
    </xf>
    <xf numFmtId="9" fontId="13" fillId="0" borderId="24" xfId="12" applyFont="1" applyFill="1" applyBorder="1" applyAlignment="1" applyProtection="1">
      <alignment horizontal="center" vertical="center" wrapText="1"/>
    </xf>
    <xf numFmtId="173" fontId="13" fillId="0" borderId="4" xfId="0" applyNumberFormat="1" applyFont="1" applyFill="1" applyBorder="1" applyAlignment="1">
      <alignment horizontal="center" vertical="center" wrapText="1"/>
    </xf>
    <xf numFmtId="9" fontId="44" fillId="0" borderId="4" xfId="0" applyNumberFormat="1" applyFont="1" applyFill="1" applyBorder="1" applyAlignment="1">
      <alignment horizontal="center" vertical="center" wrapText="1"/>
    </xf>
    <xf numFmtId="0" fontId="47" fillId="0" borderId="4" xfId="0" applyFont="1" applyFill="1" applyBorder="1" applyAlignment="1">
      <alignment horizontal="left" vertical="center" wrapText="1"/>
    </xf>
    <xf numFmtId="9" fontId="49" fillId="0" borderId="4" xfId="0" applyNumberFormat="1" applyFont="1" applyFill="1" applyBorder="1" applyAlignment="1">
      <alignment horizontal="center" vertical="center" wrapText="1"/>
    </xf>
    <xf numFmtId="3" fontId="49" fillId="0" borderId="4" xfId="0" applyNumberFormat="1" applyFont="1" applyFill="1" applyBorder="1" applyAlignment="1">
      <alignment horizontal="center" vertical="center" wrapText="1"/>
    </xf>
    <xf numFmtId="168" fontId="42" fillId="0" borderId="4" xfId="4" applyFont="1" applyFill="1" applyBorder="1" applyAlignment="1">
      <alignment vertical="center" wrapText="1"/>
    </xf>
    <xf numFmtId="168" fontId="13" fillId="0" borderId="1" xfId="4" applyFont="1" applyFill="1" applyBorder="1" applyAlignment="1" applyProtection="1">
      <alignment horizontal="left" vertical="center" wrapText="1"/>
    </xf>
    <xf numFmtId="9" fontId="13" fillId="0" borderId="1" xfId="12" applyFont="1" applyFill="1" applyBorder="1" applyAlignment="1" applyProtection="1">
      <alignment horizontal="center" vertical="center" wrapText="1"/>
    </xf>
    <xf numFmtId="9" fontId="13" fillId="0" borderId="1" xfId="12" applyFont="1" applyFill="1" applyBorder="1" applyAlignment="1" applyProtection="1">
      <alignment horizontal="left" vertical="center" wrapText="1"/>
    </xf>
    <xf numFmtId="176" fontId="42" fillId="0" borderId="4" xfId="5" applyNumberFormat="1" applyFont="1" applyFill="1" applyBorder="1" applyAlignment="1" applyProtection="1">
      <alignment horizontal="center" vertical="center" wrapText="1"/>
      <protection hidden="1"/>
    </xf>
    <xf numFmtId="9" fontId="13" fillId="0" borderId="4" xfId="0" applyNumberFormat="1" applyFont="1" applyFill="1" applyBorder="1" applyAlignment="1">
      <alignment horizontal="left" vertical="center" wrapText="1"/>
    </xf>
    <xf numFmtId="173" fontId="13" fillId="0" borderId="4" xfId="0" applyNumberFormat="1" applyFont="1" applyFill="1" applyBorder="1" applyAlignment="1">
      <alignment vertical="center" wrapText="1"/>
    </xf>
    <xf numFmtId="0" fontId="13" fillId="10" borderId="4" xfId="0" applyFont="1" applyFill="1" applyBorder="1" applyAlignment="1">
      <alignment horizontal="center" vertical="center" wrapText="1"/>
    </xf>
    <xf numFmtId="0" fontId="8" fillId="0" borderId="4" xfId="0" applyFont="1" applyFill="1" applyBorder="1" applyAlignment="1">
      <alignment horizontal="left" vertical="center" wrapText="1"/>
    </xf>
    <xf numFmtId="0" fontId="13" fillId="0" borderId="4" xfId="0" applyNumberFormat="1" applyFont="1" applyFill="1" applyBorder="1" applyAlignment="1">
      <alignment horizontal="justify" vertical="top" wrapText="1"/>
    </xf>
    <xf numFmtId="0" fontId="50" fillId="0" borderId="16" xfId="0" applyFont="1" applyBorder="1" applyAlignment="1">
      <alignment horizontal="center" vertical="center" wrapText="1"/>
    </xf>
    <xf numFmtId="0" fontId="50" fillId="0" borderId="9" xfId="0" applyFont="1" applyBorder="1" applyAlignment="1">
      <alignment horizontal="center" vertical="center" wrapText="1"/>
    </xf>
    <xf numFmtId="0" fontId="51" fillId="0" borderId="9" xfId="0" applyFont="1" applyBorder="1" applyAlignment="1">
      <alignment horizontal="center" vertical="center" wrapText="1"/>
    </xf>
    <xf numFmtId="10" fontId="0" fillId="0" borderId="0" xfId="12" applyNumberFormat="1" applyFont="1"/>
    <xf numFmtId="0" fontId="52" fillId="13" borderId="4" xfId="14" applyBorder="1" applyAlignment="1">
      <alignment horizontal="left" vertical="top" wrapText="1"/>
    </xf>
    <xf numFmtId="0" fontId="52" fillId="13" borderId="4" xfId="14" applyBorder="1" applyAlignment="1">
      <alignment horizontal="center" vertical="center" wrapText="1"/>
    </xf>
    <xf numFmtId="0" fontId="24" fillId="2" borderId="7" xfId="0" applyFont="1" applyFill="1" applyBorder="1" applyAlignment="1">
      <alignment horizontal="center" vertical="center" wrapText="1"/>
    </xf>
    <xf numFmtId="0" fontId="42" fillId="0" borderId="22" xfId="0" applyFont="1" applyFill="1" applyBorder="1" applyAlignment="1">
      <alignment horizontal="justify" vertical="top" wrapText="1"/>
    </xf>
    <xf numFmtId="0" fontId="42" fillId="0" borderId="22" xfId="0" applyFont="1" applyFill="1" applyBorder="1" applyAlignment="1">
      <alignment horizontal="justify" vertical="center" wrapText="1"/>
    </xf>
    <xf numFmtId="0" fontId="13" fillId="0" borderId="41" xfId="0" applyFont="1" applyFill="1" applyBorder="1" applyAlignment="1">
      <alignment horizontal="left" vertical="center" wrapText="1"/>
    </xf>
    <xf numFmtId="0" fontId="13" fillId="0" borderId="41" xfId="0" applyFont="1" applyFill="1" applyBorder="1" applyAlignment="1">
      <alignment vertical="center" wrapText="1"/>
    </xf>
    <xf numFmtId="0" fontId="42" fillId="0" borderId="22" xfId="0" applyFont="1" applyFill="1" applyBorder="1" applyAlignment="1">
      <alignment vertical="top" wrapText="1"/>
    </xf>
    <xf numFmtId="0" fontId="42" fillId="0" borderId="22" xfId="0" applyFont="1" applyFill="1" applyBorder="1" applyAlignment="1">
      <alignment horizontal="center" vertical="center" wrapText="1"/>
    </xf>
    <xf numFmtId="0" fontId="13" fillId="0" borderId="22" xfId="0" applyFont="1" applyFill="1" applyBorder="1" applyAlignment="1">
      <alignment horizontal="left" vertical="top" wrapText="1"/>
    </xf>
    <xf numFmtId="0" fontId="13" fillId="0" borderId="22" xfId="0" applyFont="1" applyFill="1" applyBorder="1" applyAlignment="1">
      <alignment horizontal="left" vertical="center" wrapText="1"/>
    </xf>
    <xf numFmtId="0" fontId="44" fillId="0" borderId="22" xfId="0" applyFont="1" applyFill="1" applyBorder="1" applyAlignment="1">
      <alignment vertical="center" wrapText="1"/>
    </xf>
    <xf numFmtId="0" fontId="44" fillId="0" borderId="22" xfId="0" applyFont="1" applyFill="1" applyBorder="1" applyAlignment="1">
      <alignment horizontal="left" vertical="center" wrapText="1"/>
    </xf>
    <xf numFmtId="0" fontId="42" fillId="0" borderId="22" xfId="0" applyFont="1" applyFill="1" applyBorder="1" applyAlignment="1">
      <alignment horizontal="left" vertical="center" wrapText="1"/>
    </xf>
    <xf numFmtId="0" fontId="42" fillId="0" borderId="36" xfId="0" applyFont="1" applyFill="1" applyBorder="1" applyAlignment="1">
      <alignment horizontal="center" vertical="center" wrapText="1"/>
    </xf>
    <xf numFmtId="0" fontId="13" fillId="0" borderId="22" xfId="0" applyFont="1" applyFill="1" applyBorder="1" applyAlignment="1">
      <alignment horizontal="center" vertical="center" wrapText="1"/>
    </xf>
    <xf numFmtId="0" fontId="36" fillId="0" borderId="22" xfId="0" applyFont="1" applyFill="1" applyBorder="1" applyAlignment="1">
      <alignment horizontal="left" vertical="center" wrapText="1"/>
    </xf>
    <xf numFmtId="0" fontId="42" fillId="0" borderId="22" xfId="0" applyFont="1" applyFill="1" applyBorder="1" applyAlignment="1">
      <alignment vertical="center" wrapText="1"/>
    </xf>
    <xf numFmtId="0" fontId="13" fillId="0" borderId="42" xfId="0" applyFont="1" applyFill="1" applyBorder="1" applyAlignment="1">
      <alignment horizontal="left" vertical="center" wrapText="1"/>
    </xf>
    <xf numFmtId="0" fontId="16" fillId="2" borderId="6"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16" fillId="11" borderId="7" xfId="0" applyFont="1" applyFill="1" applyBorder="1" applyAlignment="1">
      <alignment horizontal="center" vertical="center" wrapText="1"/>
    </xf>
    <xf numFmtId="0" fontId="16" fillId="2" borderId="8" xfId="0" applyFont="1" applyFill="1" applyBorder="1" applyAlignment="1">
      <alignment horizontal="center" vertical="center" wrapText="1"/>
    </xf>
    <xf numFmtId="0" fontId="16" fillId="2" borderId="28"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11" borderId="0" xfId="0" applyFont="1" applyFill="1" applyBorder="1" applyAlignment="1">
      <alignment horizontal="center" vertical="center" wrapText="1"/>
    </xf>
    <xf numFmtId="0" fontId="16" fillId="2" borderId="37" xfId="0" applyFont="1" applyFill="1" applyBorder="1" applyAlignment="1">
      <alignment horizontal="center" vertical="center" wrapText="1"/>
    </xf>
    <xf numFmtId="0" fontId="16" fillId="2" borderId="38" xfId="0" applyFont="1" applyFill="1" applyBorder="1" applyAlignment="1">
      <alignment horizontal="center" vertical="center" wrapText="1"/>
    </xf>
    <xf numFmtId="0" fontId="16" fillId="2" borderId="9" xfId="0" applyFont="1" applyFill="1" applyBorder="1" applyAlignment="1">
      <alignment horizontal="center" vertical="center" wrapText="1"/>
    </xf>
    <xf numFmtId="0" fontId="16" fillId="11" borderId="9" xfId="0" applyFont="1" applyFill="1" applyBorder="1" applyAlignment="1">
      <alignment horizontal="center" vertical="center" wrapText="1"/>
    </xf>
    <xf numFmtId="0" fontId="16" fillId="2" borderId="10" xfId="0" applyFont="1" applyFill="1" applyBorder="1" applyAlignment="1">
      <alignment horizontal="center" vertical="center" wrapText="1"/>
    </xf>
    <xf numFmtId="0" fontId="2" fillId="2" borderId="39" xfId="0" applyFont="1" applyFill="1" applyBorder="1" applyAlignment="1">
      <alignment horizontal="left"/>
    </xf>
    <xf numFmtId="0" fontId="2" fillId="2" borderId="5" xfId="0" applyFont="1" applyFill="1" applyBorder="1" applyAlignment="1">
      <alignment horizontal="left"/>
    </xf>
    <xf numFmtId="0" fontId="3" fillId="5" borderId="4" xfId="0" applyFont="1" applyFill="1" applyBorder="1" applyAlignment="1">
      <alignment horizontal="center"/>
    </xf>
    <xf numFmtId="0" fontId="3" fillId="5" borderId="14" xfId="0" applyFont="1" applyFill="1" applyBorder="1" applyAlignment="1">
      <alignment horizontal="center"/>
    </xf>
    <xf numFmtId="0" fontId="15" fillId="9" borderId="6" xfId="0" applyFont="1" applyFill="1" applyBorder="1" applyAlignment="1">
      <alignment horizontal="center" vertical="center" wrapText="1"/>
    </xf>
    <xf numFmtId="0" fontId="15" fillId="9" borderId="7" xfId="0" applyFont="1" applyFill="1" applyBorder="1" applyAlignment="1">
      <alignment horizontal="center" vertical="center" wrapText="1"/>
    </xf>
    <xf numFmtId="0" fontId="15" fillId="9" borderId="8" xfId="0" applyFont="1" applyFill="1" applyBorder="1" applyAlignment="1">
      <alignment horizontal="center" vertical="center" wrapText="1"/>
    </xf>
    <xf numFmtId="0" fontId="15" fillId="9" borderId="31" xfId="0" applyFont="1" applyFill="1" applyBorder="1" applyAlignment="1">
      <alignment horizontal="center" vertical="center" wrapText="1"/>
    </xf>
    <xf numFmtId="0" fontId="15" fillId="9" borderId="17" xfId="0" applyFont="1" applyFill="1" applyBorder="1" applyAlignment="1">
      <alignment horizontal="center" vertical="center" wrapText="1"/>
    </xf>
    <xf numFmtId="0" fontId="15" fillId="9" borderId="40" xfId="0" applyFont="1" applyFill="1" applyBorder="1" applyAlignment="1">
      <alignment horizontal="center" vertical="center" wrapText="1"/>
    </xf>
    <xf numFmtId="0" fontId="15" fillId="8" borderId="6" xfId="0" applyFont="1" applyFill="1" applyBorder="1" applyAlignment="1">
      <alignment horizontal="center" vertical="center"/>
    </xf>
    <xf numFmtId="0" fontId="15" fillId="8" borderId="7" xfId="0" applyFont="1" applyFill="1" applyBorder="1" applyAlignment="1">
      <alignment horizontal="center" vertical="center"/>
    </xf>
    <xf numFmtId="0" fontId="15" fillId="8" borderId="8" xfId="0" applyFont="1" applyFill="1" applyBorder="1" applyAlignment="1">
      <alignment horizontal="center" vertical="center"/>
    </xf>
    <xf numFmtId="0" fontId="15" fillId="8" borderId="31" xfId="0" applyFont="1" applyFill="1" applyBorder="1" applyAlignment="1">
      <alignment horizontal="center" vertical="center"/>
    </xf>
    <xf numFmtId="0" fontId="15" fillId="8" borderId="17" xfId="0" applyFont="1" applyFill="1" applyBorder="1" applyAlignment="1">
      <alignment horizontal="center" vertical="center"/>
    </xf>
    <xf numFmtId="0" fontId="15" fillId="8" borderId="40"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28" xfId="0" applyFont="1" applyFill="1" applyBorder="1" applyAlignment="1">
      <alignment horizontal="center" vertical="center"/>
    </xf>
    <xf numFmtId="0" fontId="2" fillId="12" borderId="4" xfId="0" applyFont="1" applyFill="1" applyBorder="1" applyAlignment="1">
      <alignment horizontal="center"/>
    </xf>
    <xf numFmtId="0" fontId="2" fillId="12" borderId="14" xfId="0" applyFont="1" applyFill="1" applyBorder="1" applyAlignment="1">
      <alignment horizontal="center"/>
    </xf>
    <xf numFmtId="0" fontId="12" fillId="8" borderId="27" xfId="0" applyFont="1" applyFill="1" applyBorder="1" applyAlignment="1">
      <alignment horizontal="center" vertical="center" wrapText="1"/>
    </xf>
    <xf numFmtId="0" fontId="12" fillId="11" borderId="27" xfId="0" applyFont="1" applyFill="1" applyBorder="1" applyAlignment="1">
      <alignment horizontal="center" vertical="center" wrapText="1"/>
    </xf>
    <xf numFmtId="0" fontId="12" fillId="8" borderId="36" xfId="0" applyFont="1" applyFill="1" applyBorder="1" applyAlignment="1">
      <alignment horizontal="center" vertical="center" wrapText="1"/>
    </xf>
    <xf numFmtId="0" fontId="12" fillId="8" borderId="23" xfId="0" applyFont="1" applyFill="1" applyBorder="1" applyAlignment="1">
      <alignment horizontal="center" vertical="center" wrapText="1"/>
    </xf>
    <xf numFmtId="0" fontId="12" fillId="8" borderId="29" xfId="0" applyFont="1" applyFill="1" applyBorder="1" applyAlignment="1">
      <alignment horizontal="center" vertical="center" wrapText="1"/>
    </xf>
    <xf numFmtId="0" fontId="12" fillId="8" borderId="13" xfId="0" applyFont="1" applyFill="1" applyBorder="1" applyAlignment="1">
      <alignment horizontal="center" vertical="center" wrapText="1"/>
    </xf>
    <xf numFmtId="0" fontId="12" fillId="8" borderId="30" xfId="0" applyFont="1" applyFill="1" applyBorder="1" applyAlignment="1">
      <alignment horizontal="center" vertical="center" wrapText="1"/>
    </xf>
    <xf numFmtId="0" fontId="24" fillId="8" borderId="28" xfId="0" applyFont="1" applyFill="1" applyBorder="1" applyAlignment="1">
      <alignment horizontal="center" vertical="center"/>
    </xf>
    <xf numFmtId="0" fontId="24" fillId="8" borderId="0" xfId="0" applyFont="1" applyFill="1" applyBorder="1" applyAlignment="1">
      <alignment horizontal="center" vertical="center"/>
    </xf>
    <xf numFmtId="0" fontId="24" fillId="11" borderId="0" xfId="0" applyFont="1" applyFill="1" applyBorder="1" applyAlignment="1">
      <alignment horizontal="center" vertical="center"/>
    </xf>
    <xf numFmtId="0" fontId="24" fillId="8" borderId="31" xfId="0" applyFont="1" applyFill="1" applyBorder="1" applyAlignment="1">
      <alignment horizontal="center" vertical="center"/>
    </xf>
    <xf numFmtId="0" fontId="24" fillId="8" borderId="17" xfId="0" applyFont="1" applyFill="1" applyBorder="1" applyAlignment="1">
      <alignment horizontal="center" vertical="center"/>
    </xf>
    <xf numFmtId="0" fontId="24" fillId="11" borderId="17" xfId="0" applyFont="1" applyFill="1" applyBorder="1" applyAlignment="1">
      <alignment horizontal="center" vertical="center"/>
    </xf>
    <xf numFmtId="0" fontId="15" fillId="9" borderId="32" xfId="0" applyFont="1" applyFill="1" applyBorder="1" applyAlignment="1">
      <alignment horizontal="center" vertical="center" wrapText="1"/>
    </xf>
    <xf numFmtId="0" fontId="15" fillId="9" borderId="33" xfId="0" applyFont="1" applyFill="1" applyBorder="1" applyAlignment="1">
      <alignment horizontal="center" vertical="center" wrapText="1"/>
    </xf>
    <xf numFmtId="0" fontId="15" fillId="9" borderId="34" xfId="0" applyFont="1" applyFill="1" applyBorder="1" applyAlignment="1">
      <alignment horizontal="center" vertical="center" wrapText="1"/>
    </xf>
    <xf numFmtId="0" fontId="15" fillId="8" borderId="32" xfId="0" applyFont="1" applyFill="1" applyBorder="1" applyAlignment="1">
      <alignment horizontal="center" vertical="center" wrapText="1"/>
    </xf>
    <xf numFmtId="0" fontId="15" fillId="8" borderId="33" xfId="0" applyFont="1" applyFill="1" applyBorder="1" applyAlignment="1">
      <alignment horizontal="center" vertical="center" wrapText="1"/>
    </xf>
    <xf numFmtId="0" fontId="15" fillId="8" borderId="34" xfId="0" applyFont="1" applyFill="1" applyBorder="1" applyAlignment="1">
      <alignment horizontal="center" vertical="center" wrapText="1"/>
    </xf>
    <xf numFmtId="0" fontId="12" fillId="8" borderId="0" xfId="0" applyFont="1" applyFill="1" applyBorder="1" applyAlignment="1">
      <alignment horizontal="center" vertical="center" wrapText="1"/>
    </xf>
    <xf numFmtId="0" fontId="12" fillId="8" borderId="35" xfId="0" applyFont="1" applyFill="1" applyBorder="1" applyAlignment="1">
      <alignment horizontal="center" vertical="center" wrapText="1"/>
    </xf>
    <xf numFmtId="0" fontId="12" fillId="8" borderId="32" xfId="0" applyFont="1" applyFill="1" applyBorder="1" applyAlignment="1">
      <alignment horizontal="center" vertical="center"/>
    </xf>
    <xf numFmtId="0" fontId="12" fillId="8" borderId="33" xfId="0" applyFont="1" applyFill="1" applyBorder="1" applyAlignment="1">
      <alignment horizontal="center" vertical="center"/>
    </xf>
    <xf numFmtId="0" fontId="12" fillId="8" borderId="23" xfId="0" applyFont="1" applyFill="1" applyBorder="1" applyAlignment="1">
      <alignment horizontal="center" vertical="center"/>
    </xf>
    <xf numFmtId="0" fontId="12" fillId="8" borderId="33" xfId="0" applyFont="1" applyFill="1" applyBorder="1" applyAlignment="1">
      <alignment horizontal="center" vertical="center" wrapText="1"/>
    </xf>
    <xf numFmtId="0" fontId="12" fillId="8" borderId="34" xfId="0" applyFont="1" applyFill="1" applyBorder="1" applyAlignment="1">
      <alignment horizontal="center" vertical="center" wrapText="1"/>
    </xf>
  </cellXfs>
  <cellStyles count="15">
    <cellStyle name="Excel Built-in Normal" xfId="1"/>
    <cellStyle name="Hipervínculo" xfId="2" builtinId="8"/>
    <cellStyle name="Incorrecto" xfId="14" builtinId="27"/>
    <cellStyle name="Millares" xfId="3" builtinId="3"/>
    <cellStyle name="Millares [0]" xfId="4" builtinId="6"/>
    <cellStyle name="Millares 2" xfId="5"/>
    <cellStyle name="Moneda" xfId="6" builtinId="4"/>
    <cellStyle name="Moneda [0]" xfId="7" builtinId="7"/>
    <cellStyle name="Moneda 5" xfId="8"/>
    <cellStyle name="Normal" xfId="0" builtinId="0"/>
    <cellStyle name="Normal 2" xfId="9"/>
    <cellStyle name="Normal 4" xfId="10"/>
    <cellStyle name="Normal 8" xfId="11"/>
    <cellStyle name="Porcentaje" xfId="12" builtinId="5"/>
    <cellStyle name="Porcentaje 2" xfId="13"/>
  </cellStyles>
  <dxfs count="44">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Users\lfmartinez\Documents\Archivo%20PPAL\ASEGURAMIENTO%202018\POBLACIONES\Etnias_Yudi_Mora\H_Calle\Habitantes%20de%20Calle__2017-12-3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Hoja2"/>
      <sheetName val="Hoja3"/>
    </sheetNames>
    <sheetDataSet>
      <sheetData sheetId="0" refreshError="1">
        <row r="35">
          <cell r="B35">
            <v>6253</v>
          </cell>
          <cell r="C35">
            <v>827643.6</v>
          </cell>
        </row>
      </sheetData>
      <sheetData sheetId="1" refreshError="1"/>
      <sheetData sheetId="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mailto:cchaves@sdis.gov.co" TargetMode="External"/><Relationship Id="rId18" Type="http://schemas.openxmlformats.org/officeDocument/2006/relationships/hyperlink" Target="mailto:msanchez@sdis.gov.co" TargetMode="External"/><Relationship Id="rId26" Type="http://schemas.openxmlformats.org/officeDocument/2006/relationships/hyperlink" Target="mailto:josej.saenz@idrd.gov.co" TargetMode="External"/><Relationship Id="rId39" Type="http://schemas.openxmlformats.org/officeDocument/2006/relationships/hyperlink" Target="mailto:silvia.ortiz@ambientebogota.gov.cosilviaortiz" TargetMode="External"/><Relationship Id="rId21" Type="http://schemas.openxmlformats.org/officeDocument/2006/relationships/hyperlink" Target="mailto:victor.rodriguez@scrd.gov.co" TargetMode="External"/><Relationship Id="rId34" Type="http://schemas.openxmlformats.org/officeDocument/2006/relationships/hyperlink" Target="mailto:apgonzalez@sdis.gov.co" TargetMode="External"/><Relationship Id="rId42" Type="http://schemas.openxmlformats.org/officeDocument/2006/relationships/hyperlink" Target="mailto:mfandino@sdis.gov.co" TargetMode="External"/><Relationship Id="rId47" Type="http://schemas.openxmlformats.org/officeDocument/2006/relationships/hyperlink" Target="mailto:dpmartinezg@educacionbogota.gov.co" TargetMode="External"/><Relationship Id="rId50" Type="http://schemas.openxmlformats.org/officeDocument/2006/relationships/hyperlink" Target="mailto:victor.rodriguez@scrd.gov.co" TargetMode="External"/><Relationship Id="rId7" Type="http://schemas.openxmlformats.org/officeDocument/2006/relationships/hyperlink" Target="mailto:dparra@idpc.gov.co" TargetMode="External"/><Relationship Id="rId2" Type="http://schemas.openxmlformats.org/officeDocument/2006/relationships/hyperlink" Target="mailto:jdelgadillop@habitatbogota.gov.co" TargetMode="External"/><Relationship Id="rId16" Type="http://schemas.openxmlformats.org/officeDocument/2006/relationships/hyperlink" Target="mailto:jtibocha@sdis.gov.co" TargetMode="External"/><Relationship Id="rId29" Type="http://schemas.openxmlformats.org/officeDocument/2006/relationships/hyperlink" Target="mailto:josej.saenz@idrd.gov.co" TargetMode="External"/><Relationship Id="rId11" Type="http://schemas.openxmlformats.org/officeDocument/2006/relationships/hyperlink" Target="mailto:cchaves@sdis.gov.co" TargetMode="External"/><Relationship Id="rId24" Type="http://schemas.openxmlformats.org/officeDocument/2006/relationships/hyperlink" Target="mailto:josej.saenz@idrd.gov.co" TargetMode="External"/><Relationship Id="rId32" Type="http://schemas.openxmlformats.org/officeDocument/2006/relationships/hyperlink" Target="mailto:apgonzalez@sdis.gov.co" TargetMode="External"/><Relationship Id="rId37" Type="http://schemas.openxmlformats.org/officeDocument/2006/relationships/hyperlink" Target="mailto:silvia.ortiz@ambientebogota.gov.cosilviaortiz" TargetMode="External"/><Relationship Id="rId40" Type="http://schemas.openxmlformats.org/officeDocument/2006/relationships/hyperlink" Target="mailto:silvia.ortiz@ambientebogota.gov.cosilviaortiz" TargetMode="External"/><Relationship Id="rId45" Type="http://schemas.openxmlformats.org/officeDocument/2006/relationships/hyperlink" Target="mailto:diana.rubiano@idu.gov.co" TargetMode="External"/><Relationship Id="rId53" Type="http://schemas.openxmlformats.org/officeDocument/2006/relationships/vmlDrawing" Target="../drawings/vmlDrawing1.vml"/><Relationship Id="rId5" Type="http://schemas.openxmlformats.org/officeDocument/2006/relationships/hyperlink" Target="mailto:yanira.vargas@transmilenio.gov.co" TargetMode="External"/><Relationship Id="rId10" Type="http://schemas.openxmlformats.org/officeDocument/2006/relationships/hyperlink" Target="mailto:Francia.Hernandez@icbf.gov.co" TargetMode="External"/><Relationship Id="rId19" Type="http://schemas.openxmlformats.org/officeDocument/2006/relationships/hyperlink" Target="mailto:msanchez@sdis.gov.co" TargetMode="External"/><Relationship Id="rId31" Type="http://schemas.openxmlformats.org/officeDocument/2006/relationships/hyperlink" Target="mailto:apgonzalez@sdis.gov.co" TargetMode="External"/><Relationship Id="rId44" Type="http://schemas.openxmlformats.org/officeDocument/2006/relationships/hyperlink" Target="mailto:diana.rubiano@idu.gov.co" TargetMode="External"/><Relationship Id="rId52" Type="http://schemas.openxmlformats.org/officeDocument/2006/relationships/printerSettings" Target="../printerSettings/printerSettings1.bin"/><Relationship Id="rId4" Type="http://schemas.openxmlformats.org/officeDocument/2006/relationships/hyperlink" Target="mailto:atorresl@sdp.gov.co" TargetMode="External"/><Relationship Id="rId9" Type="http://schemas.openxmlformats.org/officeDocument/2006/relationships/hyperlink" Target="mailto:dparra@idpc.gov.co" TargetMode="External"/><Relationship Id="rId14" Type="http://schemas.openxmlformats.org/officeDocument/2006/relationships/hyperlink" Target="mailto:cchaves@sdis.gov.co" TargetMode="External"/><Relationship Id="rId22" Type="http://schemas.openxmlformats.org/officeDocument/2006/relationships/hyperlink" Target="mailto:hernan.roncancio@canalcapital.gov.co" TargetMode="External"/><Relationship Id="rId27" Type="http://schemas.openxmlformats.org/officeDocument/2006/relationships/hyperlink" Target="mailto:josej.saenz@idrd.gov.co" TargetMode="External"/><Relationship Id="rId30" Type="http://schemas.openxmlformats.org/officeDocument/2006/relationships/hyperlink" Target="mailto:josej.saenz@idrd.gov.co" TargetMode="External"/><Relationship Id="rId35" Type="http://schemas.openxmlformats.org/officeDocument/2006/relationships/hyperlink" Target="mailto:silvia.ortiz@ambientebogota.gov.cosilviaortiz" TargetMode="External"/><Relationship Id="rId43" Type="http://schemas.openxmlformats.org/officeDocument/2006/relationships/hyperlink" Target="mailto:mfandino@sdis.gov.co" TargetMode="External"/><Relationship Id="rId48" Type="http://schemas.openxmlformats.org/officeDocument/2006/relationships/hyperlink" Target="mailto:dpmartinezg@educacionbogota.gov.co" TargetMode="External"/><Relationship Id="rId8" Type="http://schemas.openxmlformats.org/officeDocument/2006/relationships/hyperlink" Target="mailto:dparra@idpc.gov.co" TargetMode="External"/><Relationship Id="rId51" Type="http://schemas.openxmlformats.org/officeDocument/2006/relationships/hyperlink" Target="mailto:lcrincon@sdis.gov.co" TargetMode="External"/><Relationship Id="rId3" Type="http://schemas.openxmlformats.org/officeDocument/2006/relationships/hyperlink" Target="mailto:jdelgadillop@habitatbogota.gov.co" TargetMode="External"/><Relationship Id="rId12" Type="http://schemas.openxmlformats.org/officeDocument/2006/relationships/hyperlink" Target="mailto:cchaves@sdis.gov.co" TargetMode="External"/><Relationship Id="rId17" Type="http://schemas.openxmlformats.org/officeDocument/2006/relationships/hyperlink" Target="mailto:cchaves@sdis.gov.co" TargetMode="External"/><Relationship Id="rId25" Type="http://schemas.openxmlformats.org/officeDocument/2006/relationships/hyperlink" Target="mailto:josej.saenz@idrd.gov.co" TargetMode="External"/><Relationship Id="rId33" Type="http://schemas.openxmlformats.org/officeDocument/2006/relationships/hyperlink" Target="mailto:apgonzalez@sdis.gov.co" TargetMode="External"/><Relationship Id="rId38" Type="http://schemas.openxmlformats.org/officeDocument/2006/relationships/hyperlink" Target="mailto:silvia.ortiz@ambientebogota.gov.cosilviaortiz" TargetMode="External"/><Relationship Id="rId46" Type="http://schemas.openxmlformats.org/officeDocument/2006/relationships/hyperlink" Target="mailto:dpmartinezg@educacionbogota.gov.co" TargetMode="External"/><Relationship Id="rId20" Type="http://schemas.openxmlformats.org/officeDocument/2006/relationships/hyperlink" Target="mailto:david.castiblanco@idartes.gov.co" TargetMode="External"/><Relationship Id="rId41" Type="http://schemas.openxmlformats.org/officeDocument/2006/relationships/hyperlink" Target="mailto:dpmartinezg@educacionbogota.gov.co" TargetMode="External"/><Relationship Id="rId54" Type="http://schemas.openxmlformats.org/officeDocument/2006/relationships/comments" Target="../comments1.xml"/><Relationship Id="rId1" Type="http://schemas.openxmlformats.org/officeDocument/2006/relationships/hyperlink" Target="mailto:jdelgadillop@habitatbogota.gov.co" TargetMode="External"/><Relationship Id="rId6" Type="http://schemas.openxmlformats.org/officeDocument/2006/relationships/hyperlink" Target="mailto:yanira.vargas@transmilenio.gov.co" TargetMode="External"/><Relationship Id="rId15" Type="http://schemas.openxmlformats.org/officeDocument/2006/relationships/hyperlink" Target="mailto:jtibocha@sdis.gov.co" TargetMode="External"/><Relationship Id="rId23" Type="http://schemas.openxmlformats.org/officeDocument/2006/relationships/hyperlink" Target="mailto:josej.saenz@idrd.gov.co" TargetMode="External"/><Relationship Id="rId28" Type="http://schemas.openxmlformats.org/officeDocument/2006/relationships/hyperlink" Target="mailto:josej.saenz@idrd.gov.co" TargetMode="External"/><Relationship Id="rId36" Type="http://schemas.openxmlformats.org/officeDocument/2006/relationships/hyperlink" Target="mailto:silvia.ortiz@ambientebogota.gov.cosilviaortiz" TargetMode="External"/><Relationship Id="rId49" Type="http://schemas.openxmlformats.org/officeDocument/2006/relationships/hyperlink" Target="mailto:dpmartinezg@educacionbogota.gov.co"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M129"/>
  <sheetViews>
    <sheetView showGridLines="0" tabSelected="1" zoomScale="80" zoomScaleNormal="80" zoomScaleSheetLayoutView="80" workbookViewId="0">
      <pane ySplit="10" topLeftCell="A11" activePane="bottomLeft" state="frozen"/>
      <selection activeCell="G10" sqref="G10"/>
      <selection pane="bottomLeft" activeCell="O11" sqref="O11"/>
    </sheetView>
  </sheetViews>
  <sheetFormatPr baseColWidth="10" defaultColWidth="10.85546875" defaultRowHeight="12.75" x14ac:dyDescent="0.2"/>
  <cols>
    <col min="1" max="1" width="9" style="55" customWidth="1"/>
    <col min="2" max="2" width="21.85546875" style="55" customWidth="1"/>
    <col min="3" max="3" width="23.7109375" style="55" customWidth="1"/>
    <col min="4" max="4" width="54.7109375" style="55" customWidth="1"/>
    <col min="5" max="5" width="43.140625" style="55" customWidth="1"/>
    <col min="6" max="6" width="11.85546875" style="55" customWidth="1"/>
    <col min="7" max="7" width="16" style="55" hidden="1" customWidth="1"/>
    <col min="8" max="8" width="16.7109375" style="55" hidden="1" customWidth="1"/>
    <col min="9" max="9" width="10.140625" style="55" hidden="1" customWidth="1"/>
    <col min="10" max="10" width="10.7109375" style="55" hidden="1" customWidth="1"/>
    <col min="11" max="11" width="19.28515625" style="66" hidden="1" customWidth="1"/>
    <col min="12" max="12" width="21.5703125" style="55" hidden="1" customWidth="1"/>
    <col min="13" max="13" width="16.28515625" style="55" hidden="1" customWidth="1"/>
    <col min="14" max="14" width="14.7109375" style="55" hidden="1" customWidth="1"/>
    <col min="15" max="15" width="31.42578125" style="55" customWidth="1"/>
    <col min="16" max="16" width="35.5703125" style="55" customWidth="1"/>
    <col min="17" max="31" width="9.140625" style="55" customWidth="1"/>
    <col min="32" max="32" width="10.28515625" style="55" customWidth="1"/>
    <col min="33" max="33" width="15.85546875" style="55" customWidth="1"/>
    <col min="34" max="34" width="33.42578125" style="55" customWidth="1"/>
    <col min="35" max="35" width="25" style="55" customWidth="1"/>
    <col min="36" max="36" width="14.7109375" style="55" customWidth="1"/>
    <col min="37" max="37" width="20.7109375" style="55" customWidth="1"/>
    <col min="38" max="38" width="46" style="55" customWidth="1"/>
    <col min="39" max="39" width="28.28515625" style="55" customWidth="1"/>
    <col min="40" max="16384" width="10.85546875" style="55"/>
  </cols>
  <sheetData>
    <row r="1" spans="1:39" x14ac:dyDescent="0.2">
      <c r="A1" s="184"/>
      <c r="B1" s="17"/>
      <c r="C1" s="18"/>
      <c r="D1" s="18"/>
      <c r="E1" s="18"/>
      <c r="F1" s="19"/>
      <c r="G1" s="229" t="s">
        <v>72</v>
      </c>
      <c r="H1" s="230"/>
      <c r="I1" s="230"/>
      <c r="J1" s="231"/>
      <c r="K1" s="231"/>
      <c r="L1" s="231"/>
      <c r="M1" s="230"/>
      <c r="N1" s="230"/>
      <c r="O1" s="230"/>
      <c r="P1" s="230"/>
      <c r="Q1" s="230"/>
      <c r="R1" s="230"/>
      <c r="S1" s="230"/>
      <c r="T1" s="230"/>
      <c r="U1" s="230"/>
      <c r="V1" s="230"/>
      <c r="W1" s="230"/>
      <c r="X1" s="230"/>
      <c r="Y1" s="230"/>
      <c r="Z1" s="230"/>
      <c r="AA1" s="230"/>
      <c r="AB1" s="230"/>
      <c r="AC1" s="230"/>
      <c r="AD1" s="230"/>
      <c r="AE1" s="230"/>
      <c r="AF1" s="230"/>
      <c r="AG1" s="230"/>
      <c r="AH1" s="230"/>
      <c r="AI1" s="230"/>
      <c r="AJ1" s="230"/>
      <c r="AK1" s="230"/>
      <c r="AL1" s="230"/>
      <c r="AM1" s="232"/>
    </row>
    <row r="2" spans="1:39" x14ac:dyDescent="0.2">
      <c r="A2" s="185"/>
      <c r="B2" s="22" t="s">
        <v>76</v>
      </c>
      <c r="C2" s="14"/>
      <c r="D2" s="259" t="s">
        <v>453</v>
      </c>
      <c r="E2" s="259"/>
      <c r="F2" s="260"/>
      <c r="G2" s="233"/>
      <c r="H2" s="234"/>
      <c r="I2" s="234"/>
      <c r="J2" s="235"/>
      <c r="K2" s="235"/>
      <c r="L2" s="235"/>
      <c r="M2" s="234"/>
      <c r="N2" s="234"/>
      <c r="O2" s="234"/>
      <c r="P2" s="234"/>
      <c r="Q2" s="234"/>
      <c r="R2" s="234"/>
      <c r="S2" s="234"/>
      <c r="T2" s="234"/>
      <c r="U2" s="234"/>
      <c r="V2" s="234"/>
      <c r="W2" s="234"/>
      <c r="X2" s="234"/>
      <c r="Y2" s="234"/>
      <c r="Z2" s="234"/>
      <c r="AA2" s="234"/>
      <c r="AB2" s="234"/>
      <c r="AC2" s="234"/>
      <c r="AD2" s="234"/>
      <c r="AE2" s="234"/>
      <c r="AF2" s="234"/>
      <c r="AG2" s="234"/>
      <c r="AH2" s="234"/>
      <c r="AI2" s="234"/>
      <c r="AJ2" s="234"/>
      <c r="AK2" s="234"/>
      <c r="AL2" s="234"/>
      <c r="AM2" s="236"/>
    </row>
    <row r="3" spans="1:39" x14ac:dyDescent="0.2">
      <c r="A3" s="185"/>
      <c r="B3" s="22" t="s">
        <v>73</v>
      </c>
      <c r="C3" s="15"/>
      <c r="D3" s="243" t="s">
        <v>916</v>
      </c>
      <c r="E3" s="243"/>
      <c r="F3" s="244"/>
      <c r="G3" s="233"/>
      <c r="H3" s="234"/>
      <c r="I3" s="234"/>
      <c r="J3" s="235"/>
      <c r="K3" s="235"/>
      <c r="L3" s="235"/>
      <c r="M3" s="234"/>
      <c r="N3" s="234"/>
      <c r="O3" s="234"/>
      <c r="P3" s="234"/>
      <c r="Q3" s="234"/>
      <c r="R3" s="234"/>
      <c r="S3" s="234"/>
      <c r="T3" s="234"/>
      <c r="U3" s="234"/>
      <c r="V3" s="234"/>
      <c r="W3" s="234"/>
      <c r="X3" s="234"/>
      <c r="Y3" s="234"/>
      <c r="Z3" s="234"/>
      <c r="AA3" s="234"/>
      <c r="AB3" s="234"/>
      <c r="AC3" s="234"/>
      <c r="AD3" s="234"/>
      <c r="AE3" s="234"/>
      <c r="AF3" s="234"/>
      <c r="AG3" s="234"/>
      <c r="AH3" s="234"/>
      <c r="AI3" s="234"/>
      <c r="AJ3" s="234"/>
      <c r="AK3" s="234"/>
      <c r="AL3" s="234"/>
      <c r="AM3" s="236"/>
    </row>
    <row r="4" spans="1:39" x14ac:dyDescent="0.2">
      <c r="A4" s="185"/>
      <c r="B4" s="22" t="s">
        <v>74</v>
      </c>
      <c r="C4" s="15"/>
      <c r="D4" s="243"/>
      <c r="E4" s="243"/>
      <c r="F4" s="244"/>
      <c r="G4" s="233"/>
      <c r="H4" s="234"/>
      <c r="I4" s="234"/>
      <c r="J4" s="235"/>
      <c r="K4" s="235"/>
      <c r="L4" s="235"/>
      <c r="M4" s="234"/>
      <c r="N4" s="234"/>
      <c r="O4" s="234"/>
      <c r="P4" s="234"/>
      <c r="Q4" s="234"/>
      <c r="R4" s="234"/>
      <c r="S4" s="234"/>
      <c r="T4" s="234"/>
      <c r="U4" s="234"/>
      <c r="V4" s="234"/>
      <c r="W4" s="234"/>
      <c r="X4" s="234"/>
      <c r="Y4" s="234"/>
      <c r="Z4" s="234"/>
      <c r="AA4" s="234"/>
      <c r="AB4" s="234"/>
      <c r="AC4" s="234"/>
      <c r="AD4" s="234"/>
      <c r="AE4" s="234"/>
      <c r="AF4" s="234"/>
      <c r="AG4" s="234"/>
      <c r="AH4" s="234"/>
      <c r="AI4" s="234"/>
      <c r="AJ4" s="234"/>
      <c r="AK4" s="234"/>
      <c r="AL4" s="234"/>
      <c r="AM4" s="236"/>
    </row>
    <row r="5" spans="1:39" x14ac:dyDescent="0.2">
      <c r="A5" s="185"/>
      <c r="B5" s="241" t="s">
        <v>75</v>
      </c>
      <c r="C5" s="242"/>
      <c r="D5" s="25"/>
      <c r="E5" s="16" t="s">
        <v>141</v>
      </c>
      <c r="F5" s="26"/>
      <c r="G5" s="233"/>
      <c r="H5" s="234"/>
      <c r="I5" s="234"/>
      <c r="J5" s="235"/>
      <c r="K5" s="235"/>
      <c r="L5" s="235"/>
      <c r="M5" s="234"/>
      <c r="N5" s="234"/>
      <c r="O5" s="234"/>
      <c r="P5" s="234"/>
      <c r="Q5" s="234"/>
      <c r="R5" s="234"/>
      <c r="S5" s="234"/>
      <c r="T5" s="234"/>
      <c r="U5" s="234"/>
      <c r="V5" s="234"/>
      <c r="W5" s="234"/>
      <c r="X5" s="234"/>
      <c r="Y5" s="234"/>
      <c r="Z5" s="234"/>
      <c r="AA5" s="234"/>
      <c r="AB5" s="234"/>
      <c r="AC5" s="234"/>
      <c r="AD5" s="234"/>
      <c r="AE5" s="234"/>
      <c r="AF5" s="234"/>
      <c r="AG5" s="234"/>
      <c r="AH5" s="234"/>
      <c r="AI5" s="234"/>
      <c r="AJ5" s="234"/>
      <c r="AK5" s="234"/>
      <c r="AL5" s="234"/>
      <c r="AM5" s="236"/>
    </row>
    <row r="6" spans="1:39" ht="13.5" thickBot="1" x14ac:dyDescent="0.25">
      <c r="A6" s="185"/>
      <c r="B6" s="23"/>
      <c r="C6" s="24"/>
      <c r="D6" s="20"/>
      <c r="E6" s="20"/>
      <c r="F6" s="21"/>
      <c r="G6" s="237"/>
      <c r="H6" s="238"/>
      <c r="I6" s="238"/>
      <c r="J6" s="239"/>
      <c r="K6" s="239"/>
      <c r="L6" s="239"/>
      <c r="M6" s="238"/>
      <c r="N6" s="238"/>
      <c r="O6" s="238"/>
      <c r="P6" s="238"/>
      <c r="Q6" s="238"/>
      <c r="R6" s="238"/>
      <c r="S6" s="238"/>
      <c r="T6" s="238"/>
      <c r="U6" s="238"/>
      <c r="V6" s="238"/>
      <c r="W6" s="238"/>
      <c r="X6" s="238"/>
      <c r="Y6" s="238"/>
      <c r="Z6" s="238"/>
      <c r="AA6" s="238"/>
      <c r="AB6" s="238"/>
      <c r="AC6" s="238"/>
      <c r="AD6" s="238"/>
      <c r="AE6" s="238"/>
      <c r="AF6" s="238"/>
      <c r="AG6" s="238"/>
      <c r="AH6" s="238"/>
      <c r="AI6" s="238"/>
      <c r="AJ6" s="238"/>
      <c r="AK6" s="238"/>
      <c r="AL6" s="238"/>
      <c r="AM6" s="240"/>
    </row>
    <row r="7" spans="1:39" s="64" customFormat="1" ht="15" x14ac:dyDescent="0.2">
      <c r="A7" s="186"/>
      <c r="B7" s="268" t="s">
        <v>142</v>
      </c>
      <c r="C7" s="269"/>
      <c r="D7" s="269"/>
      <c r="E7" s="269"/>
      <c r="F7" s="269"/>
      <c r="G7" s="269"/>
      <c r="H7" s="269"/>
      <c r="I7" s="269"/>
      <c r="J7" s="270"/>
      <c r="K7" s="270"/>
      <c r="L7" s="270"/>
      <c r="M7" s="269"/>
      <c r="N7" s="269"/>
      <c r="O7" s="269"/>
      <c r="P7" s="269"/>
      <c r="Q7" s="269"/>
      <c r="R7" s="269"/>
      <c r="S7" s="269"/>
      <c r="T7" s="269"/>
      <c r="U7" s="269"/>
      <c r="V7" s="269"/>
      <c r="W7" s="269"/>
      <c r="X7" s="269"/>
      <c r="Y7" s="269"/>
      <c r="Z7" s="269"/>
      <c r="AA7" s="269"/>
      <c r="AB7" s="53"/>
      <c r="AC7" s="245" t="s">
        <v>123</v>
      </c>
      <c r="AD7" s="246"/>
      <c r="AE7" s="247"/>
      <c r="AF7" s="251" t="s">
        <v>448</v>
      </c>
      <c r="AG7" s="252"/>
      <c r="AH7" s="252"/>
      <c r="AI7" s="252"/>
      <c r="AJ7" s="252"/>
      <c r="AK7" s="252"/>
      <c r="AL7" s="253"/>
      <c r="AM7" s="257"/>
    </row>
    <row r="8" spans="1:39" s="64" customFormat="1" ht="15" x14ac:dyDescent="0.2">
      <c r="A8" s="186"/>
      <c r="B8" s="271"/>
      <c r="C8" s="272"/>
      <c r="D8" s="272"/>
      <c r="E8" s="272"/>
      <c r="F8" s="272"/>
      <c r="G8" s="272"/>
      <c r="H8" s="272"/>
      <c r="I8" s="272"/>
      <c r="J8" s="273"/>
      <c r="K8" s="273"/>
      <c r="L8" s="273"/>
      <c r="M8" s="272"/>
      <c r="N8" s="272"/>
      <c r="O8" s="272"/>
      <c r="P8" s="272"/>
      <c r="Q8" s="272"/>
      <c r="R8" s="272"/>
      <c r="S8" s="272"/>
      <c r="T8" s="272"/>
      <c r="U8" s="272"/>
      <c r="V8" s="272"/>
      <c r="W8" s="272"/>
      <c r="X8" s="272"/>
      <c r="Y8" s="272"/>
      <c r="Z8" s="272"/>
      <c r="AA8" s="272"/>
      <c r="AB8" s="54"/>
      <c r="AC8" s="248"/>
      <c r="AD8" s="249"/>
      <c r="AE8" s="250"/>
      <c r="AF8" s="254"/>
      <c r="AG8" s="255"/>
      <c r="AH8" s="255"/>
      <c r="AI8" s="255"/>
      <c r="AJ8" s="255"/>
      <c r="AK8" s="255"/>
      <c r="AL8" s="256"/>
      <c r="AM8" s="258"/>
    </row>
    <row r="9" spans="1:39" s="64" customFormat="1" ht="16.5" thickBot="1" x14ac:dyDescent="0.25">
      <c r="A9" s="186"/>
      <c r="B9" s="282" t="s">
        <v>124</v>
      </c>
      <c r="C9" s="283"/>
      <c r="D9" s="284"/>
      <c r="E9" s="263" t="s">
        <v>125</v>
      </c>
      <c r="F9" s="264"/>
      <c r="G9" s="261" t="s">
        <v>450</v>
      </c>
      <c r="H9" s="261"/>
      <c r="I9" s="261"/>
      <c r="J9" s="262"/>
      <c r="K9" s="262"/>
      <c r="L9" s="262"/>
      <c r="M9" s="280" t="s">
        <v>88</v>
      </c>
      <c r="N9" s="281"/>
      <c r="O9" s="265" t="s">
        <v>740</v>
      </c>
      <c r="P9" s="266"/>
      <c r="Q9" s="266"/>
      <c r="R9" s="266"/>
      <c r="S9" s="266"/>
      <c r="T9" s="267"/>
      <c r="U9" s="263" t="s">
        <v>135</v>
      </c>
      <c r="V9" s="285"/>
      <c r="W9" s="285"/>
      <c r="X9" s="285"/>
      <c r="Y9" s="285"/>
      <c r="Z9" s="285"/>
      <c r="AA9" s="285"/>
      <c r="AB9" s="286"/>
      <c r="AC9" s="274"/>
      <c r="AD9" s="275"/>
      <c r="AE9" s="276"/>
      <c r="AF9" s="277" t="s">
        <v>140</v>
      </c>
      <c r="AG9" s="278"/>
      <c r="AH9" s="278"/>
      <c r="AI9" s="278"/>
      <c r="AJ9" s="278"/>
      <c r="AK9" s="278"/>
      <c r="AL9" s="279"/>
      <c r="AM9" s="258"/>
    </row>
    <row r="10" spans="1:39" s="64" customFormat="1" ht="78" customHeight="1" thickBot="1" x14ac:dyDescent="0.25">
      <c r="A10" s="186"/>
      <c r="B10" s="57" t="s">
        <v>849</v>
      </c>
      <c r="C10" s="58" t="s">
        <v>910</v>
      </c>
      <c r="D10" s="58" t="s">
        <v>911</v>
      </c>
      <c r="E10" s="59" t="s">
        <v>77</v>
      </c>
      <c r="F10" s="59" t="s">
        <v>87</v>
      </c>
      <c r="G10" s="59" t="s">
        <v>80</v>
      </c>
      <c r="H10" s="58" t="s">
        <v>449</v>
      </c>
      <c r="I10" s="59" t="s">
        <v>81</v>
      </c>
      <c r="J10" s="59" t="s">
        <v>82</v>
      </c>
      <c r="K10" s="59" t="s">
        <v>83</v>
      </c>
      <c r="L10" s="59" t="s">
        <v>452</v>
      </c>
      <c r="M10" s="59" t="s">
        <v>79</v>
      </c>
      <c r="N10" s="59" t="s">
        <v>78</v>
      </c>
      <c r="O10" s="67" t="s">
        <v>739</v>
      </c>
      <c r="P10" s="67" t="s">
        <v>126</v>
      </c>
      <c r="Q10" s="58" t="s">
        <v>127</v>
      </c>
      <c r="R10" s="58" t="s">
        <v>128</v>
      </c>
      <c r="S10" s="58" t="s">
        <v>129</v>
      </c>
      <c r="T10" s="58" t="s">
        <v>130</v>
      </c>
      <c r="U10" s="58" t="s">
        <v>131</v>
      </c>
      <c r="V10" s="56" t="s">
        <v>136</v>
      </c>
      <c r="W10" s="58" t="s">
        <v>132</v>
      </c>
      <c r="X10" s="56" t="s">
        <v>137</v>
      </c>
      <c r="Y10" s="58" t="s">
        <v>133</v>
      </c>
      <c r="Z10" s="56" t="s">
        <v>138</v>
      </c>
      <c r="AA10" s="58" t="s">
        <v>134</v>
      </c>
      <c r="AB10" s="56" t="s">
        <v>139</v>
      </c>
      <c r="AC10" s="60" t="s">
        <v>120</v>
      </c>
      <c r="AD10" s="61" t="s">
        <v>121</v>
      </c>
      <c r="AE10" s="62" t="s">
        <v>122</v>
      </c>
      <c r="AF10" s="57" t="s">
        <v>115</v>
      </c>
      <c r="AG10" s="58" t="s">
        <v>451</v>
      </c>
      <c r="AH10" s="58" t="s">
        <v>116</v>
      </c>
      <c r="AI10" s="58" t="s">
        <v>84</v>
      </c>
      <c r="AJ10" s="58" t="s">
        <v>119</v>
      </c>
      <c r="AK10" s="58" t="s">
        <v>117</v>
      </c>
      <c r="AL10" s="63" t="s">
        <v>118</v>
      </c>
      <c r="AM10" s="212" t="s">
        <v>143</v>
      </c>
    </row>
    <row r="11" spans="1:39" s="74" customFormat="1" ht="142.5" customHeight="1" x14ac:dyDescent="0.2">
      <c r="B11" s="68" t="s">
        <v>454</v>
      </c>
      <c r="C11" s="68" t="s">
        <v>455</v>
      </c>
      <c r="D11" s="68" t="s">
        <v>456</v>
      </c>
      <c r="E11" s="68" t="s">
        <v>1128</v>
      </c>
      <c r="F11" s="70">
        <v>0.91</v>
      </c>
      <c r="G11" s="70" t="s">
        <v>803</v>
      </c>
      <c r="H11" s="70" t="s">
        <v>501</v>
      </c>
      <c r="I11" s="70" t="s">
        <v>716</v>
      </c>
      <c r="J11" s="70" t="s">
        <v>502</v>
      </c>
      <c r="K11" s="70">
        <v>3203285629</v>
      </c>
      <c r="L11" s="68" t="s">
        <v>503</v>
      </c>
      <c r="M11" s="75">
        <v>42795</v>
      </c>
      <c r="N11" s="75">
        <v>43100</v>
      </c>
      <c r="O11" s="68" t="s">
        <v>792</v>
      </c>
      <c r="P11" s="68" t="s">
        <v>1241</v>
      </c>
      <c r="Q11" s="76">
        <v>1</v>
      </c>
      <c r="R11" s="76">
        <v>0</v>
      </c>
      <c r="S11" s="76">
        <v>0</v>
      </c>
      <c r="T11" s="76">
        <v>0</v>
      </c>
      <c r="U11" s="189">
        <v>1</v>
      </c>
      <c r="V11" s="76">
        <v>1</v>
      </c>
      <c r="W11" s="70"/>
      <c r="X11" s="76"/>
      <c r="Y11" s="68"/>
      <c r="Z11" s="68"/>
      <c r="AA11" s="68"/>
      <c r="AB11" s="68"/>
      <c r="AC11" s="69" t="s">
        <v>612</v>
      </c>
      <c r="AD11" s="69" t="s">
        <v>555</v>
      </c>
      <c r="AE11" s="69" t="s">
        <v>603</v>
      </c>
      <c r="AF11" s="70">
        <v>1067</v>
      </c>
      <c r="AG11" s="68" t="s">
        <v>1129</v>
      </c>
      <c r="AH11" s="68" t="s">
        <v>613</v>
      </c>
      <c r="AI11" s="178">
        <v>2703000000</v>
      </c>
      <c r="AJ11" s="70" t="s">
        <v>690</v>
      </c>
      <c r="AK11" s="112" t="s">
        <v>1232</v>
      </c>
      <c r="AL11" s="68" t="s">
        <v>1242</v>
      </c>
      <c r="AM11" s="83" t="s">
        <v>1243</v>
      </c>
    </row>
    <row r="12" spans="1:39" s="74" customFormat="1" ht="113.25" customHeight="1" x14ac:dyDescent="0.2">
      <c r="B12" s="68" t="s">
        <v>454</v>
      </c>
      <c r="C12" s="68" t="s">
        <v>457</v>
      </c>
      <c r="D12" s="68" t="s">
        <v>458</v>
      </c>
      <c r="E12" s="77" t="s">
        <v>823</v>
      </c>
      <c r="F12" s="70">
        <v>0.69</v>
      </c>
      <c r="G12" s="70" t="s">
        <v>725</v>
      </c>
      <c r="H12" s="70" t="s">
        <v>491</v>
      </c>
      <c r="I12" s="70" t="s">
        <v>716</v>
      </c>
      <c r="J12" s="68" t="s">
        <v>745</v>
      </c>
      <c r="K12" s="70">
        <v>3115203366</v>
      </c>
      <c r="L12" s="77" t="s">
        <v>746</v>
      </c>
      <c r="M12" s="75">
        <v>42522</v>
      </c>
      <c r="N12" s="75">
        <v>43981</v>
      </c>
      <c r="O12" s="68" t="s">
        <v>820</v>
      </c>
      <c r="P12" s="113" t="s">
        <v>1302</v>
      </c>
      <c r="Q12" s="114">
        <v>1</v>
      </c>
      <c r="R12" s="114">
        <v>1</v>
      </c>
      <c r="S12" s="114">
        <v>1</v>
      </c>
      <c r="T12" s="114">
        <v>1</v>
      </c>
      <c r="U12" s="114">
        <v>1</v>
      </c>
      <c r="V12" s="114">
        <v>1</v>
      </c>
      <c r="W12" s="68"/>
      <c r="X12" s="68"/>
      <c r="Y12" s="68"/>
      <c r="Z12" s="68"/>
      <c r="AA12" s="68"/>
      <c r="AB12" s="68"/>
      <c r="AC12" s="68" t="s">
        <v>526</v>
      </c>
      <c r="AD12" s="68" t="s">
        <v>527</v>
      </c>
      <c r="AE12" s="68"/>
      <c r="AF12" s="70">
        <v>1101</v>
      </c>
      <c r="AG12" s="70" t="s">
        <v>532</v>
      </c>
      <c r="AH12" s="68" t="s">
        <v>533</v>
      </c>
      <c r="AI12" s="84">
        <v>3539204463</v>
      </c>
      <c r="AJ12" s="115">
        <f>+AK12/AI12</f>
        <v>1.5007112959372587E-3</v>
      </c>
      <c r="AK12" s="101">
        <v>5311324.1162556596</v>
      </c>
      <c r="AL12" s="78" t="s">
        <v>1179</v>
      </c>
      <c r="AM12" s="213" t="s">
        <v>1218</v>
      </c>
    </row>
    <row r="13" spans="1:39" s="74" customFormat="1" ht="89.25" customHeight="1" x14ac:dyDescent="0.2">
      <c r="B13" s="68" t="s">
        <v>454</v>
      </c>
      <c r="C13" s="68" t="s">
        <v>461</v>
      </c>
      <c r="D13" s="68" t="s">
        <v>462</v>
      </c>
      <c r="E13" s="68" t="s">
        <v>824</v>
      </c>
      <c r="F13" s="70">
        <v>0.69</v>
      </c>
      <c r="G13" s="70" t="s">
        <v>725</v>
      </c>
      <c r="H13" s="70" t="s">
        <v>491</v>
      </c>
      <c r="I13" s="70" t="s">
        <v>716</v>
      </c>
      <c r="J13" s="68" t="s">
        <v>745</v>
      </c>
      <c r="K13" s="70">
        <v>3115203366</v>
      </c>
      <c r="L13" s="77" t="s">
        <v>746</v>
      </c>
      <c r="M13" s="75">
        <v>43009</v>
      </c>
      <c r="N13" s="75">
        <v>43100</v>
      </c>
      <c r="O13" s="68" t="s">
        <v>825</v>
      </c>
      <c r="P13" s="68" t="s">
        <v>828</v>
      </c>
      <c r="Q13" s="114">
        <v>1</v>
      </c>
      <c r="R13" s="114">
        <v>1</v>
      </c>
      <c r="S13" s="114">
        <v>1</v>
      </c>
      <c r="T13" s="114">
        <v>1</v>
      </c>
      <c r="U13" s="114">
        <v>1</v>
      </c>
      <c r="V13" s="114">
        <v>1</v>
      </c>
      <c r="W13" s="68"/>
      <c r="X13" s="68"/>
      <c r="Y13" s="68"/>
      <c r="Z13" s="68"/>
      <c r="AA13" s="68"/>
      <c r="AB13" s="68"/>
      <c r="AC13" s="68" t="s">
        <v>526</v>
      </c>
      <c r="AD13" s="68" t="s">
        <v>527</v>
      </c>
      <c r="AE13" s="68"/>
      <c r="AF13" s="70">
        <v>1101</v>
      </c>
      <c r="AG13" s="70" t="s">
        <v>532</v>
      </c>
      <c r="AH13" s="68" t="s">
        <v>533</v>
      </c>
      <c r="AI13" s="84">
        <v>3539204463</v>
      </c>
      <c r="AJ13" s="116">
        <f>+AK13/AI13</f>
        <v>4.6319260457299271E-5</v>
      </c>
      <c r="AK13" s="101">
        <v>163933.33333333299</v>
      </c>
      <c r="AL13" s="78" t="s">
        <v>1056</v>
      </c>
      <c r="AM13" s="213" t="s">
        <v>1219</v>
      </c>
    </row>
    <row r="14" spans="1:39" s="74" customFormat="1" ht="91.5" customHeight="1" x14ac:dyDescent="0.2">
      <c r="B14" s="68" t="s">
        <v>454</v>
      </c>
      <c r="C14" s="68" t="s">
        <v>457</v>
      </c>
      <c r="D14" s="68" t="s">
        <v>458</v>
      </c>
      <c r="E14" s="68" t="s">
        <v>821</v>
      </c>
      <c r="F14" s="70">
        <v>0.69</v>
      </c>
      <c r="G14" s="70" t="s">
        <v>725</v>
      </c>
      <c r="H14" s="70" t="s">
        <v>491</v>
      </c>
      <c r="I14" s="70" t="s">
        <v>716</v>
      </c>
      <c r="J14" s="68" t="s">
        <v>745</v>
      </c>
      <c r="K14" s="70">
        <v>3115203366</v>
      </c>
      <c r="L14" s="77" t="s">
        <v>746</v>
      </c>
      <c r="M14" s="75">
        <v>43101</v>
      </c>
      <c r="N14" s="75">
        <v>43981</v>
      </c>
      <c r="O14" s="113" t="s">
        <v>826</v>
      </c>
      <c r="P14" s="68" t="s">
        <v>1284</v>
      </c>
      <c r="Q14" s="68" t="s">
        <v>644</v>
      </c>
      <c r="R14" s="68">
        <v>150</v>
      </c>
      <c r="S14" s="68">
        <v>150</v>
      </c>
      <c r="T14" s="68">
        <v>150</v>
      </c>
      <c r="U14" s="68" t="s">
        <v>644</v>
      </c>
      <c r="V14" s="68" t="s">
        <v>644</v>
      </c>
      <c r="W14" s="68"/>
      <c r="X14" s="68"/>
      <c r="Y14" s="68"/>
      <c r="Z14" s="68"/>
      <c r="AA14" s="68"/>
      <c r="AB14" s="68"/>
      <c r="AC14" s="68" t="s">
        <v>526</v>
      </c>
      <c r="AD14" s="68" t="s">
        <v>527</v>
      </c>
      <c r="AE14" s="68"/>
      <c r="AF14" s="70">
        <v>1101</v>
      </c>
      <c r="AG14" s="70" t="s">
        <v>532</v>
      </c>
      <c r="AH14" s="68" t="s">
        <v>822</v>
      </c>
      <c r="AI14" s="84" t="s">
        <v>716</v>
      </c>
      <c r="AJ14" s="117" t="s">
        <v>716</v>
      </c>
      <c r="AK14" s="84" t="s">
        <v>716</v>
      </c>
      <c r="AL14" s="70" t="s">
        <v>716</v>
      </c>
      <c r="AM14" s="83" t="s">
        <v>1220</v>
      </c>
    </row>
    <row r="15" spans="1:39" s="74" customFormat="1" ht="139.5" customHeight="1" x14ac:dyDescent="0.2">
      <c r="B15" s="68" t="s">
        <v>454</v>
      </c>
      <c r="C15" s="68" t="s">
        <v>457</v>
      </c>
      <c r="D15" s="68" t="s">
        <v>458</v>
      </c>
      <c r="E15" s="68" t="s">
        <v>827</v>
      </c>
      <c r="F15" s="70">
        <v>0.69</v>
      </c>
      <c r="G15" s="70" t="s">
        <v>725</v>
      </c>
      <c r="H15" s="70" t="s">
        <v>491</v>
      </c>
      <c r="I15" s="70" t="s">
        <v>716</v>
      </c>
      <c r="J15" s="68" t="s">
        <v>745</v>
      </c>
      <c r="K15" s="70">
        <v>3115203366</v>
      </c>
      <c r="L15" s="77" t="s">
        <v>746</v>
      </c>
      <c r="M15" s="75">
        <v>42979</v>
      </c>
      <c r="N15" s="75">
        <v>43830</v>
      </c>
      <c r="O15" s="113" t="s">
        <v>1303</v>
      </c>
      <c r="P15" s="113" t="s">
        <v>1187</v>
      </c>
      <c r="Q15" s="114">
        <v>1</v>
      </c>
      <c r="R15" s="114">
        <v>1</v>
      </c>
      <c r="S15" s="114">
        <v>1</v>
      </c>
      <c r="T15" s="114">
        <v>1</v>
      </c>
      <c r="U15" s="114">
        <v>1</v>
      </c>
      <c r="V15" s="114">
        <v>1</v>
      </c>
      <c r="W15" s="68"/>
      <c r="X15" s="68"/>
      <c r="Y15" s="68"/>
      <c r="Z15" s="68"/>
      <c r="AA15" s="68"/>
      <c r="AB15" s="68"/>
      <c r="AC15" s="68" t="s">
        <v>526</v>
      </c>
      <c r="AD15" s="68" t="s">
        <v>527</v>
      </c>
      <c r="AE15" s="68"/>
      <c r="AF15" s="70">
        <v>1101</v>
      </c>
      <c r="AG15" s="70" t="s">
        <v>532</v>
      </c>
      <c r="AH15" s="113" t="s">
        <v>533</v>
      </c>
      <c r="AI15" s="84">
        <v>3539204463</v>
      </c>
      <c r="AJ15" s="115">
        <f>+AK15/AI15</f>
        <v>4.386694557355077E-3</v>
      </c>
      <c r="AK15" s="101">
        <v>15525408.955208899</v>
      </c>
      <c r="AL15" s="78" t="s">
        <v>1180</v>
      </c>
      <c r="AM15" s="213" t="s">
        <v>1221</v>
      </c>
    </row>
    <row r="16" spans="1:39" s="74" customFormat="1" ht="100.5" customHeight="1" x14ac:dyDescent="0.2">
      <c r="B16" s="68" t="s">
        <v>454</v>
      </c>
      <c r="C16" s="68" t="s">
        <v>457</v>
      </c>
      <c r="D16" s="68" t="s">
        <v>458</v>
      </c>
      <c r="E16" s="68" t="s">
        <v>1276</v>
      </c>
      <c r="F16" s="70">
        <v>1.31</v>
      </c>
      <c r="G16" s="70" t="s">
        <v>725</v>
      </c>
      <c r="H16" s="70" t="s">
        <v>491</v>
      </c>
      <c r="I16" s="70" t="s">
        <v>716</v>
      </c>
      <c r="J16" s="70" t="s">
        <v>498</v>
      </c>
      <c r="K16" s="70">
        <v>3132374727</v>
      </c>
      <c r="L16" s="77" t="s">
        <v>747</v>
      </c>
      <c r="M16" s="75">
        <v>42736</v>
      </c>
      <c r="N16" s="75">
        <v>43981</v>
      </c>
      <c r="O16" s="68" t="s">
        <v>737</v>
      </c>
      <c r="P16" s="68" t="s">
        <v>886</v>
      </c>
      <c r="Q16" s="119">
        <v>10181</v>
      </c>
      <c r="R16" s="119">
        <v>10181</v>
      </c>
      <c r="S16" s="119">
        <v>10181</v>
      </c>
      <c r="T16" s="119">
        <v>10181</v>
      </c>
      <c r="U16" s="70">
        <v>8.6869999999999994</v>
      </c>
      <c r="V16" s="76">
        <v>0.85</v>
      </c>
      <c r="W16" s="70"/>
      <c r="X16" s="68"/>
      <c r="Y16" s="68"/>
      <c r="Z16" s="68"/>
      <c r="AA16" s="68"/>
      <c r="AB16" s="68"/>
      <c r="AC16" s="68" t="s">
        <v>526</v>
      </c>
      <c r="AD16" s="68" t="s">
        <v>527</v>
      </c>
      <c r="AE16" s="68"/>
      <c r="AF16" s="70">
        <v>1108</v>
      </c>
      <c r="AG16" s="70" t="s">
        <v>534</v>
      </c>
      <c r="AH16" s="68" t="s">
        <v>713</v>
      </c>
      <c r="AI16" s="118">
        <v>62674000000</v>
      </c>
      <c r="AJ16" s="76">
        <v>1</v>
      </c>
      <c r="AK16" s="118">
        <v>13306000000</v>
      </c>
      <c r="AL16" s="119" t="s">
        <v>1051</v>
      </c>
      <c r="AM16" s="83" t="s">
        <v>1292</v>
      </c>
    </row>
    <row r="17" spans="2:39" s="74" customFormat="1" ht="85.5" customHeight="1" x14ac:dyDescent="0.2">
      <c r="B17" s="68" t="s">
        <v>454</v>
      </c>
      <c r="C17" s="68" t="s">
        <v>457</v>
      </c>
      <c r="D17" s="68" t="s">
        <v>458</v>
      </c>
      <c r="E17" s="68" t="s">
        <v>1271</v>
      </c>
      <c r="F17" s="70">
        <v>1.31</v>
      </c>
      <c r="G17" s="70" t="s">
        <v>725</v>
      </c>
      <c r="H17" s="70" t="s">
        <v>491</v>
      </c>
      <c r="I17" s="70" t="s">
        <v>716</v>
      </c>
      <c r="J17" s="70" t="s">
        <v>498</v>
      </c>
      <c r="K17" s="70">
        <v>3132374727</v>
      </c>
      <c r="L17" s="77" t="s">
        <v>747</v>
      </c>
      <c r="M17" s="75">
        <v>42736</v>
      </c>
      <c r="N17" s="75">
        <v>43981</v>
      </c>
      <c r="O17" s="68" t="s">
        <v>737</v>
      </c>
      <c r="P17" s="68" t="s">
        <v>887</v>
      </c>
      <c r="Q17" s="70">
        <v>946</v>
      </c>
      <c r="R17" s="70">
        <v>946</v>
      </c>
      <c r="S17" s="70">
        <v>946</v>
      </c>
      <c r="T17" s="70">
        <v>946</v>
      </c>
      <c r="U17" s="70">
        <v>581</v>
      </c>
      <c r="V17" s="76">
        <v>0.61</v>
      </c>
      <c r="W17" s="70"/>
      <c r="X17" s="68"/>
      <c r="Y17" s="68"/>
      <c r="Z17" s="68"/>
      <c r="AA17" s="68"/>
      <c r="AB17" s="68"/>
      <c r="AC17" s="68" t="s">
        <v>526</v>
      </c>
      <c r="AD17" s="68" t="s">
        <v>527</v>
      </c>
      <c r="AE17" s="68"/>
      <c r="AF17" s="70">
        <v>1108</v>
      </c>
      <c r="AG17" s="70" t="s">
        <v>534</v>
      </c>
      <c r="AH17" s="68" t="s">
        <v>714</v>
      </c>
      <c r="AI17" s="118">
        <v>29507000000</v>
      </c>
      <c r="AJ17" s="76">
        <v>1</v>
      </c>
      <c r="AK17" s="118">
        <v>8083000000</v>
      </c>
      <c r="AL17" s="70" t="s">
        <v>1178</v>
      </c>
      <c r="AM17" s="83" t="s">
        <v>1292</v>
      </c>
    </row>
    <row r="18" spans="2:39" s="74" customFormat="1" ht="62.25" customHeight="1" x14ac:dyDescent="0.2">
      <c r="B18" s="68" t="s">
        <v>454</v>
      </c>
      <c r="C18" s="68" t="s">
        <v>457</v>
      </c>
      <c r="D18" s="68" t="s">
        <v>458</v>
      </c>
      <c r="E18" s="68" t="s">
        <v>1272</v>
      </c>
      <c r="F18" s="70">
        <v>1.31</v>
      </c>
      <c r="G18" s="70" t="s">
        <v>725</v>
      </c>
      <c r="H18" s="70" t="s">
        <v>491</v>
      </c>
      <c r="I18" s="70" t="s">
        <v>716</v>
      </c>
      <c r="J18" s="70" t="s">
        <v>498</v>
      </c>
      <c r="K18" s="70">
        <v>3132374727</v>
      </c>
      <c r="L18" s="77" t="s">
        <v>747</v>
      </c>
      <c r="M18" s="75">
        <v>42736</v>
      </c>
      <c r="N18" s="75">
        <v>43981</v>
      </c>
      <c r="O18" s="68" t="s">
        <v>738</v>
      </c>
      <c r="P18" s="68" t="s">
        <v>888</v>
      </c>
      <c r="Q18" s="70">
        <v>550</v>
      </c>
      <c r="R18" s="70">
        <v>550</v>
      </c>
      <c r="S18" s="70">
        <v>550</v>
      </c>
      <c r="T18" s="70">
        <v>550</v>
      </c>
      <c r="U18" s="70">
        <v>742</v>
      </c>
      <c r="V18" s="76">
        <v>1.35</v>
      </c>
      <c r="W18" s="70"/>
      <c r="X18" s="68"/>
      <c r="Y18" s="68"/>
      <c r="Z18" s="68"/>
      <c r="AA18" s="68"/>
      <c r="AB18" s="68"/>
      <c r="AC18" s="68" t="s">
        <v>526</v>
      </c>
      <c r="AD18" s="68" t="s">
        <v>527</v>
      </c>
      <c r="AE18" s="68"/>
      <c r="AF18" s="70">
        <v>1108</v>
      </c>
      <c r="AG18" s="70" t="s">
        <v>534</v>
      </c>
      <c r="AH18" s="68" t="s">
        <v>715</v>
      </c>
      <c r="AI18" s="118">
        <v>8324000000</v>
      </c>
      <c r="AJ18" s="76">
        <v>1</v>
      </c>
      <c r="AK18" s="118">
        <v>1611000000</v>
      </c>
      <c r="AL18" s="70" t="s">
        <v>1052</v>
      </c>
      <c r="AM18" s="83" t="s">
        <v>1292</v>
      </c>
    </row>
    <row r="19" spans="2:39" s="74" customFormat="1" ht="62.25" customHeight="1" x14ac:dyDescent="0.2">
      <c r="B19" s="68" t="s">
        <v>454</v>
      </c>
      <c r="C19" s="68" t="s">
        <v>457</v>
      </c>
      <c r="D19" s="68" t="s">
        <v>458</v>
      </c>
      <c r="E19" s="68" t="s">
        <v>1273</v>
      </c>
      <c r="F19" s="70">
        <v>1.31</v>
      </c>
      <c r="G19" s="70" t="s">
        <v>725</v>
      </c>
      <c r="H19" s="70" t="s">
        <v>491</v>
      </c>
      <c r="I19" s="70" t="s">
        <v>716</v>
      </c>
      <c r="J19" s="70" t="s">
        <v>498</v>
      </c>
      <c r="K19" s="70">
        <v>3132374727</v>
      </c>
      <c r="L19" s="77" t="s">
        <v>747</v>
      </c>
      <c r="M19" s="75">
        <v>42736</v>
      </c>
      <c r="N19" s="75">
        <v>43981</v>
      </c>
      <c r="O19" s="68" t="s">
        <v>737</v>
      </c>
      <c r="P19" s="68" t="s">
        <v>912</v>
      </c>
      <c r="Q19" s="119">
        <v>3810</v>
      </c>
      <c r="R19" s="119">
        <v>9810</v>
      </c>
      <c r="S19" s="119">
        <v>9810</v>
      </c>
      <c r="T19" s="119">
        <v>9810</v>
      </c>
      <c r="U19" s="70">
        <v>12.112</v>
      </c>
      <c r="V19" s="76">
        <v>3.15</v>
      </c>
      <c r="W19" s="70"/>
      <c r="X19" s="68"/>
      <c r="Y19" s="68"/>
      <c r="Z19" s="68"/>
      <c r="AA19" s="68"/>
      <c r="AB19" s="68"/>
      <c r="AC19" s="68" t="s">
        <v>526</v>
      </c>
      <c r="AD19" s="68" t="s">
        <v>527</v>
      </c>
      <c r="AE19" s="68"/>
      <c r="AF19" s="70">
        <v>1108</v>
      </c>
      <c r="AG19" s="70" t="s">
        <v>534</v>
      </c>
      <c r="AH19" s="68" t="s">
        <v>1291</v>
      </c>
      <c r="AI19" s="118">
        <v>35839000000</v>
      </c>
      <c r="AJ19" s="76">
        <v>1</v>
      </c>
      <c r="AK19" s="118">
        <v>8795000000</v>
      </c>
      <c r="AL19" s="119" t="s">
        <v>1050</v>
      </c>
      <c r="AM19" s="83" t="s">
        <v>1315</v>
      </c>
    </row>
    <row r="20" spans="2:39" s="74" customFormat="1" ht="99" customHeight="1" x14ac:dyDescent="0.2">
      <c r="B20" s="68" t="s">
        <v>454</v>
      </c>
      <c r="C20" s="68" t="s">
        <v>457</v>
      </c>
      <c r="D20" s="68" t="s">
        <v>458</v>
      </c>
      <c r="E20" s="68" t="s">
        <v>1002</v>
      </c>
      <c r="F20" s="70">
        <v>0.69</v>
      </c>
      <c r="G20" s="70" t="s">
        <v>725</v>
      </c>
      <c r="H20" s="70" t="s">
        <v>491</v>
      </c>
      <c r="I20" s="70" t="s">
        <v>716</v>
      </c>
      <c r="J20" s="70" t="s">
        <v>637</v>
      </c>
      <c r="K20" s="70" t="s">
        <v>638</v>
      </c>
      <c r="L20" s="78" t="s">
        <v>639</v>
      </c>
      <c r="M20" s="75">
        <v>42522</v>
      </c>
      <c r="N20" s="75">
        <v>43981</v>
      </c>
      <c r="O20" s="68" t="s">
        <v>1003</v>
      </c>
      <c r="P20" s="68" t="s">
        <v>1004</v>
      </c>
      <c r="Q20" s="76">
        <v>1</v>
      </c>
      <c r="R20" s="76">
        <v>1</v>
      </c>
      <c r="S20" s="76">
        <v>1</v>
      </c>
      <c r="T20" s="76">
        <v>1</v>
      </c>
      <c r="U20" s="76">
        <v>1</v>
      </c>
      <c r="V20" s="76">
        <v>1</v>
      </c>
      <c r="W20" s="70"/>
      <c r="X20" s="68"/>
      <c r="Y20" s="68"/>
      <c r="Z20" s="68"/>
      <c r="AA20" s="68"/>
      <c r="AB20" s="68"/>
      <c r="AC20" s="68" t="s">
        <v>535</v>
      </c>
      <c r="AD20" s="68" t="s">
        <v>527</v>
      </c>
      <c r="AE20" s="68" t="s">
        <v>1054</v>
      </c>
      <c r="AF20" s="70">
        <v>1113</v>
      </c>
      <c r="AG20" s="70" t="s">
        <v>629</v>
      </c>
      <c r="AH20" s="68" t="s">
        <v>1005</v>
      </c>
      <c r="AI20" s="147">
        <v>204521384560</v>
      </c>
      <c r="AJ20" s="79">
        <v>0</v>
      </c>
      <c r="AK20" s="70" t="s">
        <v>716</v>
      </c>
      <c r="AL20" s="77" t="s">
        <v>1344</v>
      </c>
      <c r="AM20" s="83" t="s">
        <v>1345</v>
      </c>
    </row>
    <row r="21" spans="2:39" s="74" customFormat="1" ht="130.5" customHeight="1" x14ac:dyDescent="0.2">
      <c r="B21" s="78" t="s">
        <v>454</v>
      </c>
      <c r="C21" s="78" t="s">
        <v>457</v>
      </c>
      <c r="D21" s="78" t="s">
        <v>458</v>
      </c>
      <c r="E21" s="78" t="s">
        <v>750</v>
      </c>
      <c r="F21" s="70">
        <v>0.91</v>
      </c>
      <c r="G21" s="70" t="s">
        <v>885</v>
      </c>
      <c r="H21" s="78" t="s">
        <v>520</v>
      </c>
      <c r="I21" s="78" t="s">
        <v>716</v>
      </c>
      <c r="J21" s="78" t="s">
        <v>852</v>
      </c>
      <c r="K21" s="78" t="s">
        <v>853</v>
      </c>
      <c r="L21" s="78" t="s">
        <v>1157</v>
      </c>
      <c r="M21" s="75">
        <v>42736</v>
      </c>
      <c r="N21" s="75">
        <v>43981</v>
      </c>
      <c r="O21" s="78" t="s">
        <v>791</v>
      </c>
      <c r="P21" s="78" t="s">
        <v>751</v>
      </c>
      <c r="Q21" s="76" t="s">
        <v>1298</v>
      </c>
      <c r="R21" s="76">
        <v>1</v>
      </c>
      <c r="S21" s="76">
        <v>1</v>
      </c>
      <c r="T21" s="76">
        <v>1</v>
      </c>
      <c r="U21" s="76">
        <v>0</v>
      </c>
      <c r="V21" s="76">
        <v>0</v>
      </c>
      <c r="W21" s="70"/>
      <c r="X21" s="70"/>
      <c r="Y21" s="70"/>
      <c r="Z21" s="70"/>
      <c r="AA21" s="70"/>
      <c r="AB21" s="70"/>
      <c r="AC21" s="78" t="s">
        <v>574</v>
      </c>
      <c r="AD21" s="78" t="s">
        <v>616</v>
      </c>
      <c r="AE21" s="70"/>
      <c r="AF21" s="70">
        <v>1048</v>
      </c>
      <c r="AG21" s="78" t="s">
        <v>617</v>
      </c>
      <c r="AH21" s="78" t="s">
        <v>618</v>
      </c>
      <c r="AI21" s="120">
        <v>435606000</v>
      </c>
      <c r="AJ21" s="70" t="s">
        <v>772</v>
      </c>
      <c r="AK21" s="70" t="s">
        <v>772</v>
      </c>
      <c r="AL21" s="121" t="s">
        <v>1061</v>
      </c>
      <c r="AM21" s="214" t="s">
        <v>854</v>
      </c>
    </row>
    <row r="22" spans="2:39" s="74" customFormat="1" ht="62.25" customHeight="1" x14ac:dyDescent="0.2">
      <c r="B22" s="122" t="s">
        <v>454</v>
      </c>
      <c r="C22" s="122" t="s">
        <v>457</v>
      </c>
      <c r="D22" s="122" t="s">
        <v>458</v>
      </c>
      <c r="E22" s="122" t="s">
        <v>717</v>
      </c>
      <c r="F22" s="70">
        <v>0.91</v>
      </c>
      <c r="G22" s="123" t="s">
        <v>884</v>
      </c>
      <c r="H22" s="123" t="s">
        <v>500</v>
      </c>
      <c r="I22" s="123" t="s">
        <v>716</v>
      </c>
      <c r="J22" s="122" t="s">
        <v>1087</v>
      </c>
      <c r="K22" s="122" t="s">
        <v>1088</v>
      </c>
      <c r="L22" s="70" t="s">
        <v>1089</v>
      </c>
      <c r="M22" s="124">
        <v>42917</v>
      </c>
      <c r="N22" s="124">
        <v>43100</v>
      </c>
      <c r="O22" s="122" t="s">
        <v>919</v>
      </c>
      <c r="P22" s="122" t="s">
        <v>920</v>
      </c>
      <c r="Q22" s="123">
        <v>6</v>
      </c>
      <c r="R22" s="123">
        <v>6</v>
      </c>
      <c r="S22" s="123">
        <v>6</v>
      </c>
      <c r="T22" s="123">
        <v>6</v>
      </c>
      <c r="U22" s="123">
        <v>6</v>
      </c>
      <c r="V22" s="190">
        <f>+U22/Q22</f>
        <v>1</v>
      </c>
      <c r="W22" s="123"/>
      <c r="X22" s="122"/>
      <c r="Y22" s="122"/>
      <c r="Z22" s="122"/>
      <c r="AA22" s="122"/>
      <c r="AB22" s="122"/>
      <c r="AC22" s="122" t="s">
        <v>692</v>
      </c>
      <c r="AD22" s="122" t="s">
        <v>693</v>
      </c>
      <c r="AE22" s="122" t="s">
        <v>694</v>
      </c>
      <c r="AF22" s="123">
        <v>1146</v>
      </c>
      <c r="AG22" s="123" t="s">
        <v>540</v>
      </c>
      <c r="AH22" s="125" t="s">
        <v>1090</v>
      </c>
      <c r="AI22" s="126">
        <f>13697476422-635828812</f>
        <v>13061647610</v>
      </c>
      <c r="AJ22" s="127" t="s">
        <v>716</v>
      </c>
      <c r="AK22" s="127" t="s">
        <v>716</v>
      </c>
      <c r="AL22" s="125" t="s">
        <v>1188</v>
      </c>
      <c r="AM22" s="215"/>
    </row>
    <row r="23" spans="2:39" s="74" customFormat="1" ht="62.25" customHeight="1" x14ac:dyDescent="0.2">
      <c r="B23" s="122" t="s">
        <v>454</v>
      </c>
      <c r="C23" s="122" t="s">
        <v>457</v>
      </c>
      <c r="D23" s="122" t="s">
        <v>458</v>
      </c>
      <c r="E23" s="122" t="s">
        <v>695</v>
      </c>
      <c r="F23" s="70">
        <v>0.91</v>
      </c>
      <c r="G23" s="123" t="s">
        <v>884</v>
      </c>
      <c r="H23" s="123" t="s">
        <v>500</v>
      </c>
      <c r="I23" s="123" t="s">
        <v>716</v>
      </c>
      <c r="J23" s="122" t="s">
        <v>1087</v>
      </c>
      <c r="K23" s="122" t="s">
        <v>1088</v>
      </c>
      <c r="L23" s="70" t="s">
        <v>1089</v>
      </c>
      <c r="M23" s="124">
        <v>42917</v>
      </c>
      <c r="N23" s="124">
        <v>43100</v>
      </c>
      <c r="O23" s="122" t="s">
        <v>921</v>
      </c>
      <c r="P23" s="122" t="s">
        <v>922</v>
      </c>
      <c r="Q23" s="123">
        <v>1</v>
      </c>
      <c r="R23" s="123">
        <v>1</v>
      </c>
      <c r="S23" s="123">
        <v>1</v>
      </c>
      <c r="T23" s="123">
        <v>1</v>
      </c>
      <c r="U23" s="123">
        <v>5</v>
      </c>
      <c r="V23" s="190">
        <f>U23/Q23</f>
        <v>5</v>
      </c>
      <c r="W23" s="123"/>
      <c r="X23" s="122"/>
      <c r="Y23" s="122"/>
      <c r="Z23" s="122"/>
      <c r="AA23" s="122"/>
      <c r="AB23" s="122"/>
      <c r="AC23" s="122" t="s">
        <v>692</v>
      </c>
      <c r="AD23" s="122" t="s">
        <v>693</v>
      </c>
      <c r="AE23" s="122" t="s">
        <v>694</v>
      </c>
      <c r="AF23" s="123">
        <v>1146</v>
      </c>
      <c r="AG23" s="122" t="s">
        <v>540</v>
      </c>
      <c r="AH23" s="128" t="s">
        <v>1091</v>
      </c>
      <c r="AI23" s="129">
        <f>7077715929+2797353339+1961268609+3200621683</f>
        <v>15036959560</v>
      </c>
      <c r="AJ23" s="127" t="s">
        <v>716</v>
      </c>
      <c r="AK23" s="127" t="s">
        <v>716</v>
      </c>
      <c r="AL23" s="125" t="s">
        <v>1228</v>
      </c>
      <c r="AM23" s="215"/>
    </row>
    <row r="24" spans="2:39" s="74" customFormat="1" ht="71.25" customHeight="1" x14ac:dyDescent="0.2">
      <c r="B24" s="122" t="s">
        <v>454</v>
      </c>
      <c r="C24" s="122" t="s">
        <v>457</v>
      </c>
      <c r="D24" s="122" t="s">
        <v>458</v>
      </c>
      <c r="E24" s="122" t="s">
        <v>697</v>
      </c>
      <c r="F24" s="70">
        <v>0.91</v>
      </c>
      <c r="G24" s="123" t="s">
        <v>884</v>
      </c>
      <c r="H24" s="123" t="s">
        <v>500</v>
      </c>
      <c r="I24" s="123" t="s">
        <v>716</v>
      </c>
      <c r="J24" s="122" t="s">
        <v>1087</v>
      </c>
      <c r="K24" s="122" t="s">
        <v>1088</v>
      </c>
      <c r="L24" s="70" t="s">
        <v>1089</v>
      </c>
      <c r="M24" s="124">
        <v>42917</v>
      </c>
      <c r="N24" s="124">
        <v>43100</v>
      </c>
      <c r="O24" s="122" t="s">
        <v>929</v>
      </c>
      <c r="P24" s="122" t="s">
        <v>930</v>
      </c>
      <c r="Q24" s="123">
        <v>96</v>
      </c>
      <c r="R24" s="123">
        <v>96</v>
      </c>
      <c r="S24" s="123">
        <v>96</v>
      </c>
      <c r="T24" s="123">
        <v>96</v>
      </c>
      <c r="U24" s="123">
        <v>96</v>
      </c>
      <c r="V24" s="190">
        <f>+U24/Q24</f>
        <v>1</v>
      </c>
      <c r="W24" s="123"/>
      <c r="X24" s="122"/>
      <c r="Y24" s="122"/>
      <c r="Z24" s="122"/>
      <c r="AA24" s="122"/>
      <c r="AB24" s="122"/>
      <c r="AC24" s="122" t="s">
        <v>692</v>
      </c>
      <c r="AD24" s="122" t="s">
        <v>693</v>
      </c>
      <c r="AE24" s="122" t="s">
        <v>694</v>
      </c>
      <c r="AF24" s="123">
        <v>1146</v>
      </c>
      <c r="AG24" s="122" t="s">
        <v>540</v>
      </c>
      <c r="AH24" s="122" t="s">
        <v>1092</v>
      </c>
      <c r="AI24" s="130">
        <v>64224737110</v>
      </c>
      <c r="AJ24" s="127" t="s">
        <v>716</v>
      </c>
      <c r="AK24" s="127" t="s">
        <v>716</v>
      </c>
      <c r="AL24" s="125" t="s">
        <v>1093</v>
      </c>
      <c r="AM24" s="215"/>
    </row>
    <row r="25" spans="2:39" s="74" customFormat="1" ht="62.25" customHeight="1" x14ac:dyDescent="0.2">
      <c r="B25" s="122" t="s">
        <v>454</v>
      </c>
      <c r="C25" s="122" t="s">
        <v>457</v>
      </c>
      <c r="D25" s="122" t="s">
        <v>458</v>
      </c>
      <c r="E25" s="131" t="s">
        <v>698</v>
      </c>
      <c r="F25" s="70">
        <v>0.91</v>
      </c>
      <c r="G25" s="123" t="s">
        <v>884</v>
      </c>
      <c r="H25" s="123" t="s">
        <v>500</v>
      </c>
      <c r="I25" s="123" t="s">
        <v>716</v>
      </c>
      <c r="J25" s="122" t="s">
        <v>1087</v>
      </c>
      <c r="K25" s="122" t="s">
        <v>1088</v>
      </c>
      <c r="L25" s="70" t="s">
        <v>1089</v>
      </c>
      <c r="M25" s="124">
        <v>42917</v>
      </c>
      <c r="N25" s="124">
        <v>43100</v>
      </c>
      <c r="O25" s="131" t="s">
        <v>923</v>
      </c>
      <c r="P25" s="131" t="s">
        <v>924</v>
      </c>
      <c r="Q25" s="132">
        <v>3</v>
      </c>
      <c r="R25" s="132">
        <v>3</v>
      </c>
      <c r="S25" s="132">
        <v>3</v>
      </c>
      <c r="T25" s="132">
        <v>3</v>
      </c>
      <c r="U25" s="123">
        <v>3</v>
      </c>
      <c r="V25" s="190">
        <f>+U25/Q25</f>
        <v>1</v>
      </c>
      <c r="W25" s="123"/>
      <c r="X25" s="122"/>
      <c r="Y25" s="122"/>
      <c r="Z25" s="122"/>
      <c r="AA25" s="122"/>
      <c r="AB25" s="122"/>
      <c r="AC25" s="122" t="s">
        <v>692</v>
      </c>
      <c r="AD25" s="122" t="s">
        <v>693</v>
      </c>
      <c r="AE25" s="122" t="s">
        <v>694</v>
      </c>
      <c r="AF25" s="123">
        <v>1146</v>
      </c>
      <c r="AG25" s="122" t="s">
        <v>540</v>
      </c>
      <c r="AH25" s="125" t="s">
        <v>1090</v>
      </c>
      <c r="AI25" s="126">
        <f>13697476422-635828812</f>
        <v>13061647610</v>
      </c>
      <c r="AJ25" s="127" t="s">
        <v>716</v>
      </c>
      <c r="AK25" s="127" t="s">
        <v>716</v>
      </c>
      <c r="AL25" s="125" t="s">
        <v>1094</v>
      </c>
      <c r="AM25" s="215"/>
    </row>
    <row r="26" spans="2:39" s="74" customFormat="1" ht="62.25" customHeight="1" x14ac:dyDescent="0.2">
      <c r="B26" s="122" t="s">
        <v>454</v>
      </c>
      <c r="C26" s="122" t="s">
        <v>457</v>
      </c>
      <c r="D26" s="122" t="s">
        <v>458</v>
      </c>
      <c r="E26" s="122" t="s">
        <v>699</v>
      </c>
      <c r="F26" s="70">
        <v>0.91</v>
      </c>
      <c r="G26" s="123" t="s">
        <v>884</v>
      </c>
      <c r="H26" s="123" t="s">
        <v>500</v>
      </c>
      <c r="I26" s="123" t="s">
        <v>716</v>
      </c>
      <c r="J26" s="122" t="s">
        <v>1087</v>
      </c>
      <c r="K26" s="122" t="s">
        <v>1088</v>
      </c>
      <c r="L26" s="70" t="s">
        <v>1089</v>
      </c>
      <c r="M26" s="124">
        <v>42917</v>
      </c>
      <c r="N26" s="124">
        <v>43100</v>
      </c>
      <c r="O26" s="122" t="s">
        <v>925</v>
      </c>
      <c r="P26" s="122" t="s">
        <v>926</v>
      </c>
      <c r="Q26" s="123">
        <v>2</v>
      </c>
      <c r="R26" s="123">
        <v>2</v>
      </c>
      <c r="S26" s="123">
        <v>2</v>
      </c>
      <c r="T26" s="123">
        <v>2</v>
      </c>
      <c r="U26" s="123">
        <v>2</v>
      </c>
      <c r="V26" s="190">
        <f>+U26/Q26</f>
        <v>1</v>
      </c>
      <c r="W26" s="123"/>
      <c r="X26" s="122"/>
      <c r="Y26" s="122"/>
      <c r="Z26" s="122"/>
      <c r="AA26" s="122"/>
      <c r="AB26" s="122"/>
      <c r="AC26" s="122" t="s">
        <v>692</v>
      </c>
      <c r="AD26" s="122" t="s">
        <v>693</v>
      </c>
      <c r="AE26" s="122" t="s">
        <v>694</v>
      </c>
      <c r="AF26" s="123">
        <v>1146</v>
      </c>
      <c r="AG26" s="122" t="s">
        <v>540</v>
      </c>
      <c r="AH26" s="125" t="s">
        <v>1090</v>
      </c>
      <c r="AI26" s="126">
        <f>13697476422-635828812</f>
        <v>13061647610</v>
      </c>
      <c r="AJ26" s="127" t="s">
        <v>716</v>
      </c>
      <c r="AK26" s="127" t="s">
        <v>716</v>
      </c>
      <c r="AL26" s="125" t="s">
        <v>1095</v>
      </c>
      <c r="AM26" s="215"/>
    </row>
    <row r="27" spans="2:39" s="74" customFormat="1" ht="62.25" customHeight="1" x14ac:dyDescent="0.2">
      <c r="B27" s="122" t="s">
        <v>454</v>
      </c>
      <c r="C27" s="122" t="s">
        <v>457</v>
      </c>
      <c r="D27" s="122" t="s">
        <v>458</v>
      </c>
      <c r="E27" s="122" t="s">
        <v>700</v>
      </c>
      <c r="F27" s="70">
        <v>0.91</v>
      </c>
      <c r="G27" s="123" t="s">
        <v>884</v>
      </c>
      <c r="H27" s="123" t="s">
        <v>500</v>
      </c>
      <c r="I27" s="123" t="s">
        <v>716</v>
      </c>
      <c r="J27" s="122" t="s">
        <v>1087</v>
      </c>
      <c r="K27" s="122" t="s">
        <v>1088</v>
      </c>
      <c r="L27" s="70" t="s">
        <v>1089</v>
      </c>
      <c r="M27" s="124">
        <v>42917</v>
      </c>
      <c r="N27" s="124">
        <v>43100</v>
      </c>
      <c r="O27" s="122" t="s">
        <v>927</v>
      </c>
      <c r="P27" s="122" t="s">
        <v>928</v>
      </c>
      <c r="Q27" s="123">
        <v>1</v>
      </c>
      <c r="R27" s="123">
        <v>1</v>
      </c>
      <c r="S27" s="123">
        <v>1</v>
      </c>
      <c r="T27" s="123">
        <v>1</v>
      </c>
      <c r="U27" s="123">
        <v>1</v>
      </c>
      <c r="V27" s="190">
        <f>+U27/Q27</f>
        <v>1</v>
      </c>
      <c r="W27" s="123"/>
      <c r="X27" s="122"/>
      <c r="Y27" s="122"/>
      <c r="Z27" s="122"/>
      <c r="AA27" s="122"/>
      <c r="AB27" s="122"/>
      <c r="AC27" s="122" t="s">
        <v>692</v>
      </c>
      <c r="AD27" s="122" t="s">
        <v>693</v>
      </c>
      <c r="AE27" s="122" t="s">
        <v>694</v>
      </c>
      <c r="AF27" s="123">
        <v>1146</v>
      </c>
      <c r="AG27" s="122" t="s">
        <v>540</v>
      </c>
      <c r="AH27" s="125" t="s">
        <v>1090</v>
      </c>
      <c r="AI27" s="126">
        <f>13697476422-635828812</f>
        <v>13061647610</v>
      </c>
      <c r="AJ27" s="127" t="s">
        <v>716</v>
      </c>
      <c r="AK27" s="127" t="s">
        <v>716</v>
      </c>
      <c r="AL27" s="125" t="s">
        <v>1096</v>
      </c>
      <c r="AM27" s="215"/>
    </row>
    <row r="28" spans="2:39" s="74" customFormat="1" ht="62.25" customHeight="1" x14ac:dyDescent="0.2">
      <c r="B28" s="68" t="s">
        <v>454</v>
      </c>
      <c r="C28" s="68" t="s">
        <v>457</v>
      </c>
      <c r="D28" s="68" t="s">
        <v>458</v>
      </c>
      <c r="E28" s="68" t="s">
        <v>857</v>
      </c>
      <c r="F28" s="70">
        <v>0.69</v>
      </c>
      <c r="G28" s="70" t="s">
        <v>725</v>
      </c>
      <c r="H28" s="70" t="s">
        <v>491</v>
      </c>
      <c r="I28" s="70" t="s">
        <v>716</v>
      </c>
      <c r="J28" s="70" t="s">
        <v>506</v>
      </c>
      <c r="K28" s="70" t="s">
        <v>507</v>
      </c>
      <c r="L28" s="77" t="s">
        <v>508</v>
      </c>
      <c r="M28" s="75">
        <v>42522</v>
      </c>
      <c r="N28" s="75">
        <v>43981</v>
      </c>
      <c r="O28" s="68" t="s">
        <v>877</v>
      </c>
      <c r="P28" s="68" t="s">
        <v>858</v>
      </c>
      <c r="Q28" s="76">
        <v>1</v>
      </c>
      <c r="R28" s="76">
        <v>1</v>
      </c>
      <c r="S28" s="76">
        <v>1</v>
      </c>
      <c r="T28" s="76">
        <v>1</v>
      </c>
      <c r="U28" s="76">
        <v>1</v>
      </c>
      <c r="V28" s="76">
        <v>1</v>
      </c>
      <c r="W28" s="70"/>
      <c r="X28" s="68"/>
      <c r="Y28" s="68"/>
      <c r="Z28" s="68"/>
      <c r="AA28" s="68"/>
      <c r="AB28" s="68"/>
      <c r="AC28" s="68" t="s">
        <v>551</v>
      </c>
      <c r="AD28" s="68" t="s">
        <v>527</v>
      </c>
      <c r="AE28" s="68"/>
      <c r="AF28" s="70">
        <v>1099</v>
      </c>
      <c r="AG28" s="70" t="s">
        <v>552</v>
      </c>
      <c r="AH28" s="68" t="s">
        <v>859</v>
      </c>
      <c r="AI28" s="102">
        <v>121148164075</v>
      </c>
      <c r="AJ28" s="70" t="s">
        <v>716</v>
      </c>
      <c r="AK28" s="70" t="s">
        <v>716</v>
      </c>
      <c r="AL28" s="70" t="s">
        <v>1174</v>
      </c>
      <c r="AM28" s="83" t="s">
        <v>1310</v>
      </c>
    </row>
    <row r="29" spans="2:39" s="74" customFormat="1" ht="62.25" customHeight="1" x14ac:dyDescent="0.2">
      <c r="B29" s="68" t="s">
        <v>454</v>
      </c>
      <c r="C29" s="68" t="s">
        <v>457</v>
      </c>
      <c r="D29" s="68" t="s">
        <v>458</v>
      </c>
      <c r="E29" s="68" t="s">
        <v>860</v>
      </c>
      <c r="F29" s="70">
        <v>0.69</v>
      </c>
      <c r="G29" s="70" t="s">
        <v>725</v>
      </c>
      <c r="H29" s="70" t="s">
        <v>491</v>
      </c>
      <c r="I29" s="70" t="s">
        <v>716</v>
      </c>
      <c r="J29" s="70" t="s">
        <v>506</v>
      </c>
      <c r="K29" s="70" t="s">
        <v>507</v>
      </c>
      <c r="L29" s="77" t="s">
        <v>508</v>
      </c>
      <c r="M29" s="75">
        <v>43132</v>
      </c>
      <c r="N29" s="75">
        <v>43981</v>
      </c>
      <c r="O29" s="68" t="s">
        <v>861</v>
      </c>
      <c r="P29" s="68" t="s">
        <v>862</v>
      </c>
      <c r="Q29" s="70" t="s">
        <v>644</v>
      </c>
      <c r="R29" s="70">
        <v>33.299999999999997</v>
      </c>
      <c r="S29" s="70">
        <v>33.299999999999997</v>
      </c>
      <c r="T29" s="70">
        <v>33.299999999999997</v>
      </c>
      <c r="U29" s="70" t="s">
        <v>644</v>
      </c>
      <c r="V29" s="70" t="s">
        <v>644</v>
      </c>
      <c r="W29" s="70"/>
      <c r="X29" s="68"/>
      <c r="Y29" s="68"/>
      <c r="Z29" s="68"/>
      <c r="AA29" s="68"/>
      <c r="AB29" s="68"/>
      <c r="AC29" s="68" t="s">
        <v>551</v>
      </c>
      <c r="AD29" s="68" t="s">
        <v>527</v>
      </c>
      <c r="AE29" s="68"/>
      <c r="AF29" s="70">
        <v>1099</v>
      </c>
      <c r="AG29" s="70" t="s">
        <v>552</v>
      </c>
      <c r="AH29" s="65" t="s">
        <v>864</v>
      </c>
      <c r="AI29" s="102">
        <v>9236002798</v>
      </c>
      <c r="AJ29" s="70" t="s">
        <v>690</v>
      </c>
      <c r="AK29" s="70"/>
      <c r="AL29" s="70" t="s">
        <v>716</v>
      </c>
      <c r="AM29" s="83"/>
    </row>
    <row r="30" spans="2:39" s="74" customFormat="1" ht="225.75" customHeight="1" x14ac:dyDescent="0.2">
      <c r="B30" s="68" t="s">
        <v>454</v>
      </c>
      <c r="C30" s="68" t="s">
        <v>457</v>
      </c>
      <c r="D30" s="68" t="s">
        <v>458</v>
      </c>
      <c r="E30" s="68" t="s">
        <v>865</v>
      </c>
      <c r="F30" s="70">
        <v>0.69</v>
      </c>
      <c r="G30" s="70" t="s">
        <v>725</v>
      </c>
      <c r="H30" s="70" t="s">
        <v>491</v>
      </c>
      <c r="I30" s="70" t="s">
        <v>716</v>
      </c>
      <c r="J30" s="70" t="s">
        <v>506</v>
      </c>
      <c r="K30" s="70" t="s">
        <v>507</v>
      </c>
      <c r="L30" s="77" t="s">
        <v>508</v>
      </c>
      <c r="M30" s="75">
        <v>42736</v>
      </c>
      <c r="N30" s="75">
        <v>43981</v>
      </c>
      <c r="O30" s="68" t="s">
        <v>878</v>
      </c>
      <c r="P30" s="68" t="s">
        <v>866</v>
      </c>
      <c r="Q30" s="76">
        <v>1</v>
      </c>
      <c r="R30" s="76">
        <v>1</v>
      </c>
      <c r="S30" s="76">
        <v>1</v>
      </c>
      <c r="T30" s="76">
        <v>1</v>
      </c>
      <c r="U30" s="76">
        <v>1</v>
      </c>
      <c r="V30" s="76">
        <v>1</v>
      </c>
      <c r="W30" s="70"/>
      <c r="X30" s="68"/>
      <c r="Y30" s="68"/>
      <c r="Z30" s="68"/>
      <c r="AA30" s="68"/>
      <c r="AB30" s="68"/>
      <c r="AC30" s="68" t="s">
        <v>551</v>
      </c>
      <c r="AD30" s="68" t="s">
        <v>527</v>
      </c>
      <c r="AE30" s="68"/>
      <c r="AF30" s="70">
        <v>1099</v>
      </c>
      <c r="AG30" s="70" t="s">
        <v>552</v>
      </c>
      <c r="AH30" s="65" t="s">
        <v>867</v>
      </c>
      <c r="AI30" s="102">
        <v>192181677218</v>
      </c>
      <c r="AJ30" s="70" t="s">
        <v>716</v>
      </c>
      <c r="AK30" s="70" t="s">
        <v>716</v>
      </c>
      <c r="AL30" s="70" t="s">
        <v>1175</v>
      </c>
      <c r="AM30" s="83" t="s">
        <v>1304</v>
      </c>
    </row>
    <row r="31" spans="2:39" s="74" customFormat="1" ht="97.5" customHeight="1" x14ac:dyDescent="0.2">
      <c r="B31" s="68" t="s">
        <v>454</v>
      </c>
      <c r="C31" s="68" t="s">
        <v>457</v>
      </c>
      <c r="D31" s="68" t="s">
        <v>458</v>
      </c>
      <c r="E31" s="68" t="s">
        <v>870</v>
      </c>
      <c r="F31" s="70">
        <v>0.69</v>
      </c>
      <c r="G31" s="70" t="s">
        <v>725</v>
      </c>
      <c r="H31" s="70" t="s">
        <v>491</v>
      </c>
      <c r="I31" s="70" t="s">
        <v>716</v>
      </c>
      <c r="J31" s="70" t="s">
        <v>506</v>
      </c>
      <c r="K31" s="70" t="s">
        <v>507</v>
      </c>
      <c r="L31" s="77" t="s">
        <v>508</v>
      </c>
      <c r="M31" s="75">
        <v>43132</v>
      </c>
      <c r="N31" s="75">
        <v>43981</v>
      </c>
      <c r="O31" s="68" t="s">
        <v>871</v>
      </c>
      <c r="P31" s="68" t="s">
        <v>872</v>
      </c>
      <c r="Q31" s="70" t="s">
        <v>644</v>
      </c>
      <c r="R31" s="70">
        <v>33.299999999999997</v>
      </c>
      <c r="S31" s="70">
        <v>33.299999999999997</v>
      </c>
      <c r="T31" s="70">
        <v>33.299999999999997</v>
      </c>
      <c r="U31" s="70" t="s">
        <v>644</v>
      </c>
      <c r="V31" s="70" t="s">
        <v>644</v>
      </c>
      <c r="W31" s="70"/>
      <c r="X31" s="68"/>
      <c r="Y31" s="68"/>
      <c r="Z31" s="68"/>
      <c r="AA31" s="68"/>
      <c r="AB31" s="68"/>
      <c r="AC31" s="68" t="s">
        <v>551</v>
      </c>
      <c r="AD31" s="68" t="s">
        <v>527</v>
      </c>
      <c r="AE31" s="68"/>
      <c r="AF31" s="70">
        <v>1099</v>
      </c>
      <c r="AG31" s="70" t="s">
        <v>552</v>
      </c>
      <c r="AH31" s="65" t="s">
        <v>864</v>
      </c>
      <c r="AI31" s="102">
        <v>9236002798</v>
      </c>
      <c r="AJ31" s="70" t="s">
        <v>690</v>
      </c>
      <c r="AK31" s="70"/>
      <c r="AL31" s="70" t="s">
        <v>716</v>
      </c>
      <c r="AM31" s="83"/>
    </row>
    <row r="32" spans="2:39" s="74" customFormat="1" ht="175.5" customHeight="1" x14ac:dyDescent="0.2">
      <c r="B32" s="68" t="s">
        <v>454</v>
      </c>
      <c r="C32" s="68" t="s">
        <v>457</v>
      </c>
      <c r="D32" s="68" t="s">
        <v>458</v>
      </c>
      <c r="E32" s="68" t="s">
        <v>873</v>
      </c>
      <c r="F32" s="70">
        <v>0.69</v>
      </c>
      <c r="G32" s="70" t="s">
        <v>725</v>
      </c>
      <c r="H32" s="70" t="s">
        <v>491</v>
      </c>
      <c r="I32" s="70" t="s">
        <v>716</v>
      </c>
      <c r="J32" s="70" t="s">
        <v>506</v>
      </c>
      <c r="K32" s="70" t="s">
        <v>507</v>
      </c>
      <c r="L32" s="77" t="s">
        <v>508</v>
      </c>
      <c r="M32" s="75">
        <v>42522</v>
      </c>
      <c r="N32" s="75">
        <v>43981</v>
      </c>
      <c r="O32" s="68" t="s">
        <v>1189</v>
      </c>
      <c r="P32" s="68" t="s">
        <v>874</v>
      </c>
      <c r="Q32" s="76">
        <v>1</v>
      </c>
      <c r="R32" s="76">
        <v>1</v>
      </c>
      <c r="S32" s="76">
        <v>1</v>
      </c>
      <c r="T32" s="76">
        <v>1</v>
      </c>
      <c r="U32" s="76">
        <v>1</v>
      </c>
      <c r="V32" s="76">
        <v>1</v>
      </c>
      <c r="W32" s="70"/>
      <c r="X32" s="68"/>
      <c r="Y32" s="68"/>
      <c r="Z32" s="68"/>
      <c r="AA32" s="68"/>
      <c r="AB32" s="68"/>
      <c r="AC32" s="68" t="s">
        <v>551</v>
      </c>
      <c r="AD32" s="68" t="s">
        <v>527</v>
      </c>
      <c r="AE32" s="68"/>
      <c r="AF32" s="70">
        <v>1099</v>
      </c>
      <c r="AG32" s="70" t="s">
        <v>552</v>
      </c>
      <c r="AH32" s="68" t="s">
        <v>875</v>
      </c>
      <c r="AI32" s="102">
        <v>14095487091</v>
      </c>
      <c r="AJ32" s="70" t="s">
        <v>716</v>
      </c>
      <c r="AK32" s="70" t="s">
        <v>716</v>
      </c>
      <c r="AL32" s="70" t="s">
        <v>1176</v>
      </c>
      <c r="AM32" s="83" t="s">
        <v>1296</v>
      </c>
    </row>
    <row r="33" spans="2:39" s="74" customFormat="1" ht="123" customHeight="1" x14ac:dyDescent="0.2">
      <c r="B33" s="122" t="s">
        <v>454</v>
      </c>
      <c r="C33" s="122" t="s">
        <v>459</v>
      </c>
      <c r="D33" s="122" t="s">
        <v>460</v>
      </c>
      <c r="E33" s="122" t="s">
        <v>701</v>
      </c>
      <c r="F33" s="70">
        <v>0.91</v>
      </c>
      <c r="G33" s="123" t="s">
        <v>884</v>
      </c>
      <c r="H33" s="123" t="s">
        <v>500</v>
      </c>
      <c r="I33" s="123" t="s">
        <v>716</v>
      </c>
      <c r="J33" s="122" t="s">
        <v>1087</v>
      </c>
      <c r="K33" s="122" t="s">
        <v>1088</v>
      </c>
      <c r="L33" s="70" t="s">
        <v>1089</v>
      </c>
      <c r="M33" s="124">
        <v>42917</v>
      </c>
      <c r="N33" s="124">
        <v>43100</v>
      </c>
      <c r="O33" s="122" t="s">
        <v>931</v>
      </c>
      <c r="P33" s="122" t="s">
        <v>932</v>
      </c>
      <c r="Q33" s="123">
        <v>6</v>
      </c>
      <c r="R33" s="123">
        <v>6</v>
      </c>
      <c r="S33" s="123">
        <v>6</v>
      </c>
      <c r="T33" s="123">
        <v>6</v>
      </c>
      <c r="U33" s="123">
        <v>3</v>
      </c>
      <c r="V33" s="190">
        <f>+U33/Q33</f>
        <v>0.5</v>
      </c>
      <c r="W33" s="123"/>
      <c r="X33" s="122"/>
      <c r="Y33" s="122"/>
      <c r="Z33" s="122"/>
      <c r="AA33" s="122"/>
      <c r="AB33" s="122"/>
      <c r="AC33" s="122" t="s">
        <v>702</v>
      </c>
      <c r="AD33" s="122" t="s">
        <v>703</v>
      </c>
      <c r="AE33" s="122" t="s">
        <v>704</v>
      </c>
      <c r="AF33" s="123">
        <v>1147</v>
      </c>
      <c r="AG33" s="122" t="s">
        <v>705</v>
      </c>
      <c r="AH33" s="122" t="s">
        <v>1097</v>
      </c>
      <c r="AI33" s="126">
        <v>1376118519</v>
      </c>
      <c r="AJ33" s="70" t="s">
        <v>1232</v>
      </c>
      <c r="AK33" s="70" t="s">
        <v>1232</v>
      </c>
      <c r="AL33" s="125" t="s">
        <v>1098</v>
      </c>
      <c r="AM33" s="216"/>
    </row>
    <row r="34" spans="2:39" s="74" customFormat="1" ht="90.75" customHeight="1" x14ac:dyDescent="0.2">
      <c r="B34" s="77" t="s">
        <v>454</v>
      </c>
      <c r="C34" s="77" t="s">
        <v>459</v>
      </c>
      <c r="D34" s="77" t="s">
        <v>460</v>
      </c>
      <c r="E34" s="77" t="s">
        <v>636</v>
      </c>
      <c r="F34" s="70">
        <v>0.91</v>
      </c>
      <c r="G34" s="70" t="s">
        <v>884</v>
      </c>
      <c r="H34" s="70" t="s">
        <v>499</v>
      </c>
      <c r="I34" s="77" t="s">
        <v>716</v>
      </c>
      <c r="J34" s="70" t="s">
        <v>1034</v>
      </c>
      <c r="K34" s="70" t="s">
        <v>917</v>
      </c>
      <c r="L34" s="70" t="s">
        <v>1035</v>
      </c>
      <c r="M34" s="75">
        <v>42736</v>
      </c>
      <c r="N34" s="75">
        <v>43981</v>
      </c>
      <c r="O34" s="77" t="s">
        <v>1190</v>
      </c>
      <c r="P34" s="77" t="s">
        <v>1206</v>
      </c>
      <c r="Q34" s="80">
        <v>1</v>
      </c>
      <c r="R34" s="80">
        <v>1</v>
      </c>
      <c r="S34" s="80">
        <v>1</v>
      </c>
      <c r="T34" s="80">
        <v>1</v>
      </c>
      <c r="U34" s="80">
        <v>1</v>
      </c>
      <c r="V34" s="80">
        <f>+U34/Q34</f>
        <v>1</v>
      </c>
      <c r="W34" s="80"/>
      <c r="X34" s="80"/>
      <c r="Y34" s="80"/>
      <c r="Z34" s="80"/>
      <c r="AA34" s="80"/>
      <c r="AB34" s="80"/>
      <c r="AC34" s="82" t="s">
        <v>528</v>
      </c>
      <c r="AD34" s="82" t="s">
        <v>539</v>
      </c>
      <c r="AE34" s="82" t="s">
        <v>1172</v>
      </c>
      <c r="AF34" s="82">
        <v>1017</v>
      </c>
      <c r="AG34" s="82" t="s">
        <v>1173</v>
      </c>
      <c r="AH34" s="82" t="s">
        <v>1207</v>
      </c>
      <c r="AI34" s="133" t="s">
        <v>1208</v>
      </c>
      <c r="AJ34" s="70" t="s">
        <v>1232</v>
      </c>
      <c r="AK34" s="133">
        <v>35734285.714285716</v>
      </c>
      <c r="AL34" s="68" t="s">
        <v>1209</v>
      </c>
      <c r="AM34" s="83" t="s">
        <v>1210</v>
      </c>
    </row>
    <row r="35" spans="2:39" s="74" customFormat="1" ht="55.5" customHeight="1" x14ac:dyDescent="0.2">
      <c r="B35" s="68" t="s">
        <v>454</v>
      </c>
      <c r="C35" s="68" t="s">
        <v>457</v>
      </c>
      <c r="D35" s="68" t="s">
        <v>458</v>
      </c>
      <c r="E35" s="68" t="s">
        <v>918</v>
      </c>
      <c r="F35" s="70">
        <v>0.69</v>
      </c>
      <c r="G35" s="70" t="s">
        <v>725</v>
      </c>
      <c r="H35" s="70" t="s">
        <v>491</v>
      </c>
      <c r="I35" s="70" t="s">
        <v>716</v>
      </c>
      <c r="J35" s="70" t="s">
        <v>506</v>
      </c>
      <c r="K35" s="70" t="s">
        <v>507</v>
      </c>
      <c r="L35" s="77" t="s">
        <v>508</v>
      </c>
      <c r="M35" s="75">
        <v>42522</v>
      </c>
      <c r="N35" s="75">
        <v>43981</v>
      </c>
      <c r="O35" s="68" t="s">
        <v>1191</v>
      </c>
      <c r="P35" s="68" t="s">
        <v>1192</v>
      </c>
      <c r="Q35" s="76">
        <v>1</v>
      </c>
      <c r="R35" s="76">
        <v>1</v>
      </c>
      <c r="S35" s="76">
        <v>1</v>
      </c>
      <c r="T35" s="76">
        <v>1</v>
      </c>
      <c r="U35" s="76">
        <v>1</v>
      </c>
      <c r="V35" s="76">
        <v>1</v>
      </c>
      <c r="W35" s="70"/>
      <c r="X35" s="68"/>
      <c r="Y35" s="68"/>
      <c r="Z35" s="68"/>
      <c r="AA35" s="68"/>
      <c r="AB35" s="68"/>
      <c r="AC35" s="68" t="s">
        <v>551</v>
      </c>
      <c r="AD35" s="68" t="s">
        <v>527</v>
      </c>
      <c r="AE35" s="68"/>
      <c r="AF35" s="70">
        <v>1099</v>
      </c>
      <c r="AG35" s="70" t="s">
        <v>552</v>
      </c>
      <c r="AH35" s="68" t="s">
        <v>869</v>
      </c>
      <c r="AI35" s="102">
        <v>169277402679</v>
      </c>
      <c r="AJ35" s="179" t="s">
        <v>716</v>
      </c>
      <c r="AK35" s="72">
        <v>80100000</v>
      </c>
      <c r="AL35" s="70" t="s">
        <v>1177</v>
      </c>
      <c r="AM35" s="217" t="s">
        <v>1311</v>
      </c>
    </row>
    <row r="36" spans="2:39" s="74" customFormat="1" ht="62.25" customHeight="1" x14ac:dyDescent="0.2">
      <c r="B36" s="68" t="s">
        <v>454</v>
      </c>
      <c r="C36" s="68" t="s">
        <v>459</v>
      </c>
      <c r="D36" s="68" t="s">
        <v>460</v>
      </c>
      <c r="E36" s="68" t="s">
        <v>1006</v>
      </c>
      <c r="F36" s="70">
        <v>0.69</v>
      </c>
      <c r="G36" s="70" t="s">
        <v>725</v>
      </c>
      <c r="H36" s="70" t="s">
        <v>491</v>
      </c>
      <c r="I36" s="70" t="s">
        <v>716</v>
      </c>
      <c r="J36" s="70" t="s">
        <v>637</v>
      </c>
      <c r="K36" s="70" t="s">
        <v>638</v>
      </c>
      <c r="L36" s="77" t="s">
        <v>639</v>
      </c>
      <c r="M36" s="75">
        <v>42522</v>
      </c>
      <c r="N36" s="75">
        <v>43981</v>
      </c>
      <c r="O36" s="68" t="s">
        <v>1009</v>
      </c>
      <c r="P36" s="68" t="s">
        <v>1007</v>
      </c>
      <c r="Q36" s="76">
        <v>1</v>
      </c>
      <c r="R36" s="76">
        <v>1</v>
      </c>
      <c r="S36" s="76">
        <v>1</v>
      </c>
      <c r="T36" s="76">
        <v>1</v>
      </c>
      <c r="U36" s="76">
        <v>1</v>
      </c>
      <c r="V36" s="76">
        <v>1</v>
      </c>
      <c r="W36" s="70"/>
      <c r="X36" s="68"/>
      <c r="Y36" s="68"/>
      <c r="Z36" s="68"/>
      <c r="AA36" s="68"/>
      <c r="AB36" s="68"/>
      <c r="AC36" s="68" t="s">
        <v>535</v>
      </c>
      <c r="AD36" s="68" t="s">
        <v>527</v>
      </c>
      <c r="AE36" s="68" t="s">
        <v>1054</v>
      </c>
      <c r="AF36" s="70">
        <v>1113</v>
      </c>
      <c r="AG36" s="70" t="s">
        <v>629</v>
      </c>
      <c r="AH36" s="68" t="s">
        <v>1008</v>
      </c>
      <c r="AI36" s="147">
        <v>2996868799</v>
      </c>
      <c r="AJ36" s="79">
        <v>0</v>
      </c>
      <c r="AK36" s="70" t="s">
        <v>716</v>
      </c>
      <c r="AL36" s="77" t="s">
        <v>1055</v>
      </c>
      <c r="AM36" s="83" t="s">
        <v>1345</v>
      </c>
    </row>
    <row r="37" spans="2:39" s="74" customFormat="1" ht="102.75" customHeight="1" x14ac:dyDescent="0.2">
      <c r="B37" s="68" t="s">
        <v>454</v>
      </c>
      <c r="C37" s="68" t="s">
        <v>459</v>
      </c>
      <c r="D37" s="68" t="s">
        <v>460</v>
      </c>
      <c r="E37" s="68" t="s">
        <v>1159</v>
      </c>
      <c r="F37" s="70">
        <v>0.91</v>
      </c>
      <c r="G37" s="70" t="s">
        <v>885</v>
      </c>
      <c r="H37" s="70" t="s">
        <v>650</v>
      </c>
      <c r="I37" s="70" t="s">
        <v>716</v>
      </c>
      <c r="J37" s="68" t="s">
        <v>850</v>
      </c>
      <c r="K37" s="68" t="s">
        <v>651</v>
      </c>
      <c r="L37" s="68" t="s">
        <v>851</v>
      </c>
      <c r="M37" s="75">
        <v>42736</v>
      </c>
      <c r="N37" s="75">
        <v>43981</v>
      </c>
      <c r="O37" s="68" t="s">
        <v>1160</v>
      </c>
      <c r="P37" s="68" t="s">
        <v>1161</v>
      </c>
      <c r="Q37" s="70">
        <v>1</v>
      </c>
      <c r="R37" s="70">
        <v>2</v>
      </c>
      <c r="S37" s="70">
        <v>2</v>
      </c>
      <c r="T37" s="70">
        <v>2</v>
      </c>
      <c r="U37" s="70">
        <v>0</v>
      </c>
      <c r="V37" s="76">
        <v>0</v>
      </c>
      <c r="W37" s="70"/>
      <c r="X37" s="68"/>
      <c r="Y37" s="68"/>
      <c r="Z37" s="68"/>
      <c r="AA37" s="68"/>
      <c r="AB37" s="68"/>
      <c r="AC37" s="68" t="s">
        <v>574</v>
      </c>
      <c r="AD37" s="68" t="s">
        <v>652</v>
      </c>
      <c r="AE37" s="68"/>
      <c r="AF37" s="70">
        <v>800</v>
      </c>
      <c r="AG37" s="68" t="s">
        <v>1162</v>
      </c>
      <c r="AH37" s="68" t="s">
        <v>657</v>
      </c>
      <c r="AI37" s="187">
        <v>30000000</v>
      </c>
      <c r="AJ37" s="76" t="s">
        <v>716</v>
      </c>
      <c r="AK37" s="187" t="s">
        <v>1232</v>
      </c>
      <c r="AL37" s="68"/>
      <c r="AM37" s="83" t="s">
        <v>1334</v>
      </c>
    </row>
    <row r="38" spans="2:39" s="74" customFormat="1" ht="114" customHeight="1" x14ac:dyDescent="0.2">
      <c r="B38" s="68" t="s">
        <v>454</v>
      </c>
      <c r="C38" s="68" t="s">
        <v>459</v>
      </c>
      <c r="D38" s="68" t="s">
        <v>460</v>
      </c>
      <c r="E38" s="68" t="s">
        <v>935</v>
      </c>
      <c r="F38" s="70">
        <v>0.91</v>
      </c>
      <c r="G38" s="70" t="s">
        <v>885</v>
      </c>
      <c r="H38" s="70" t="s">
        <v>650</v>
      </c>
      <c r="I38" s="70" t="s">
        <v>716</v>
      </c>
      <c r="J38" s="68" t="s">
        <v>850</v>
      </c>
      <c r="K38" s="68" t="s">
        <v>651</v>
      </c>
      <c r="L38" s="68" t="s">
        <v>851</v>
      </c>
      <c r="M38" s="75">
        <v>42522</v>
      </c>
      <c r="N38" s="75">
        <v>43981</v>
      </c>
      <c r="O38" s="68" t="s">
        <v>1335</v>
      </c>
      <c r="P38" s="68" t="s">
        <v>1336</v>
      </c>
      <c r="Q38" s="76">
        <v>1</v>
      </c>
      <c r="R38" s="76">
        <v>1</v>
      </c>
      <c r="S38" s="76">
        <v>1</v>
      </c>
      <c r="T38" s="76">
        <v>1</v>
      </c>
      <c r="U38" s="70">
        <v>0</v>
      </c>
      <c r="V38" s="76">
        <v>0</v>
      </c>
      <c r="W38" s="70"/>
      <c r="X38" s="68"/>
      <c r="Y38" s="68"/>
      <c r="Z38" s="68"/>
      <c r="AA38" s="68"/>
      <c r="AB38" s="68"/>
      <c r="AC38" s="68" t="s">
        <v>574</v>
      </c>
      <c r="AD38" s="68" t="s">
        <v>652</v>
      </c>
      <c r="AE38" s="68"/>
      <c r="AF38" s="70">
        <v>800</v>
      </c>
      <c r="AG38" s="68" t="s">
        <v>1162</v>
      </c>
      <c r="AH38" s="68" t="s">
        <v>656</v>
      </c>
      <c r="AI38" s="188">
        <v>5286000000</v>
      </c>
      <c r="AJ38" s="68" t="s">
        <v>716</v>
      </c>
      <c r="AK38" s="68" t="s">
        <v>1232</v>
      </c>
      <c r="AL38" s="68"/>
      <c r="AM38" s="83" t="s">
        <v>1337</v>
      </c>
    </row>
    <row r="39" spans="2:39" s="74" customFormat="1" ht="150.75" customHeight="1" x14ac:dyDescent="0.2">
      <c r="B39" s="77" t="s">
        <v>454</v>
      </c>
      <c r="C39" s="77" t="s">
        <v>459</v>
      </c>
      <c r="D39" s="77" t="s">
        <v>460</v>
      </c>
      <c r="E39" s="77" t="s">
        <v>841</v>
      </c>
      <c r="F39" s="70">
        <v>0.91</v>
      </c>
      <c r="G39" s="70" t="s">
        <v>884</v>
      </c>
      <c r="H39" s="70" t="s">
        <v>504</v>
      </c>
      <c r="I39" s="70" t="s">
        <v>716</v>
      </c>
      <c r="J39" s="70" t="s">
        <v>1229</v>
      </c>
      <c r="K39" s="70" t="s">
        <v>1024</v>
      </c>
      <c r="L39" s="70" t="s">
        <v>1025</v>
      </c>
      <c r="M39" s="75">
        <v>42797</v>
      </c>
      <c r="N39" s="75">
        <v>43910</v>
      </c>
      <c r="O39" s="78" t="s">
        <v>1230</v>
      </c>
      <c r="P39" s="78" t="s">
        <v>1231</v>
      </c>
      <c r="Q39" s="70">
        <v>1</v>
      </c>
      <c r="R39" s="70">
        <v>2</v>
      </c>
      <c r="S39" s="70">
        <v>2</v>
      </c>
      <c r="T39" s="70">
        <v>2</v>
      </c>
      <c r="U39" s="70">
        <v>1</v>
      </c>
      <c r="V39" s="76">
        <v>1</v>
      </c>
      <c r="W39" s="70">
        <v>1</v>
      </c>
      <c r="X39" s="70"/>
      <c r="Y39" s="70"/>
      <c r="Z39" s="70"/>
      <c r="AA39" s="70"/>
      <c r="AB39" s="70"/>
      <c r="AC39" s="70" t="s">
        <v>529</v>
      </c>
      <c r="AD39" s="70" t="s">
        <v>530</v>
      </c>
      <c r="AE39" s="70" t="s">
        <v>902</v>
      </c>
      <c r="AF39" s="70">
        <v>1006</v>
      </c>
      <c r="AG39" s="77" t="s">
        <v>660</v>
      </c>
      <c r="AH39" s="77" t="s">
        <v>661</v>
      </c>
      <c r="AI39" s="134">
        <v>13451012869</v>
      </c>
      <c r="AJ39" s="70" t="s">
        <v>1232</v>
      </c>
      <c r="AK39" s="70" t="s">
        <v>1232</v>
      </c>
      <c r="AL39" s="78" t="s">
        <v>1102</v>
      </c>
      <c r="AM39" s="218" t="s">
        <v>903</v>
      </c>
    </row>
    <row r="40" spans="2:39" s="74" customFormat="1" ht="99" customHeight="1" x14ac:dyDescent="0.2">
      <c r="B40" s="68" t="s">
        <v>454</v>
      </c>
      <c r="C40" s="68" t="s">
        <v>459</v>
      </c>
      <c r="D40" s="68" t="s">
        <v>460</v>
      </c>
      <c r="E40" s="68" t="s">
        <v>868</v>
      </c>
      <c r="F40" s="70">
        <v>0.69</v>
      </c>
      <c r="G40" s="70" t="s">
        <v>725</v>
      </c>
      <c r="H40" s="70" t="s">
        <v>491</v>
      </c>
      <c r="I40" s="70" t="s">
        <v>716</v>
      </c>
      <c r="J40" s="70" t="s">
        <v>506</v>
      </c>
      <c r="K40" s="70" t="s">
        <v>507</v>
      </c>
      <c r="L40" s="77" t="s">
        <v>508</v>
      </c>
      <c r="M40" s="75">
        <v>42522</v>
      </c>
      <c r="N40" s="75">
        <v>43981</v>
      </c>
      <c r="O40" s="68" t="s">
        <v>1305</v>
      </c>
      <c r="P40" s="68" t="s">
        <v>1193</v>
      </c>
      <c r="Q40" s="76">
        <v>1</v>
      </c>
      <c r="R40" s="76">
        <v>1</v>
      </c>
      <c r="S40" s="76">
        <v>1</v>
      </c>
      <c r="T40" s="76">
        <v>1</v>
      </c>
      <c r="U40" s="70">
        <v>0</v>
      </c>
      <c r="V40" s="76">
        <v>0</v>
      </c>
      <c r="W40" s="70"/>
      <c r="X40" s="68"/>
      <c r="Y40" s="68"/>
      <c r="Z40" s="68"/>
      <c r="AA40" s="68"/>
      <c r="AB40" s="68"/>
      <c r="AC40" s="68" t="s">
        <v>551</v>
      </c>
      <c r="AD40" s="68" t="s">
        <v>527</v>
      </c>
      <c r="AE40" s="68"/>
      <c r="AF40" s="70">
        <v>1099</v>
      </c>
      <c r="AG40" s="70" t="s">
        <v>552</v>
      </c>
      <c r="AH40" s="68" t="s">
        <v>869</v>
      </c>
      <c r="AI40" s="102">
        <v>169277402679</v>
      </c>
      <c r="AJ40" s="70" t="s">
        <v>716</v>
      </c>
      <c r="AK40" s="70" t="s">
        <v>716</v>
      </c>
      <c r="AL40" s="70" t="s">
        <v>716</v>
      </c>
      <c r="AM40" s="217" t="s">
        <v>1297</v>
      </c>
    </row>
    <row r="41" spans="2:39" s="74" customFormat="1" ht="62.25" customHeight="1" x14ac:dyDescent="0.2">
      <c r="B41" s="68" t="s">
        <v>454</v>
      </c>
      <c r="C41" s="68" t="s">
        <v>461</v>
      </c>
      <c r="D41" s="68" t="s">
        <v>462</v>
      </c>
      <c r="E41" s="68" t="s">
        <v>856</v>
      </c>
      <c r="F41" s="70">
        <v>1.31</v>
      </c>
      <c r="G41" s="70" t="s">
        <v>725</v>
      </c>
      <c r="H41" s="70" t="s">
        <v>491</v>
      </c>
      <c r="I41" s="70" t="s">
        <v>716</v>
      </c>
      <c r="J41" s="70" t="s">
        <v>498</v>
      </c>
      <c r="K41" s="70">
        <v>3132374727</v>
      </c>
      <c r="L41" s="77" t="s">
        <v>747</v>
      </c>
      <c r="M41" s="75">
        <v>42736</v>
      </c>
      <c r="N41" s="75">
        <v>43981</v>
      </c>
      <c r="O41" s="68" t="s">
        <v>1274</v>
      </c>
      <c r="P41" s="68" t="s">
        <v>1275</v>
      </c>
      <c r="Q41" s="76">
        <v>0.4</v>
      </c>
      <c r="R41" s="76">
        <v>0.6</v>
      </c>
      <c r="S41" s="76">
        <v>0.8</v>
      </c>
      <c r="T41" s="76">
        <v>1</v>
      </c>
      <c r="U41" s="76">
        <v>0.39</v>
      </c>
      <c r="V41" s="76">
        <v>0.97499999999999998</v>
      </c>
      <c r="W41" s="70"/>
      <c r="X41" s="68"/>
      <c r="Y41" s="68"/>
      <c r="Z41" s="68"/>
      <c r="AA41" s="68"/>
      <c r="AB41" s="68"/>
      <c r="AC41" s="68" t="s">
        <v>535</v>
      </c>
      <c r="AD41" s="68" t="s">
        <v>527</v>
      </c>
      <c r="AE41" s="68"/>
      <c r="AF41" s="70">
        <v>1108</v>
      </c>
      <c r="AG41" s="70" t="s">
        <v>534</v>
      </c>
      <c r="AH41" s="68" t="s">
        <v>463</v>
      </c>
      <c r="AI41" s="118">
        <v>4021000000</v>
      </c>
      <c r="AJ41" s="76">
        <v>1</v>
      </c>
      <c r="AK41" s="118">
        <v>536000000</v>
      </c>
      <c r="AL41" s="76" t="s">
        <v>1053</v>
      </c>
      <c r="AM41" s="83" t="s">
        <v>1292</v>
      </c>
    </row>
    <row r="42" spans="2:39" s="74" customFormat="1" ht="126" customHeight="1" x14ac:dyDescent="0.2">
      <c r="B42" s="68" t="s">
        <v>454</v>
      </c>
      <c r="C42" s="68" t="s">
        <v>461</v>
      </c>
      <c r="D42" s="68" t="s">
        <v>462</v>
      </c>
      <c r="E42" s="77" t="s">
        <v>1222</v>
      </c>
      <c r="F42" s="70">
        <v>0.69</v>
      </c>
      <c r="G42" s="70" t="s">
        <v>725</v>
      </c>
      <c r="H42" s="70" t="s">
        <v>491</v>
      </c>
      <c r="I42" s="70" t="s">
        <v>716</v>
      </c>
      <c r="J42" s="70" t="s">
        <v>748</v>
      </c>
      <c r="K42" s="70" t="s">
        <v>1047</v>
      </c>
      <c r="L42" s="77" t="s">
        <v>1046</v>
      </c>
      <c r="M42" s="75">
        <v>42736</v>
      </c>
      <c r="N42" s="75">
        <v>43981</v>
      </c>
      <c r="O42" s="68" t="s">
        <v>1223</v>
      </c>
      <c r="P42" s="135" t="s">
        <v>1306</v>
      </c>
      <c r="Q42" s="70">
        <v>200</v>
      </c>
      <c r="R42" s="70">
        <v>50</v>
      </c>
      <c r="S42" s="70">
        <v>50</v>
      </c>
      <c r="T42" s="70">
        <v>50</v>
      </c>
      <c r="U42" s="70">
        <v>64</v>
      </c>
      <c r="V42" s="136">
        <v>0.32</v>
      </c>
      <c r="W42" s="70"/>
      <c r="X42" s="68"/>
      <c r="Y42" s="68"/>
      <c r="Z42" s="68"/>
      <c r="AA42" s="68"/>
      <c r="AB42" s="68"/>
      <c r="AC42" s="68" t="s">
        <v>526</v>
      </c>
      <c r="AD42" s="68" t="s">
        <v>527</v>
      </c>
      <c r="AE42" s="68"/>
      <c r="AF42" s="70">
        <v>1086</v>
      </c>
      <c r="AG42" s="70" t="s">
        <v>548</v>
      </c>
      <c r="AH42" s="68" t="s">
        <v>549</v>
      </c>
      <c r="AI42" s="120">
        <v>981150702</v>
      </c>
      <c r="AJ42" s="76" t="s">
        <v>644</v>
      </c>
      <c r="AK42" s="76" t="s">
        <v>644</v>
      </c>
      <c r="AL42" s="70" t="s">
        <v>1059</v>
      </c>
      <c r="AM42" s="83" t="s">
        <v>1225</v>
      </c>
    </row>
    <row r="43" spans="2:39" s="74" customFormat="1" ht="110.25" customHeight="1" x14ac:dyDescent="0.2">
      <c r="B43" s="68" t="s">
        <v>454</v>
      </c>
      <c r="C43" s="68" t="s">
        <v>461</v>
      </c>
      <c r="D43" s="68" t="s">
        <v>462</v>
      </c>
      <c r="E43" s="68" t="s">
        <v>1048</v>
      </c>
      <c r="F43" s="70">
        <v>0.69</v>
      </c>
      <c r="G43" s="70" t="s">
        <v>725</v>
      </c>
      <c r="H43" s="70" t="s">
        <v>491</v>
      </c>
      <c r="I43" s="70" t="s">
        <v>716</v>
      </c>
      <c r="J43" s="70" t="s">
        <v>748</v>
      </c>
      <c r="K43" s="70" t="s">
        <v>1047</v>
      </c>
      <c r="L43" s="77" t="s">
        <v>1046</v>
      </c>
      <c r="M43" s="75">
        <v>42522</v>
      </c>
      <c r="N43" s="75">
        <v>43981</v>
      </c>
      <c r="O43" s="68" t="s">
        <v>1194</v>
      </c>
      <c r="P43" s="137" t="s">
        <v>1224</v>
      </c>
      <c r="Q43" s="70">
        <v>12</v>
      </c>
      <c r="R43" s="70">
        <v>12</v>
      </c>
      <c r="S43" s="70">
        <v>12</v>
      </c>
      <c r="T43" s="70">
        <v>12</v>
      </c>
      <c r="U43" s="70">
        <v>6</v>
      </c>
      <c r="V43" s="136">
        <v>0.5</v>
      </c>
      <c r="W43" s="70"/>
      <c r="X43" s="68"/>
      <c r="Y43" s="68"/>
      <c r="Z43" s="68"/>
      <c r="AA43" s="68"/>
      <c r="AB43" s="68"/>
      <c r="AC43" s="68" t="s">
        <v>526</v>
      </c>
      <c r="AD43" s="68" t="s">
        <v>527</v>
      </c>
      <c r="AE43" s="68"/>
      <c r="AF43" s="70">
        <v>1086</v>
      </c>
      <c r="AG43" s="70" t="s">
        <v>548</v>
      </c>
      <c r="AH43" s="68" t="s">
        <v>550</v>
      </c>
      <c r="AI43" s="120">
        <v>914291800</v>
      </c>
      <c r="AJ43" s="76" t="s">
        <v>644</v>
      </c>
      <c r="AK43" s="76" t="s">
        <v>644</v>
      </c>
      <c r="AL43" s="70" t="s">
        <v>1060</v>
      </c>
      <c r="AM43" s="83" t="s">
        <v>1225</v>
      </c>
    </row>
    <row r="44" spans="2:39" s="74" customFormat="1" ht="110.25" customHeight="1" x14ac:dyDescent="0.2">
      <c r="B44" s="96" t="s">
        <v>454</v>
      </c>
      <c r="C44" s="96" t="s">
        <v>461</v>
      </c>
      <c r="D44" s="96" t="s">
        <v>462</v>
      </c>
      <c r="E44" s="68" t="s">
        <v>1359</v>
      </c>
      <c r="F44" s="97">
        <v>0.94</v>
      </c>
      <c r="G44" s="97" t="s">
        <v>725</v>
      </c>
      <c r="H44" s="97" t="s">
        <v>491</v>
      </c>
      <c r="I44" s="97" t="s">
        <v>716</v>
      </c>
      <c r="J44" s="97" t="s">
        <v>748</v>
      </c>
      <c r="K44" s="97" t="s">
        <v>1360</v>
      </c>
      <c r="L44" s="98" t="s">
        <v>1361</v>
      </c>
      <c r="M44" s="99">
        <v>43101</v>
      </c>
      <c r="N44" s="99">
        <v>43981</v>
      </c>
      <c r="O44" s="68" t="s">
        <v>1362</v>
      </c>
      <c r="P44" s="155" t="s">
        <v>1363</v>
      </c>
      <c r="Q44" s="70" t="s">
        <v>644</v>
      </c>
      <c r="R44" s="97">
        <v>100</v>
      </c>
      <c r="S44" s="97">
        <v>0</v>
      </c>
      <c r="T44" s="97">
        <v>0</v>
      </c>
      <c r="U44" s="70" t="s">
        <v>644</v>
      </c>
      <c r="V44" s="70" t="s">
        <v>644</v>
      </c>
      <c r="W44" s="97"/>
      <c r="X44" s="96"/>
      <c r="Y44" s="96"/>
      <c r="Z44" s="96"/>
      <c r="AA44" s="96"/>
      <c r="AB44" s="96"/>
      <c r="AC44" s="96" t="s">
        <v>526</v>
      </c>
      <c r="AD44" s="96" t="s">
        <v>527</v>
      </c>
      <c r="AE44" s="96"/>
      <c r="AF44" s="97">
        <v>1086</v>
      </c>
      <c r="AG44" s="96" t="s">
        <v>548</v>
      </c>
      <c r="AH44" s="96" t="s">
        <v>1364</v>
      </c>
      <c r="AI44" s="97" t="s">
        <v>1365</v>
      </c>
      <c r="AJ44" s="97" t="s">
        <v>690</v>
      </c>
      <c r="AK44" s="97"/>
      <c r="AL44" s="97"/>
      <c r="AM44" s="219" t="s">
        <v>1366</v>
      </c>
    </row>
    <row r="45" spans="2:39" s="74" customFormat="1" ht="110.25" customHeight="1" x14ac:dyDescent="0.2">
      <c r="B45" s="96" t="s">
        <v>454</v>
      </c>
      <c r="C45" s="96" t="s">
        <v>461</v>
      </c>
      <c r="D45" s="96" t="s">
        <v>462</v>
      </c>
      <c r="E45" s="68" t="s">
        <v>1367</v>
      </c>
      <c r="F45" s="97">
        <v>0.94</v>
      </c>
      <c r="G45" s="97" t="s">
        <v>725</v>
      </c>
      <c r="H45" s="97" t="s">
        <v>491</v>
      </c>
      <c r="I45" s="97" t="s">
        <v>716</v>
      </c>
      <c r="J45" s="97" t="s">
        <v>748</v>
      </c>
      <c r="K45" s="97" t="s">
        <v>1360</v>
      </c>
      <c r="L45" s="98" t="s">
        <v>1361</v>
      </c>
      <c r="M45" s="99">
        <v>43101</v>
      </c>
      <c r="N45" s="99">
        <v>43981</v>
      </c>
      <c r="O45" s="68" t="s">
        <v>1368</v>
      </c>
      <c r="P45" s="205" t="s">
        <v>1369</v>
      </c>
      <c r="Q45" s="70" t="s">
        <v>644</v>
      </c>
      <c r="R45" s="97">
        <v>100</v>
      </c>
      <c r="S45" s="97">
        <v>100</v>
      </c>
      <c r="T45" s="97">
        <v>100</v>
      </c>
      <c r="U45" s="70" t="s">
        <v>644</v>
      </c>
      <c r="V45" s="70" t="s">
        <v>644</v>
      </c>
      <c r="W45" s="97"/>
      <c r="X45" s="96"/>
      <c r="Y45" s="96"/>
      <c r="Z45" s="96"/>
      <c r="AA45" s="96"/>
      <c r="AB45" s="96"/>
      <c r="AC45" s="96" t="s">
        <v>526</v>
      </c>
      <c r="AD45" s="96" t="s">
        <v>527</v>
      </c>
      <c r="AE45" s="96"/>
      <c r="AF45" s="97">
        <v>1086</v>
      </c>
      <c r="AG45" s="96" t="s">
        <v>548</v>
      </c>
      <c r="AH45" s="96" t="s">
        <v>1364</v>
      </c>
      <c r="AI45" s="97" t="s">
        <v>1365</v>
      </c>
      <c r="AJ45" s="97" t="s">
        <v>690</v>
      </c>
      <c r="AK45" s="97"/>
      <c r="AL45" s="97"/>
      <c r="AM45" s="219" t="s">
        <v>1366</v>
      </c>
    </row>
    <row r="46" spans="2:39" s="74" customFormat="1" ht="111.75" customHeight="1" x14ac:dyDescent="0.2">
      <c r="B46" s="77" t="s">
        <v>454</v>
      </c>
      <c r="C46" s="77" t="s">
        <v>461</v>
      </c>
      <c r="D46" s="77" t="s">
        <v>462</v>
      </c>
      <c r="E46" s="98" t="s">
        <v>1183</v>
      </c>
      <c r="F46" s="70">
        <v>0.69</v>
      </c>
      <c r="G46" s="70" t="s">
        <v>725</v>
      </c>
      <c r="H46" s="70" t="s">
        <v>491</v>
      </c>
      <c r="I46" s="70" t="s">
        <v>716</v>
      </c>
      <c r="J46" s="70" t="s">
        <v>1262</v>
      </c>
      <c r="K46" s="70" t="s">
        <v>1263</v>
      </c>
      <c r="L46" s="70" t="s">
        <v>1264</v>
      </c>
      <c r="M46" s="75">
        <v>43101</v>
      </c>
      <c r="N46" s="75">
        <v>43981</v>
      </c>
      <c r="O46" s="77" t="s">
        <v>1186</v>
      </c>
      <c r="P46" s="77" t="s">
        <v>987</v>
      </c>
      <c r="Q46" s="70" t="s">
        <v>644</v>
      </c>
      <c r="R46" s="70">
        <v>50</v>
      </c>
      <c r="S46" s="70">
        <v>25</v>
      </c>
      <c r="T46" s="70">
        <v>25</v>
      </c>
      <c r="U46" s="70" t="s">
        <v>644</v>
      </c>
      <c r="V46" s="70" t="s">
        <v>644</v>
      </c>
      <c r="W46" s="70"/>
      <c r="X46" s="77"/>
      <c r="Y46" s="77"/>
      <c r="Z46" s="77"/>
      <c r="AA46" s="77"/>
      <c r="AB46" s="77"/>
      <c r="AC46" s="77" t="s">
        <v>526</v>
      </c>
      <c r="AD46" s="77" t="s">
        <v>553</v>
      </c>
      <c r="AE46" s="77" t="s">
        <v>553</v>
      </c>
      <c r="AF46" s="70">
        <v>1096</v>
      </c>
      <c r="AG46" s="70" t="s">
        <v>554</v>
      </c>
      <c r="AH46" s="98" t="s">
        <v>1184</v>
      </c>
      <c r="AI46" s="70">
        <v>733667000</v>
      </c>
      <c r="AJ46" s="70" t="s">
        <v>863</v>
      </c>
      <c r="AK46" s="70" t="s">
        <v>863</v>
      </c>
      <c r="AL46" s="70" t="s">
        <v>1307</v>
      </c>
      <c r="AM46" s="220" t="s">
        <v>1266</v>
      </c>
    </row>
    <row r="47" spans="2:39" s="74" customFormat="1" ht="115.5" customHeight="1" x14ac:dyDescent="0.2">
      <c r="B47" s="68" t="s">
        <v>454</v>
      </c>
      <c r="C47" s="68" t="s">
        <v>461</v>
      </c>
      <c r="D47" s="68" t="s">
        <v>462</v>
      </c>
      <c r="E47" s="68" t="s">
        <v>834</v>
      </c>
      <c r="F47" s="70">
        <v>0.91</v>
      </c>
      <c r="G47" s="70" t="s">
        <v>729</v>
      </c>
      <c r="H47" s="70" t="s">
        <v>1104</v>
      </c>
      <c r="I47" s="70" t="s">
        <v>716</v>
      </c>
      <c r="J47" s="70" t="s">
        <v>1039</v>
      </c>
      <c r="K47" s="70" t="s">
        <v>1022</v>
      </c>
      <c r="L47" s="77" t="s">
        <v>1023</v>
      </c>
      <c r="M47" s="75">
        <v>42375</v>
      </c>
      <c r="N47" s="75" t="s">
        <v>1105</v>
      </c>
      <c r="O47" s="68" t="s">
        <v>1106</v>
      </c>
      <c r="P47" s="83" t="s">
        <v>1107</v>
      </c>
      <c r="Q47" s="76">
        <v>1</v>
      </c>
      <c r="R47" s="76">
        <v>1</v>
      </c>
      <c r="S47" s="76">
        <v>1</v>
      </c>
      <c r="T47" s="76">
        <v>1</v>
      </c>
      <c r="U47" s="76">
        <v>1</v>
      </c>
      <c r="V47" s="76">
        <v>1</v>
      </c>
      <c r="W47" s="70"/>
      <c r="X47" s="69"/>
      <c r="Y47" s="69"/>
      <c r="Z47" s="69"/>
      <c r="AA47" s="69"/>
      <c r="AB47" s="69"/>
      <c r="AC47" s="69" t="s">
        <v>597</v>
      </c>
      <c r="AD47" s="69" t="s">
        <v>598</v>
      </c>
      <c r="AE47" s="69" t="s">
        <v>1108</v>
      </c>
      <c r="AF47" s="70">
        <v>1131</v>
      </c>
      <c r="AG47" s="69" t="s">
        <v>1109</v>
      </c>
      <c r="AH47" s="69" t="s">
        <v>601</v>
      </c>
      <c r="AI47" s="107" t="s">
        <v>1110</v>
      </c>
      <c r="AJ47" s="79">
        <v>1.2999999999999999E-3</v>
      </c>
      <c r="AK47" s="70" t="s">
        <v>1111</v>
      </c>
      <c r="AL47" s="70" t="s">
        <v>1299</v>
      </c>
      <c r="AM47" s="217" t="s">
        <v>602</v>
      </c>
    </row>
    <row r="48" spans="2:39" s="74" customFormat="1" ht="130.5" customHeight="1" x14ac:dyDescent="0.2">
      <c r="B48" s="96" t="s">
        <v>454</v>
      </c>
      <c r="C48" s="96" t="s">
        <v>461</v>
      </c>
      <c r="D48" s="96" t="s">
        <v>462</v>
      </c>
      <c r="E48" s="98" t="s">
        <v>681</v>
      </c>
      <c r="F48" s="70">
        <v>0.91</v>
      </c>
      <c r="G48" s="97"/>
      <c r="H48" s="97"/>
      <c r="I48" s="97" t="s">
        <v>682</v>
      </c>
      <c r="J48" s="97" t="s">
        <v>1033</v>
      </c>
      <c r="K48" s="97" t="s">
        <v>1032</v>
      </c>
      <c r="L48" s="98" t="s">
        <v>1170</v>
      </c>
      <c r="M48" s="99">
        <v>42736</v>
      </c>
      <c r="N48" s="99">
        <v>43982</v>
      </c>
      <c r="O48" s="96" t="s">
        <v>1171</v>
      </c>
      <c r="P48" s="96" t="s">
        <v>749</v>
      </c>
      <c r="Q48" s="100">
        <v>1</v>
      </c>
      <c r="R48" s="100">
        <v>1</v>
      </c>
      <c r="S48" s="100">
        <v>1</v>
      </c>
      <c r="T48" s="100">
        <v>1</v>
      </c>
      <c r="U48" s="100">
        <v>1</v>
      </c>
      <c r="V48" s="100">
        <v>1</v>
      </c>
      <c r="W48" s="97"/>
      <c r="X48" s="96"/>
      <c r="Y48" s="96"/>
      <c r="Z48" s="96"/>
      <c r="AA48" s="96"/>
      <c r="AB48" s="96"/>
      <c r="AC48" s="96"/>
      <c r="AD48" s="96"/>
      <c r="AE48" s="96"/>
      <c r="AF48" s="97"/>
      <c r="AG48" s="96"/>
      <c r="AH48" s="96"/>
      <c r="AI48" s="202" t="s">
        <v>1232</v>
      </c>
      <c r="AJ48" s="202" t="s">
        <v>1232</v>
      </c>
      <c r="AK48" s="191">
        <v>2047766594</v>
      </c>
      <c r="AL48" s="203" t="s">
        <v>1347</v>
      </c>
      <c r="AM48" s="219" t="s">
        <v>1348</v>
      </c>
    </row>
    <row r="49" spans="2:39" s="74" customFormat="1" ht="123.75" customHeight="1" x14ac:dyDescent="0.2">
      <c r="B49" s="138" t="s">
        <v>454</v>
      </c>
      <c r="C49" s="138" t="s">
        <v>461</v>
      </c>
      <c r="D49" s="138" t="s">
        <v>462</v>
      </c>
      <c r="E49" s="138" t="s">
        <v>937</v>
      </c>
      <c r="F49" s="70">
        <v>0.91</v>
      </c>
      <c r="G49" s="139" t="s">
        <v>985</v>
      </c>
      <c r="H49" s="139" t="s">
        <v>505</v>
      </c>
      <c r="I49" s="139" t="s">
        <v>716</v>
      </c>
      <c r="J49" s="139" t="s">
        <v>1125</v>
      </c>
      <c r="K49" s="139">
        <v>3241000</v>
      </c>
      <c r="L49" s="77" t="s">
        <v>1282</v>
      </c>
      <c r="M49" s="140">
        <v>42887</v>
      </c>
      <c r="N49" s="140">
        <v>44196</v>
      </c>
      <c r="O49" s="138" t="s">
        <v>938</v>
      </c>
      <c r="P49" s="138" t="s">
        <v>988</v>
      </c>
      <c r="Q49" s="139">
        <v>25</v>
      </c>
      <c r="R49" s="139">
        <v>25</v>
      </c>
      <c r="S49" s="139">
        <v>25</v>
      </c>
      <c r="T49" s="139">
        <v>25</v>
      </c>
      <c r="U49" s="139">
        <v>25</v>
      </c>
      <c r="V49" s="192">
        <v>1</v>
      </c>
      <c r="W49" s="139"/>
      <c r="X49" s="139"/>
      <c r="Y49" s="139"/>
      <c r="Z49" s="139"/>
      <c r="AA49" s="139"/>
      <c r="AB49" s="139"/>
      <c r="AC49" s="138" t="s">
        <v>526</v>
      </c>
      <c r="AD49" s="138" t="s">
        <v>546</v>
      </c>
      <c r="AE49" s="141" t="s">
        <v>1126</v>
      </c>
      <c r="AF49" s="139">
        <v>1049</v>
      </c>
      <c r="AG49" s="139" t="s">
        <v>547</v>
      </c>
      <c r="AH49" s="193" t="s">
        <v>1321</v>
      </c>
      <c r="AI49" s="180">
        <v>20989272273</v>
      </c>
      <c r="AJ49" s="181" t="s">
        <v>644</v>
      </c>
      <c r="AK49" s="139" t="s">
        <v>644</v>
      </c>
      <c r="AL49" s="138" t="s">
        <v>1322</v>
      </c>
      <c r="AM49" s="221" t="s">
        <v>1323</v>
      </c>
    </row>
    <row r="50" spans="2:39" s="74" customFormat="1" ht="111.75" customHeight="1" x14ac:dyDescent="0.2">
      <c r="B50" s="138" t="s">
        <v>454</v>
      </c>
      <c r="C50" s="138" t="s">
        <v>461</v>
      </c>
      <c r="D50" s="138" t="s">
        <v>462</v>
      </c>
      <c r="E50" s="138" t="s">
        <v>941</v>
      </c>
      <c r="F50" s="70">
        <v>0.91</v>
      </c>
      <c r="G50" s="139" t="s">
        <v>985</v>
      </c>
      <c r="H50" s="139" t="s">
        <v>505</v>
      </c>
      <c r="I50" s="139" t="s">
        <v>716</v>
      </c>
      <c r="J50" s="139" t="s">
        <v>1125</v>
      </c>
      <c r="K50" s="139">
        <v>3241000</v>
      </c>
      <c r="L50" s="77" t="s">
        <v>1282</v>
      </c>
      <c r="M50" s="140">
        <v>42887</v>
      </c>
      <c r="N50" s="140">
        <v>44196</v>
      </c>
      <c r="O50" s="138" t="s">
        <v>939</v>
      </c>
      <c r="P50" s="138" t="s">
        <v>940</v>
      </c>
      <c r="Q50" s="139">
        <v>100</v>
      </c>
      <c r="R50" s="139">
        <v>100</v>
      </c>
      <c r="S50" s="139">
        <v>100</v>
      </c>
      <c r="T50" s="139">
        <v>100</v>
      </c>
      <c r="U50" s="139">
        <v>0</v>
      </c>
      <c r="V50" s="192">
        <v>0</v>
      </c>
      <c r="W50" s="139"/>
      <c r="X50" s="139"/>
      <c r="Y50" s="139"/>
      <c r="Z50" s="139"/>
      <c r="AA50" s="139"/>
      <c r="AB50" s="139"/>
      <c r="AC50" s="138" t="s">
        <v>526</v>
      </c>
      <c r="AD50" s="138" t="s">
        <v>546</v>
      </c>
      <c r="AE50" s="141" t="s">
        <v>1126</v>
      </c>
      <c r="AF50" s="139">
        <v>1049</v>
      </c>
      <c r="AG50" s="139" t="s">
        <v>547</v>
      </c>
      <c r="AH50" s="193" t="s">
        <v>1324</v>
      </c>
      <c r="AI50" s="180">
        <v>294528126872</v>
      </c>
      <c r="AJ50" s="181" t="s">
        <v>644</v>
      </c>
      <c r="AK50" s="139" t="s">
        <v>644</v>
      </c>
      <c r="AL50" s="138" t="s">
        <v>1158</v>
      </c>
      <c r="AM50" s="221" t="s">
        <v>1325</v>
      </c>
    </row>
    <row r="51" spans="2:39" s="74" customFormat="1" ht="108.75" customHeight="1" x14ac:dyDescent="0.2">
      <c r="B51" s="68" t="s">
        <v>454</v>
      </c>
      <c r="C51" s="68" t="s">
        <v>461</v>
      </c>
      <c r="D51" s="68" t="s">
        <v>462</v>
      </c>
      <c r="E51" s="68" t="s">
        <v>786</v>
      </c>
      <c r="F51" s="70">
        <v>1.28</v>
      </c>
      <c r="G51" s="70" t="s">
        <v>725</v>
      </c>
      <c r="H51" s="70" t="s">
        <v>491</v>
      </c>
      <c r="I51" s="70" t="s">
        <v>716</v>
      </c>
      <c r="J51" s="70" t="s">
        <v>649</v>
      </c>
      <c r="K51" s="70" t="s">
        <v>647</v>
      </c>
      <c r="L51" s="77" t="s">
        <v>648</v>
      </c>
      <c r="M51" s="75">
        <v>42736</v>
      </c>
      <c r="N51" s="75">
        <v>43100</v>
      </c>
      <c r="O51" s="68" t="s">
        <v>787</v>
      </c>
      <c r="P51" s="68" t="s">
        <v>1195</v>
      </c>
      <c r="Q51" s="142">
        <v>1</v>
      </c>
      <c r="R51" s="142">
        <v>0</v>
      </c>
      <c r="S51" s="142">
        <v>0</v>
      </c>
      <c r="T51" s="142">
        <v>0</v>
      </c>
      <c r="U51" s="70">
        <v>1</v>
      </c>
      <c r="V51" s="76">
        <v>1</v>
      </c>
      <c r="W51" s="70"/>
      <c r="X51" s="68"/>
      <c r="Y51" s="68"/>
      <c r="Z51" s="68"/>
      <c r="AA51" s="68"/>
      <c r="AB51" s="68"/>
      <c r="AC51" s="68" t="s">
        <v>535</v>
      </c>
      <c r="AD51" s="68" t="s">
        <v>527</v>
      </c>
      <c r="AE51" s="68"/>
      <c r="AF51" s="70">
        <v>1108</v>
      </c>
      <c r="AG51" s="70" t="s">
        <v>534</v>
      </c>
      <c r="AH51" s="68" t="s">
        <v>463</v>
      </c>
      <c r="AI51" s="118">
        <v>4021000000</v>
      </c>
      <c r="AJ51" s="76" t="s">
        <v>644</v>
      </c>
      <c r="AK51" s="76" t="s">
        <v>644</v>
      </c>
      <c r="AL51" s="143" t="s">
        <v>1057</v>
      </c>
      <c r="AM51" s="83" t="s">
        <v>1308</v>
      </c>
    </row>
    <row r="52" spans="2:39" s="74" customFormat="1" ht="87" customHeight="1" x14ac:dyDescent="0.2">
      <c r="B52" s="68" t="s">
        <v>454</v>
      </c>
      <c r="C52" s="68" t="s">
        <v>461</v>
      </c>
      <c r="D52" s="68" t="s">
        <v>462</v>
      </c>
      <c r="E52" s="68" t="s">
        <v>788</v>
      </c>
      <c r="F52" s="70">
        <v>1.28</v>
      </c>
      <c r="G52" s="70" t="s">
        <v>725</v>
      </c>
      <c r="H52" s="70" t="s">
        <v>491</v>
      </c>
      <c r="I52" s="70" t="s">
        <v>716</v>
      </c>
      <c r="J52" s="70" t="s">
        <v>649</v>
      </c>
      <c r="K52" s="70" t="s">
        <v>647</v>
      </c>
      <c r="L52" s="77" t="s">
        <v>648</v>
      </c>
      <c r="M52" s="75">
        <v>43101</v>
      </c>
      <c r="N52" s="75">
        <v>43981</v>
      </c>
      <c r="O52" s="68" t="s">
        <v>789</v>
      </c>
      <c r="P52" s="68" t="s">
        <v>790</v>
      </c>
      <c r="Q52" s="142" t="s">
        <v>644</v>
      </c>
      <c r="R52" s="142">
        <v>40</v>
      </c>
      <c r="S52" s="142">
        <v>40</v>
      </c>
      <c r="T52" s="142">
        <v>40</v>
      </c>
      <c r="U52" s="142" t="s">
        <v>644</v>
      </c>
      <c r="V52" s="142" t="s">
        <v>644</v>
      </c>
      <c r="W52" s="68"/>
      <c r="X52" s="68"/>
      <c r="Y52" s="68"/>
      <c r="Z52" s="68"/>
      <c r="AA52" s="68"/>
      <c r="AB52" s="68"/>
      <c r="AC52" s="68" t="s">
        <v>535</v>
      </c>
      <c r="AD52" s="68" t="s">
        <v>527</v>
      </c>
      <c r="AE52" s="68"/>
      <c r="AF52" s="70">
        <v>1108</v>
      </c>
      <c r="AG52" s="70" t="s">
        <v>534</v>
      </c>
      <c r="AH52" s="68" t="s">
        <v>463</v>
      </c>
      <c r="AI52" s="118">
        <v>4021000000</v>
      </c>
      <c r="AJ52" s="76" t="s">
        <v>644</v>
      </c>
      <c r="AK52" s="76" t="s">
        <v>644</v>
      </c>
      <c r="AL52" s="143" t="s">
        <v>1001</v>
      </c>
      <c r="AM52" s="83" t="s">
        <v>1293</v>
      </c>
    </row>
    <row r="53" spans="2:39" s="74" customFormat="1" ht="171" customHeight="1" x14ac:dyDescent="0.2">
      <c r="B53" s="138" t="s">
        <v>454</v>
      </c>
      <c r="C53" s="138" t="s">
        <v>465</v>
      </c>
      <c r="D53" s="138" t="s">
        <v>464</v>
      </c>
      <c r="E53" s="138" t="s">
        <v>686</v>
      </c>
      <c r="F53" s="70">
        <v>0.91</v>
      </c>
      <c r="G53" s="139" t="s">
        <v>985</v>
      </c>
      <c r="H53" s="139" t="s">
        <v>505</v>
      </c>
      <c r="I53" s="139" t="s">
        <v>716</v>
      </c>
      <c r="J53" s="139" t="s">
        <v>1125</v>
      </c>
      <c r="K53" s="139">
        <v>3241000</v>
      </c>
      <c r="L53" s="77" t="s">
        <v>1282</v>
      </c>
      <c r="M53" s="140">
        <v>42887</v>
      </c>
      <c r="N53" s="140">
        <v>44196</v>
      </c>
      <c r="O53" s="138" t="s">
        <v>942</v>
      </c>
      <c r="P53" s="138" t="s">
        <v>943</v>
      </c>
      <c r="Q53" s="139">
        <v>4</v>
      </c>
      <c r="R53" s="139">
        <v>4</v>
      </c>
      <c r="S53" s="139">
        <v>4</v>
      </c>
      <c r="T53" s="139">
        <v>4</v>
      </c>
      <c r="U53" s="139">
        <v>4</v>
      </c>
      <c r="V53" s="192">
        <v>1</v>
      </c>
      <c r="W53" s="139"/>
      <c r="X53" s="139"/>
      <c r="Y53" s="139"/>
      <c r="Z53" s="139"/>
      <c r="AA53" s="139"/>
      <c r="AB53" s="139"/>
      <c r="AC53" s="138" t="s">
        <v>535</v>
      </c>
      <c r="AD53" s="138" t="s">
        <v>557</v>
      </c>
      <c r="AE53" s="141" t="s">
        <v>1127</v>
      </c>
      <c r="AF53" s="139">
        <v>1053</v>
      </c>
      <c r="AG53" s="139" t="s">
        <v>558</v>
      </c>
      <c r="AH53" s="138" t="s">
        <v>559</v>
      </c>
      <c r="AI53" s="182">
        <v>5725633740</v>
      </c>
      <c r="AJ53" s="181" t="s">
        <v>863</v>
      </c>
      <c r="AK53" s="139" t="s">
        <v>863</v>
      </c>
      <c r="AL53" s="138" t="s">
        <v>1238</v>
      </c>
      <c r="AM53" s="222" t="s">
        <v>1326</v>
      </c>
    </row>
    <row r="54" spans="2:39" s="74" customFormat="1" ht="96" customHeight="1" x14ac:dyDescent="0.2">
      <c r="B54" s="77" t="s">
        <v>454</v>
      </c>
      <c r="C54" s="77" t="s">
        <v>465</v>
      </c>
      <c r="D54" s="77" t="s">
        <v>683</v>
      </c>
      <c r="E54" s="77" t="s">
        <v>944</v>
      </c>
      <c r="F54" s="70">
        <v>0.28000000000000003</v>
      </c>
      <c r="G54" s="70" t="s">
        <v>985</v>
      </c>
      <c r="H54" s="70" t="s">
        <v>505</v>
      </c>
      <c r="I54" s="70" t="s">
        <v>716</v>
      </c>
      <c r="J54" s="71" t="s">
        <v>1040</v>
      </c>
      <c r="K54" s="71" t="s">
        <v>1041</v>
      </c>
      <c r="L54" s="77" t="s">
        <v>1282</v>
      </c>
      <c r="M54" s="144">
        <v>42887</v>
      </c>
      <c r="N54" s="140">
        <v>44196</v>
      </c>
      <c r="O54" s="77" t="s">
        <v>945</v>
      </c>
      <c r="P54" s="77" t="s">
        <v>946</v>
      </c>
      <c r="Q54" s="97">
        <v>25</v>
      </c>
      <c r="R54" s="97">
        <v>25</v>
      </c>
      <c r="S54" s="97">
        <v>25</v>
      </c>
      <c r="T54" s="97">
        <v>25</v>
      </c>
      <c r="U54" s="97">
        <v>0</v>
      </c>
      <c r="V54" s="76">
        <v>0</v>
      </c>
      <c r="W54" s="70"/>
      <c r="X54" s="70"/>
      <c r="Y54" s="70"/>
      <c r="Z54" s="70"/>
      <c r="AA54" s="70"/>
      <c r="AB54" s="70"/>
      <c r="AC54" s="77" t="s">
        <v>1239</v>
      </c>
      <c r="AD54" s="77" t="s">
        <v>560</v>
      </c>
      <c r="AE54" s="77" t="s">
        <v>1240</v>
      </c>
      <c r="AF54" s="70">
        <v>1058</v>
      </c>
      <c r="AG54" s="70" t="s">
        <v>561</v>
      </c>
      <c r="AH54" s="71" t="s">
        <v>684</v>
      </c>
      <c r="AI54" s="182">
        <v>6107705574</v>
      </c>
      <c r="AJ54" s="181" t="s">
        <v>863</v>
      </c>
      <c r="AK54" s="139" t="s">
        <v>863</v>
      </c>
      <c r="AL54" s="138" t="s">
        <v>1327</v>
      </c>
      <c r="AM54" s="222" t="s">
        <v>1328</v>
      </c>
    </row>
    <row r="55" spans="2:39" s="74" customFormat="1" ht="68.25" customHeight="1" x14ac:dyDescent="0.2">
      <c r="B55" s="77" t="s">
        <v>454</v>
      </c>
      <c r="C55" s="77" t="s">
        <v>465</v>
      </c>
      <c r="D55" s="77" t="s">
        <v>683</v>
      </c>
      <c r="E55" s="77" t="s">
        <v>685</v>
      </c>
      <c r="F55" s="70">
        <v>0.28000000000000003</v>
      </c>
      <c r="G55" s="70" t="s">
        <v>985</v>
      </c>
      <c r="H55" s="70" t="s">
        <v>505</v>
      </c>
      <c r="I55" s="70" t="s">
        <v>716</v>
      </c>
      <c r="J55" s="70" t="s">
        <v>1040</v>
      </c>
      <c r="K55" s="70" t="s">
        <v>1041</v>
      </c>
      <c r="L55" s="77" t="s">
        <v>1282</v>
      </c>
      <c r="M55" s="75">
        <v>42887</v>
      </c>
      <c r="N55" s="75">
        <v>43830</v>
      </c>
      <c r="O55" s="77" t="s">
        <v>947</v>
      </c>
      <c r="P55" s="145" t="s">
        <v>1196</v>
      </c>
      <c r="Q55" s="183">
        <v>40</v>
      </c>
      <c r="R55" s="183">
        <v>20</v>
      </c>
      <c r="S55" s="183">
        <v>20</v>
      </c>
      <c r="T55" s="183">
        <v>20</v>
      </c>
      <c r="U55" s="97">
        <v>0</v>
      </c>
      <c r="V55" s="189">
        <v>0</v>
      </c>
      <c r="W55" s="146"/>
      <c r="X55" s="146"/>
      <c r="Y55" s="146"/>
      <c r="Z55" s="146"/>
      <c r="AA55" s="146"/>
      <c r="AB55" s="146"/>
      <c r="AC55" s="77" t="s">
        <v>1239</v>
      </c>
      <c r="AD55" s="77" t="s">
        <v>560</v>
      </c>
      <c r="AE55" s="77" t="s">
        <v>1240</v>
      </c>
      <c r="AF55" s="70">
        <v>1058</v>
      </c>
      <c r="AG55" s="70" t="s">
        <v>561</v>
      </c>
      <c r="AH55" s="70" t="s">
        <v>684</v>
      </c>
      <c r="AI55" s="182">
        <v>6107705574</v>
      </c>
      <c r="AJ55" s="181" t="s">
        <v>863</v>
      </c>
      <c r="AK55" s="139" t="s">
        <v>863</v>
      </c>
      <c r="AL55" s="138" t="s">
        <v>1327</v>
      </c>
      <c r="AM55" s="222" t="s">
        <v>1328</v>
      </c>
    </row>
    <row r="56" spans="2:39" s="74" customFormat="1" ht="112.5" customHeight="1" x14ac:dyDescent="0.2">
      <c r="B56" s="77" t="s">
        <v>454</v>
      </c>
      <c r="C56" s="77" t="s">
        <v>465</v>
      </c>
      <c r="D56" s="77" t="s">
        <v>464</v>
      </c>
      <c r="E56" s="77" t="s">
        <v>842</v>
      </c>
      <c r="F56" s="70">
        <v>0.91</v>
      </c>
      <c r="G56" s="70" t="s">
        <v>884</v>
      </c>
      <c r="H56" s="70" t="s">
        <v>504</v>
      </c>
      <c r="I56" s="70" t="s">
        <v>716</v>
      </c>
      <c r="J56" s="70" t="s">
        <v>1229</v>
      </c>
      <c r="K56" s="70" t="s">
        <v>1024</v>
      </c>
      <c r="L56" s="70" t="s">
        <v>1025</v>
      </c>
      <c r="M56" s="75">
        <v>42797</v>
      </c>
      <c r="N56" s="75">
        <v>43910</v>
      </c>
      <c r="O56" s="78" t="s">
        <v>904</v>
      </c>
      <c r="P56" s="78" t="s">
        <v>905</v>
      </c>
      <c r="Q56" s="76">
        <v>1</v>
      </c>
      <c r="R56" s="76">
        <v>1</v>
      </c>
      <c r="S56" s="76">
        <v>1</v>
      </c>
      <c r="T56" s="76">
        <v>1</v>
      </c>
      <c r="U56" s="76">
        <v>1</v>
      </c>
      <c r="V56" s="76">
        <v>1</v>
      </c>
      <c r="W56" s="70"/>
      <c r="X56" s="77"/>
      <c r="Y56" s="77"/>
      <c r="Z56" s="77"/>
      <c r="AA56" s="77"/>
      <c r="AB56" s="77"/>
      <c r="AC56" s="70" t="s">
        <v>526</v>
      </c>
      <c r="AD56" s="70" t="s">
        <v>536</v>
      </c>
      <c r="AE56" s="70" t="s">
        <v>906</v>
      </c>
      <c r="AF56" s="70">
        <v>1003</v>
      </c>
      <c r="AG56" s="77" t="s">
        <v>544</v>
      </c>
      <c r="AH56" s="77" t="s">
        <v>659</v>
      </c>
      <c r="AI56" s="134">
        <v>14119618846</v>
      </c>
      <c r="AJ56" s="70" t="s">
        <v>1232</v>
      </c>
      <c r="AK56" s="70" t="s">
        <v>1232</v>
      </c>
      <c r="AL56" s="78" t="s">
        <v>1233</v>
      </c>
      <c r="AM56" s="218" t="s">
        <v>903</v>
      </c>
    </row>
    <row r="57" spans="2:39" s="74" customFormat="1" ht="113.25" customHeight="1" x14ac:dyDescent="0.2">
      <c r="B57" s="77" t="s">
        <v>454</v>
      </c>
      <c r="C57" s="77" t="s">
        <v>465</v>
      </c>
      <c r="D57" s="77" t="s">
        <v>464</v>
      </c>
      <c r="E57" s="77" t="s">
        <v>843</v>
      </c>
      <c r="F57" s="70">
        <v>0.91</v>
      </c>
      <c r="G57" s="70" t="s">
        <v>884</v>
      </c>
      <c r="H57" s="70" t="s">
        <v>504</v>
      </c>
      <c r="I57" s="70" t="s">
        <v>716</v>
      </c>
      <c r="J57" s="70" t="s">
        <v>1229</v>
      </c>
      <c r="K57" s="70" t="s">
        <v>1024</v>
      </c>
      <c r="L57" s="70" t="s">
        <v>1025</v>
      </c>
      <c r="M57" s="75">
        <v>42797</v>
      </c>
      <c r="N57" s="75">
        <v>43910</v>
      </c>
      <c r="O57" s="78" t="s">
        <v>907</v>
      </c>
      <c r="P57" s="78" t="s">
        <v>908</v>
      </c>
      <c r="Q57" s="76">
        <v>1</v>
      </c>
      <c r="R57" s="76">
        <v>1</v>
      </c>
      <c r="S57" s="76">
        <v>1</v>
      </c>
      <c r="T57" s="76">
        <v>1</v>
      </c>
      <c r="U57" s="76">
        <v>1</v>
      </c>
      <c r="V57" s="76">
        <v>1</v>
      </c>
      <c r="W57" s="70"/>
      <c r="X57" s="77"/>
      <c r="Y57" s="77"/>
      <c r="Z57" s="77"/>
      <c r="AA57" s="77"/>
      <c r="AB57" s="77"/>
      <c r="AC57" s="70" t="s">
        <v>526</v>
      </c>
      <c r="AD57" s="70" t="s">
        <v>536</v>
      </c>
      <c r="AE57" s="70" t="s">
        <v>909</v>
      </c>
      <c r="AF57" s="70">
        <v>1003</v>
      </c>
      <c r="AG57" s="77" t="s">
        <v>544</v>
      </c>
      <c r="AH57" s="77" t="s">
        <v>545</v>
      </c>
      <c r="AI57" s="134">
        <v>1366000000</v>
      </c>
      <c r="AJ57" s="70" t="s">
        <v>1232</v>
      </c>
      <c r="AK57" s="70" t="s">
        <v>1232</v>
      </c>
      <c r="AL57" s="78" t="s">
        <v>1234</v>
      </c>
      <c r="AM57" s="218" t="s">
        <v>903</v>
      </c>
    </row>
    <row r="58" spans="2:39" s="74" customFormat="1" ht="74.25" customHeight="1" x14ac:dyDescent="0.2">
      <c r="B58" s="122" t="s">
        <v>454</v>
      </c>
      <c r="C58" s="122" t="s">
        <v>465</v>
      </c>
      <c r="D58" s="122" t="s">
        <v>464</v>
      </c>
      <c r="E58" s="122" t="s">
        <v>696</v>
      </c>
      <c r="F58" s="70">
        <v>0.91</v>
      </c>
      <c r="G58" s="123" t="s">
        <v>884</v>
      </c>
      <c r="H58" s="123" t="s">
        <v>500</v>
      </c>
      <c r="I58" s="123" t="s">
        <v>716</v>
      </c>
      <c r="J58" s="122" t="s">
        <v>1087</v>
      </c>
      <c r="K58" s="122" t="s">
        <v>1088</v>
      </c>
      <c r="L58" s="70" t="s">
        <v>1089</v>
      </c>
      <c r="M58" s="124">
        <v>42917</v>
      </c>
      <c r="N58" s="124">
        <v>43100</v>
      </c>
      <c r="O58" s="122" t="s">
        <v>934</v>
      </c>
      <c r="P58" s="122" t="s">
        <v>933</v>
      </c>
      <c r="Q58" s="123">
        <v>6</v>
      </c>
      <c r="R58" s="123">
        <v>6</v>
      </c>
      <c r="S58" s="123">
        <v>6</v>
      </c>
      <c r="T58" s="123">
        <v>6</v>
      </c>
      <c r="U58" s="123">
        <v>6</v>
      </c>
      <c r="V58" s="190">
        <f>+U58/Q58</f>
        <v>1</v>
      </c>
      <c r="W58" s="123"/>
      <c r="X58" s="122"/>
      <c r="Y58" s="122"/>
      <c r="Z58" s="122"/>
      <c r="AA58" s="122"/>
      <c r="AB58" s="122"/>
      <c r="AC58" s="122" t="s">
        <v>692</v>
      </c>
      <c r="AD58" s="122" t="s">
        <v>693</v>
      </c>
      <c r="AE58" s="122" t="s">
        <v>694</v>
      </c>
      <c r="AF58" s="123">
        <v>1146</v>
      </c>
      <c r="AG58" s="122" t="s">
        <v>540</v>
      </c>
      <c r="AH58" s="128" t="s">
        <v>1091</v>
      </c>
      <c r="AI58" s="129">
        <f>7077715929+2797353339+1961268609+3200621683</f>
        <v>15036959560</v>
      </c>
      <c r="AJ58" s="127" t="s">
        <v>716</v>
      </c>
      <c r="AK58" s="127" t="s">
        <v>716</v>
      </c>
      <c r="AL58" s="125" t="s">
        <v>1099</v>
      </c>
      <c r="AM58" s="215"/>
    </row>
    <row r="59" spans="2:39" s="74" customFormat="1" ht="264" customHeight="1" x14ac:dyDescent="0.2">
      <c r="B59" s="77" t="s">
        <v>454</v>
      </c>
      <c r="C59" s="77" t="s">
        <v>465</v>
      </c>
      <c r="D59" s="77" t="s">
        <v>464</v>
      </c>
      <c r="E59" s="98" t="s">
        <v>1185</v>
      </c>
      <c r="F59" s="70">
        <v>0.69</v>
      </c>
      <c r="G59" s="70" t="s">
        <v>725</v>
      </c>
      <c r="H59" s="70" t="s">
        <v>491</v>
      </c>
      <c r="I59" s="70" t="s">
        <v>716</v>
      </c>
      <c r="J59" s="70" t="s">
        <v>1262</v>
      </c>
      <c r="K59" s="70" t="s">
        <v>1263</v>
      </c>
      <c r="L59" s="70" t="s">
        <v>1267</v>
      </c>
      <c r="M59" s="75">
        <v>42522</v>
      </c>
      <c r="N59" s="75">
        <v>43981</v>
      </c>
      <c r="O59" s="77" t="s">
        <v>1312</v>
      </c>
      <c r="P59" s="77" t="s">
        <v>1314</v>
      </c>
      <c r="Q59" s="97">
        <v>25</v>
      </c>
      <c r="R59" s="97">
        <v>25</v>
      </c>
      <c r="S59" s="97">
        <v>25</v>
      </c>
      <c r="T59" s="97">
        <v>25</v>
      </c>
      <c r="U59" s="70">
        <v>0</v>
      </c>
      <c r="V59" s="76">
        <v>0</v>
      </c>
      <c r="W59" s="70"/>
      <c r="X59" s="77"/>
      <c r="Y59" s="77"/>
      <c r="Z59" s="77"/>
      <c r="AA59" s="77"/>
      <c r="AB59" s="77"/>
      <c r="AC59" s="77" t="s">
        <v>526</v>
      </c>
      <c r="AD59" s="77" t="s">
        <v>553</v>
      </c>
      <c r="AE59" s="77" t="s">
        <v>553</v>
      </c>
      <c r="AF59" s="70">
        <v>1096</v>
      </c>
      <c r="AG59" s="70" t="s">
        <v>554</v>
      </c>
      <c r="AH59" s="98" t="s">
        <v>1184</v>
      </c>
      <c r="AI59" s="70">
        <v>733667000</v>
      </c>
      <c r="AJ59" s="70" t="s">
        <v>863</v>
      </c>
      <c r="AK59" s="70" t="s">
        <v>863</v>
      </c>
      <c r="AL59" s="70" t="s">
        <v>1265</v>
      </c>
      <c r="AM59" s="223" t="s">
        <v>1313</v>
      </c>
    </row>
    <row r="60" spans="2:39" s="74" customFormat="1" ht="81" customHeight="1" x14ac:dyDescent="0.2">
      <c r="B60" s="68" t="s">
        <v>454</v>
      </c>
      <c r="C60" s="68" t="s">
        <v>465</v>
      </c>
      <c r="D60" s="68" t="s">
        <v>464</v>
      </c>
      <c r="E60" s="68" t="s">
        <v>1197</v>
      </c>
      <c r="F60" s="70">
        <v>0.69</v>
      </c>
      <c r="G60" s="70" t="s">
        <v>725</v>
      </c>
      <c r="H60" s="70" t="s">
        <v>491</v>
      </c>
      <c r="I60" s="70" t="s">
        <v>716</v>
      </c>
      <c r="J60" s="70" t="s">
        <v>1044</v>
      </c>
      <c r="K60" s="70" t="s">
        <v>1049</v>
      </c>
      <c r="L60" s="70" t="s">
        <v>1045</v>
      </c>
      <c r="M60" s="75">
        <v>42736</v>
      </c>
      <c r="N60" s="75">
        <v>43981</v>
      </c>
      <c r="O60" s="68" t="s">
        <v>687</v>
      </c>
      <c r="P60" s="68" t="s">
        <v>1121</v>
      </c>
      <c r="Q60" s="70">
        <v>1</v>
      </c>
      <c r="R60" s="70" t="s">
        <v>1122</v>
      </c>
      <c r="S60" s="70" t="s">
        <v>1122</v>
      </c>
      <c r="T60" s="70" t="s">
        <v>1122</v>
      </c>
      <c r="U60" s="70">
        <v>1</v>
      </c>
      <c r="V60" s="76">
        <v>1</v>
      </c>
      <c r="W60" s="70"/>
      <c r="X60" s="68"/>
      <c r="Y60" s="68"/>
      <c r="Z60" s="68"/>
      <c r="AA60" s="68"/>
      <c r="AB60" s="68"/>
      <c r="AC60" s="68" t="s">
        <v>526</v>
      </c>
      <c r="AD60" s="68" t="s">
        <v>562</v>
      </c>
      <c r="AE60" s="68"/>
      <c r="AF60" s="70">
        <v>1116</v>
      </c>
      <c r="AG60" s="70" t="s">
        <v>563</v>
      </c>
      <c r="AH60" s="68" t="s">
        <v>1123</v>
      </c>
      <c r="AI60" s="147">
        <v>3332753079</v>
      </c>
      <c r="AJ60" s="146" t="s">
        <v>644</v>
      </c>
      <c r="AK60" s="70" t="s">
        <v>644</v>
      </c>
      <c r="AL60" s="70" t="s">
        <v>1198</v>
      </c>
      <c r="AM60" s="83" t="s">
        <v>1287</v>
      </c>
    </row>
    <row r="61" spans="2:39" s="74" customFormat="1" ht="105.75" customHeight="1" x14ac:dyDescent="0.2">
      <c r="B61" s="68" t="s">
        <v>454</v>
      </c>
      <c r="C61" s="68" t="s">
        <v>465</v>
      </c>
      <c r="D61" s="68" t="s">
        <v>464</v>
      </c>
      <c r="E61" s="68" t="s">
        <v>1288</v>
      </c>
      <c r="F61" s="70">
        <v>0.69</v>
      </c>
      <c r="G61" s="70" t="s">
        <v>725</v>
      </c>
      <c r="H61" s="70" t="s">
        <v>491</v>
      </c>
      <c r="I61" s="70" t="s">
        <v>716</v>
      </c>
      <c r="J61" s="70" t="s">
        <v>1044</v>
      </c>
      <c r="K61" s="70" t="s">
        <v>1049</v>
      </c>
      <c r="L61" s="70" t="s">
        <v>1045</v>
      </c>
      <c r="M61" s="75">
        <v>43101</v>
      </c>
      <c r="N61" s="75">
        <v>43981</v>
      </c>
      <c r="O61" s="68" t="s">
        <v>707</v>
      </c>
      <c r="P61" s="68" t="s">
        <v>1289</v>
      </c>
      <c r="Q61" s="76" t="s">
        <v>644</v>
      </c>
      <c r="R61" s="76">
        <v>1</v>
      </c>
      <c r="S61" s="76">
        <v>1</v>
      </c>
      <c r="T61" s="76">
        <v>1</v>
      </c>
      <c r="U61" s="76" t="s">
        <v>644</v>
      </c>
      <c r="V61" s="76" t="s">
        <v>644</v>
      </c>
      <c r="W61" s="70"/>
      <c r="X61" s="68"/>
      <c r="Y61" s="68"/>
      <c r="Z61" s="68"/>
      <c r="AA61" s="68"/>
      <c r="AB61" s="68"/>
      <c r="AC61" s="68" t="s">
        <v>526</v>
      </c>
      <c r="AD61" s="68" t="s">
        <v>562</v>
      </c>
      <c r="AE61" s="68"/>
      <c r="AF61" s="70">
        <v>1116</v>
      </c>
      <c r="AG61" s="70" t="s">
        <v>563</v>
      </c>
      <c r="AH61" s="68" t="s">
        <v>1199</v>
      </c>
      <c r="AI61" s="147">
        <v>9315851515</v>
      </c>
      <c r="AJ61" s="148"/>
      <c r="AK61" s="70" t="s">
        <v>644</v>
      </c>
      <c r="AL61" s="70"/>
      <c r="AM61" s="83" t="s">
        <v>1124</v>
      </c>
    </row>
    <row r="62" spans="2:39" s="74" customFormat="1" ht="159.75" customHeight="1" x14ac:dyDescent="0.2">
      <c r="B62" s="68" t="s">
        <v>454</v>
      </c>
      <c r="C62" s="68" t="s">
        <v>465</v>
      </c>
      <c r="D62" s="68" t="s">
        <v>464</v>
      </c>
      <c r="E62" s="68" t="s">
        <v>1149</v>
      </c>
      <c r="F62" s="70">
        <v>0.69</v>
      </c>
      <c r="G62" s="70" t="s">
        <v>725</v>
      </c>
      <c r="H62" s="70" t="s">
        <v>491</v>
      </c>
      <c r="I62" s="70" t="s">
        <v>716</v>
      </c>
      <c r="J62" s="70" t="s">
        <v>1285</v>
      </c>
      <c r="K62" s="70" t="s">
        <v>1182</v>
      </c>
      <c r="L62" s="149" t="s">
        <v>1286</v>
      </c>
      <c r="M62" s="75">
        <v>42522</v>
      </c>
      <c r="N62" s="75">
        <v>43829</v>
      </c>
      <c r="O62" s="68" t="s">
        <v>1371</v>
      </c>
      <c r="P62" s="68" t="s">
        <v>1316</v>
      </c>
      <c r="Q62" s="76">
        <v>1</v>
      </c>
      <c r="R62" s="76">
        <v>1</v>
      </c>
      <c r="S62" s="70"/>
      <c r="T62" s="70" t="s">
        <v>644</v>
      </c>
      <c r="U62" s="76">
        <v>1</v>
      </c>
      <c r="V62" s="76">
        <v>1</v>
      </c>
      <c r="W62" s="70"/>
      <c r="X62" s="68"/>
      <c r="Y62" s="68"/>
      <c r="Z62" s="68"/>
      <c r="AA62" s="68"/>
      <c r="AB62" s="68"/>
      <c r="AC62" s="68" t="s">
        <v>526</v>
      </c>
      <c r="AD62" s="68" t="s">
        <v>564</v>
      </c>
      <c r="AE62" s="68"/>
      <c r="AF62" s="70">
        <v>1093</v>
      </c>
      <c r="AG62" s="70" t="s">
        <v>565</v>
      </c>
      <c r="AH62" s="68" t="s">
        <v>566</v>
      </c>
      <c r="AI62" s="147">
        <v>627737000</v>
      </c>
      <c r="AJ62" s="76">
        <v>0.02</v>
      </c>
      <c r="AK62" s="150">
        <v>13301514</v>
      </c>
      <c r="AL62" s="68" t="s">
        <v>1317</v>
      </c>
      <c r="AM62" s="83" t="s">
        <v>1318</v>
      </c>
    </row>
    <row r="63" spans="2:39" s="74" customFormat="1" ht="100.5" customHeight="1" x14ac:dyDescent="0.2">
      <c r="B63" s="68" t="s">
        <v>454</v>
      </c>
      <c r="C63" s="68" t="s">
        <v>465</v>
      </c>
      <c r="D63" s="68" t="s">
        <v>464</v>
      </c>
      <c r="E63" s="68" t="s">
        <v>466</v>
      </c>
      <c r="F63" s="70">
        <v>1.31</v>
      </c>
      <c r="G63" s="70" t="s">
        <v>725</v>
      </c>
      <c r="H63" s="70" t="s">
        <v>509</v>
      </c>
      <c r="I63" s="70" t="s">
        <v>716</v>
      </c>
      <c r="J63" s="70" t="s">
        <v>1042</v>
      </c>
      <c r="K63" s="70" t="s">
        <v>1043</v>
      </c>
      <c r="L63" s="77" t="s">
        <v>1279</v>
      </c>
      <c r="M63" s="75">
        <v>42522</v>
      </c>
      <c r="N63" s="75">
        <v>43981</v>
      </c>
      <c r="O63" s="68" t="s">
        <v>688</v>
      </c>
      <c r="P63" s="68" t="s">
        <v>948</v>
      </c>
      <c r="Q63" s="84">
        <v>22623</v>
      </c>
      <c r="R63" s="84">
        <v>23500</v>
      </c>
      <c r="S63" s="84">
        <v>23685</v>
      </c>
      <c r="T63" s="84">
        <v>23685</v>
      </c>
      <c r="U63" s="84">
        <f>+Q63</f>
        <v>22623</v>
      </c>
      <c r="V63" s="76">
        <v>1</v>
      </c>
      <c r="W63" s="70"/>
      <c r="X63" s="68"/>
      <c r="Y63" s="68"/>
      <c r="Z63" s="68"/>
      <c r="AA63" s="68"/>
      <c r="AB63" s="68"/>
      <c r="AC63" s="68" t="s">
        <v>535</v>
      </c>
      <c r="AD63" s="68" t="s">
        <v>567</v>
      </c>
      <c r="AE63" s="68" t="s">
        <v>568</v>
      </c>
      <c r="AF63" s="70">
        <v>971</v>
      </c>
      <c r="AG63" s="68" t="s">
        <v>569</v>
      </c>
      <c r="AH63" s="68" t="s">
        <v>466</v>
      </c>
      <c r="AI63" s="104">
        <v>101623977246.795</v>
      </c>
      <c r="AJ63" s="76">
        <v>1</v>
      </c>
      <c r="AK63" s="84">
        <v>23334276103</v>
      </c>
      <c r="AL63" s="136">
        <v>0.97</v>
      </c>
      <c r="AM63" s="218" t="s">
        <v>1268</v>
      </c>
    </row>
    <row r="64" spans="2:39" s="74" customFormat="1" ht="86.25" customHeight="1" x14ac:dyDescent="0.2">
      <c r="B64" s="68" t="s">
        <v>454</v>
      </c>
      <c r="C64" s="68" t="s">
        <v>465</v>
      </c>
      <c r="D64" s="68" t="s">
        <v>464</v>
      </c>
      <c r="E64" s="68" t="s">
        <v>951</v>
      </c>
      <c r="F64" s="70">
        <v>1.31</v>
      </c>
      <c r="G64" s="70" t="s">
        <v>725</v>
      </c>
      <c r="H64" s="70" t="s">
        <v>509</v>
      </c>
      <c r="I64" s="70" t="s">
        <v>716</v>
      </c>
      <c r="J64" s="70" t="s">
        <v>1042</v>
      </c>
      <c r="K64" s="70" t="s">
        <v>1043</v>
      </c>
      <c r="L64" s="77" t="s">
        <v>1279</v>
      </c>
      <c r="M64" s="75">
        <v>42522</v>
      </c>
      <c r="N64" s="75">
        <v>43981</v>
      </c>
      <c r="O64" s="68" t="s">
        <v>1150</v>
      </c>
      <c r="P64" s="68" t="s">
        <v>1200</v>
      </c>
      <c r="Q64" s="80">
        <v>1</v>
      </c>
      <c r="R64" s="80">
        <v>1</v>
      </c>
      <c r="S64" s="80">
        <v>1</v>
      </c>
      <c r="T64" s="80">
        <v>1</v>
      </c>
      <c r="U64" s="80">
        <v>1</v>
      </c>
      <c r="V64" s="76">
        <v>1</v>
      </c>
      <c r="W64" s="70"/>
      <c r="X64" s="68"/>
      <c r="Y64" s="68"/>
      <c r="Z64" s="68"/>
      <c r="AA64" s="68"/>
      <c r="AB64" s="68"/>
      <c r="AC64" s="68" t="s">
        <v>537</v>
      </c>
      <c r="AD64" s="68" t="s">
        <v>567</v>
      </c>
      <c r="AE64" s="68" t="s">
        <v>568</v>
      </c>
      <c r="AF64" s="70">
        <v>971</v>
      </c>
      <c r="AG64" s="68" t="s">
        <v>569</v>
      </c>
      <c r="AH64" s="68" t="s">
        <v>640</v>
      </c>
      <c r="AI64" s="104">
        <v>101623977246.795</v>
      </c>
      <c r="AJ64" s="70" t="s">
        <v>1066</v>
      </c>
      <c r="AK64" s="84" t="s">
        <v>1066</v>
      </c>
      <c r="AL64" s="76">
        <v>1</v>
      </c>
      <c r="AM64" s="224" t="s">
        <v>1269</v>
      </c>
    </row>
    <row r="65" spans="2:39" s="74" customFormat="1" ht="81.75" customHeight="1" x14ac:dyDescent="0.2">
      <c r="B65" s="68" t="s">
        <v>454</v>
      </c>
      <c r="C65" s="68" t="s">
        <v>465</v>
      </c>
      <c r="D65" s="68" t="s">
        <v>464</v>
      </c>
      <c r="E65" s="68" t="s">
        <v>641</v>
      </c>
      <c r="F65" s="70">
        <v>1.31</v>
      </c>
      <c r="G65" s="70" t="s">
        <v>725</v>
      </c>
      <c r="H65" s="70" t="s">
        <v>509</v>
      </c>
      <c r="I65" s="70" t="s">
        <v>716</v>
      </c>
      <c r="J65" s="70" t="s">
        <v>1042</v>
      </c>
      <c r="K65" s="70" t="s">
        <v>1043</v>
      </c>
      <c r="L65" s="77" t="s">
        <v>1279</v>
      </c>
      <c r="M65" s="75">
        <v>42522</v>
      </c>
      <c r="N65" s="75">
        <v>43981</v>
      </c>
      <c r="O65" s="68" t="s">
        <v>1201</v>
      </c>
      <c r="P65" s="68" t="s">
        <v>1202</v>
      </c>
      <c r="Q65" s="80">
        <v>1</v>
      </c>
      <c r="R65" s="80">
        <v>1</v>
      </c>
      <c r="S65" s="80">
        <v>1</v>
      </c>
      <c r="T65" s="80">
        <v>1</v>
      </c>
      <c r="U65" s="80">
        <f>+Q65</f>
        <v>1</v>
      </c>
      <c r="V65" s="80">
        <f>+R65</f>
        <v>1</v>
      </c>
      <c r="W65" s="70"/>
      <c r="X65" s="68"/>
      <c r="Y65" s="68"/>
      <c r="Z65" s="68"/>
      <c r="AA65" s="68"/>
      <c r="AB65" s="68"/>
      <c r="AC65" s="68" t="s">
        <v>537</v>
      </c>
      <c r="AD65" s="68" t="s">
        <v>567</v>
      </c>
      <c r="AE65" s="68" t="s">
        <v>568</v>
      </c>
      <c r="AF65" s="70">
        <v>971</v>
      </c>
      <c r="AG65" s="68" t="s">
        <v>569</v>
      </c>
      <c r="AH65" s="68" t="s">
        <v>641</v>
      </c>
      <c r="AI65" s="104">
        <v>101623977246.795</v>
      </c>
      <c r="AJ65" s="85">
        <f>AK65/AI65</f>
        <v>4.7881183573273891E-3</v>
      </c>
      <c r="AK65" s="84">
        <v>486587631</v>
      </c>
      <c r="AL65" s="76">
        <v>1</v>
      </c>
      <c r="AM65" s="224" t="s">
        <v>1268</v>
      </c>
    </row>
    <row r="66" spans="2:39" s="74" customFormat="1" ht="62.25" customHeight="1" x14ac:dyDescent="0.2">
      <c r="B66" s="68" t="s">
        <v>454</v>
      </c>
      <c r="C66" s="68" t="s">
        <v>465</v>
      </c>
      <c r="D66" s="68" t="s">
        <v>464</v>
      </c>
      <c r="E66" s="68" t="s">
        <v>467</v>
      </c>
      <c r="F66" s="70">
        <v>1.31</v>
      </c>
      <c r="G66" s="70" t="s">
        <v>725</v>
      </c>
      <c r="H66" s="70" t="s">
        <v>509</v>
      </c>
      <c r="I66" s="70" t="s">
        <v>716</v>
      </c>
      <c r="J66" s="70" t="s">
        <v>1042</v>
      </c>
      <c r="K66" s="70" t="s">
        <v>1043</v>
      </c>
      <c r="L66" s="77" t="s">
        <v>1279</v>
      </c>
      <c r="M66" s="75">
        <v>42522</v>
      </c>
      <c r="N66" s="75">
        <v>43981</v>
      </c>
      <c r="O66" s="68" t="s">
        <v>689</v>
      </c>
      <c r="P66" s="68" t="s">
        <v>949</v>
      </c>
      <c r="Q66" s="84">
        <v>5847</v>
      </c>
      <c r="R66" s="84">
        <v>7497</v>
      </c>
      <c r="S66" s="84">
        <v>9060</v>
      </c>
      <c r="T66" s="84">
        <v>9060</v>
      </c>
      <c r="U66" s="84">
        <f>+Q66</f>
        <v>5847</v>
      </c>
      <c r="V66" s="76">
        <v>1</v>
      </c>
      <c r="W66" s="70"/>
      <c r="X66" s="68"/>
      <c r="Y66" s="68"/>
      <c r="Z66" s="68"/>
      <c r="AA66" s="68"/>
      <c r="AB66" s="68"/>
      <c r="AC66" s="68" t="s">
        <v>538</v>
      </c>
      <c r="AD66" s="68" t="s">
        <v>570</v>
      </c>
      <c r="AE66" s="68" t="s">
        <v>571</v>
      </c>
      <c r="AF66" s="70">
        <v>1104</v>
      </c>
      <c r="AG66" s="68" t="s">
        <v>572</v>
      </c>
      <c r="AH66" s="68" t="s">
        <v>467</v>
      </c>
      <c r="AI66" s="105">
        <v>142092301363</v>
      </c>
      <c r="AJ66" s="76">
        <v>1</v>
      </c>
      <c r="AK66" s="84">
        <v>24488541855</v>
      </c>
      <c r="AL66" s="136">
        <v>0.74</v>
      </c>
      <c r="AM66" s="224" t="s">
        <v>1294</v>
      </c>
    </row>
    <row r="67" spans="2:39" s="74" customFormat="1" ht="62.25" customHeight="1" x14ac:dyDescent="0.2">
      <c r="B67" s="68" t="s">
        <v>454</v>
      </c>
      <c r="C67" s="68" t="s">
        <v>465</v>
      </c>
      <c r="D67" s="68" t="s">
        <v>464</v>
      </c>
      <c r="E67" s="68" t="s">
        <v>718</v>
      </c>
      <c r="F67" s="70">
        <v>1.31</v>
      </c>
      <c r="G67" s="70" t="s">
        <v>725</v>
      </c>
      <c r="H67" s="70" t="s">
        <v>509</v>
      </c>
      <c r="I67" s="70" t="s">
        <v>716</v>
      </c>
      <c r="J67" s="70" t="s">
        <v>1042</v>
      </c>
      <c r="K67" s="70" t="s">
        <v>1043</v>
      </c>
      <c r="L67" s="77" t="s">
        <v>1279</v>
      </c>
      <c r="M67" s="75">
        <v>42522</v>
      </c>
      <c r="N67" s="75">
        <v>43981</v>
      </c>
      <c r="O67" s="68" t="s">
        <v>706</v>
      </c>
      <c r="P67" s="68" t="s">
        <v>950</v>
      </c>
      <c r="Q67" s="84">
        <v>211</v>
      </c>
      <c r="R67" s="84">
        <v>261</v>
      </c>
      <c r="S67" s="84">
        <v>306</v>
      </c>
      <c r="T67" s="84">
        <v>306</v>
      </c>
      <c r="U67" s="84">
        <f>+Q67</f>
        <v>211</v>
      </c>
      <c r="V67" s="76">
        <v>1</v>
      </c>
      <c r="W67" s="70"/>
      <c r="X67" s="68"/>
      <c r="Y67" s="68"/>
      <c r="Z67" s="68"/>
      <c r="AA67" s="68"/>
      <c r="AB67" s="68"/>
      <c r="AC67" s="68" t="s">
        <v>573</v>
      </c>
      <c r="AD67" s="68" t="s">
        <v>570</v>
      </c>
      <c r="AE67" s="68" t="s">
        <v>571</v>
      </c>
      <c r="AF67" s="70">
        <v>1104</v>
      </c>
      <c r="AG67" s="68" t="s">
        <v>572</v>
      </c>
      <c r="AH67" s="68" t="s">
        <v>468</v>
      </c>
      <c r="AI67" s="106">
        <v>4000000000</v>
      </c>
      <c r="AJ67" s="76">
        <v>1</v>
      </c>
      <c r="AK67" s="84">
        <v>1153107528</v>
      </c>
      <c r="AL67" s="76">
        <v>0.78</v>
      </c>
      <c r="AM67" s="83" t="s">
        <v>1295</v>
      </c>
    </row>
    <row r="68" spans="2:39" s="74" customFormat="1" ht="83.25" customHeight="1" x14ac:dyDescent="0.2">
      <c r="B68" s="96" t="s">
        <v>891</v>
      </c>
      <c r="C68" s="96" t="s">
        <v>731</v>
      </c>
      <c r="D68" s="96" t="s">
        <v>469</v>
      </c>
      <c r="E68" s="98" t="s">
        <v>1112</v>
      </c>
      <c r="F68" s="70">
        <v>0.91</v>
      </c>
      <c r="G68" s="97" t="s">
        <v>726</v>
      </c>
      <c r="H68" s="97" t="s">
        <v>510</v>
      </c>
      <c r="I68" s="97" t="s">
        <v>716</v>
      </c>
      <c r="J68" s="97" t="s">
        <v>1113</v>
      </c>
      <c r="K68" s="97">
        <v>3124102908</v>
      </c>
      <c r="L68" s="97" t="s">
        <v>1114</v>
      </c>
      <c r="M68" s="99">
        <v>42522</v>
      </c>
      <c r="N68" s="99">
        <v>43981</v>
      </c>
      <c r="O68" s="96" t="s">
        <v>1115</v>
      </c>
      <c r="P68" s="96" t="s">
        <v>1245</v>
      </c>
      <c r="Q68" s="151">
        <v>1</v>
      </c>
      <c r="R68" s="151">
        <v>1</v>
      </c>
      <c r="S68" s="151">
        <v>1</v>
      </c>
      <c r="T68" s="151">
        <v>1</v>
      </c>
      <c r="U68" s="151">
        <v>1</v>
      </c>
      <c r="V68" s="151">
        <v>1</v>
      </c>
      <c r="W68" s="96"/>
      <c r="X68" s="96"/>
      <c r="Y68" s="96"/>
      <c r="Z68" s="96"/>
      <c r="AA68" s="96"/>
      <c r="AB68" s="96"/>
      <c r="AC68" s="96" t="s">
        <v>580</v>
      </c>
      <c r="AD68" s="96" t="s">
        <v>575</v>
      </c>
      <c r="AE68" s="96"/>
      <c r="AF68" s="97">
        <v>1184</v>
      </c>
      <c r="AG68" s="96" t="s">
        <v>581</v>
      </c>
      <c r="AH68" s="96" t="s">
        <v>582</v>
      </c>
      <c r="AI68" s="152">
        <f>[1]Hoja1!$B$35*[1]Hoja1!$C$35</f>
        <v>5175255430.8000002</v>
      </c>
      <c r="AJ68" s="97">
        <v>1</v>
      </c>
      <c r="AK68" s="152">
        <f>[1]Hoja1!$B$35*[1]Hoja1!$C$35</f>
        <v>5175255430.8000002</v>
      </c>
      <c r="AL68" s="98" t="s">
        <v>1168</v>
      </c>
      <c r="AM68" s="220" t="s">
        <v>1116</v>
      </c>
    </row>
    <row r="69" spans="2:39" s="74" customFormat="1" ht="234" customHeight="1" x14ac:dyDescent="0.2">
      <c r="B69" s="96" t="s">
        <v>891</v>
      </c>
      <c r="C69" s="96" t="s">
        <v>741</v>
      </c>
      <c r="D69" s="96" t="s">
        <v>470</v>
      </c>
      <c r="E69" s="98" t="s">
        <v>471</v>
      </c>
      <c r="F69" s="70">
        <v>0.91</v>
      </c>
      <c r="G69" s="97" t="s">
        <v>726</v>
      </c>
      <c r="H69" s="97" t="s">
        <v>510</v>
      </c>
      <c r="I69" s="97" t="s">
        <v>716</v>
      </c>
      <c r="J69" s="153" t="s">
        <v>1113</v>
      </c>
      <c r="K69" s="97">
        <v>3124102908</v>
      </c>
      <c r="L69" s="98" t="s">
        <v>1114</v>
      </c>
      <c r="M69" s="99">
        <v>42522</v>
      </c>
      <c r="N69" s="99">
        <v>43981</v>
      </c>
      <c r="O69" s="96" t="s">
        <v>1355</v>
      </c>
      <c r="P69" s="96" t="s">
        <v>1356</v>
      </c>
      <c r="Q69" s="100">
        <v>1</v>
      </c>
      <c r="R69" s="100">
        <v>1</v>
      </c>
      <c r="S69" s="100">
        <v>1</v>
      </c>
      <c r="T69" s="100">
        <v>1</v>
      </c>
      <c r="U69" s="210"/>
      <c r="V69" s="96"/>
      <c r="W69" s="96"/>
      <c r="X69" s="96"/>
      <c r="Y69" s="96"/>
      <c r="Z69" s="96"/>
      <c r="AA69" s="96"/>
      <c r="AB69" s="96"/>
      <c r="AC69" s="96" t="s">
        <v>580</v>
      </c>
      <c r="AD69" s="96" t="s">
        <v>575</v>
      </c>
      <c r="AE69" s="96"/>
      <c r="AF69" s="97">
        <v>1185</v>
      </c>
      <c r="AG69" s="96" t="s">
        <v>1117</v>
      </c>
      <c r="AH69" s="96" t="s">
        <v>583</v>
      </c>
      <c r="AI69" s="97" t="s">
        <v>1357</v>
      </c>
      <c r="AJ69" s="97">
        <v>0</v>
      </c>
      <c r="AK69" s="97">
        <v>0</v>
      </c>
      <c r="AL69" s="98"/>
      <c r="AM69" s="220" t="s">
        <v>1246</v>
      </c>
    </row>
    <row r="70" spans="2:39" s="74" customFormat="1" ht="81" customHeight="1" x14ac:dyDescent="0.2">
      <c r="B70" s="68" t="s">
        <v>891</v>
      </c>
      <c r="C70" s="68" t="s">
        <v>741</v>
      </c>
      <c r="D70" s="68" t="s">
        <v>470</v>
      </c>
      <c r="E70" s="68" t="s">
        <v>805</v>
      </c>
      <c r="F70" s="70">
        <v>0.91</v>
      </c>
      <c r="G70" s="70" t="s">
        <v>726</v>
      </c>
      <c r="H70" s="70" t="s">
        <v>510</v>
      </c>
      <c r="I70" s="70" t="s">
        <v>716</v>
      </c>
      <c r="J70" s="70" t="s">
        <v>1030</v>
      </c>
      <c r="K70" s="70" t="s">
        <v>1031</v>
      </c>
      <c r="L70" s="77" t="s">
        <v>1029</v>
      </c>
      <c r="M70" s="75">
        <v>42522</v>
      </c>
      <c r="N70" s="75">
        <v>43981</v>
      </c>
      <c r="O70" s="68" t="s">
        <v>804</v>
      </c>
      <c r="P70" s="68" t="s">
        <v>809</v>
      </c>
      <c r="Q70" s="76">
        <v>0.4</v>
      </c>
      <c r="R70" s="76">
        <v>0.6</v>
      </c>
      <c r="S70" s="70">
        <v>0</v>
      </c>
      <c r="T70" s="70">
        <v>0</v>
      </c>
      <c r="U70" s="211"/>
      <c r="V70" s="70"/>
      <c r="W70" s="70"/>
      <c r="X70" s="68"/>
      <c r="Y70" s="68"/>
      <c r="Z70" s="68"/>
      <c r="AA70" s="68"/>
      <c r="AB70" s="68"/>
      <c r="AC70" s="68" t="s">
        <v>580</v>
      </c>
      <c r="AD70" s="68" t="s">
        <v>577</v>
      </c>
      <c r="AE70" s="68"/>
      <c r="AF70" s="70">
        <v>1186</v>
      </c>
      <c r="AG70" s="68" t="s">
        <v>576</v>
      </c>
      <c r="AH70" s="68" t="s">
        <v>584</v>
      </c>
      <c r="AI70" s="65"/>
      <c r="AJ70" s="70"/>
      <c r="AK70" s="70"/>
      <c r="AL70" s="70"/>
      <c r="AM70" s="83" t="s">
        <v>1256</v>
      </c>
    </row>
    <row r="71" spans="2:39" s="74" customFormat="1" ht="78.75" customHeight="1" x14ac:dyDescent="0.2">
      <c r="B71" s="98" t="s">
        <v>891</v>
      </c>
      <c r="C71" s="98" t="s">
        <v>741</v>
      </c>
      <c r="D71" s="98" t="s">
        <v>470</v>
      </c>
      <c r="E71" s="98" t="s">
        <v>806</v>
      </c>
      <c r="F71" s="70">
        <v>0.91</v>
      </c>
      <c r="G71" s="97" t="s">
        <v>726</v>
      </c>
      <c r="H71" s="97" t="s">
        <v>510</v>
      </c>
      <c r="I71" s="97" t="s">
        <v>716</v>
      </c>
      <c r="J71" s="154" t="s">
        <v>1113</v>
      </c>
      <c r="K71" s="97">
        <v>3124102908</v>
      </c>
      <c r="L71" s="98" t="s">
        <v>1114</v>
      </c>
      <c r="M71" s="99">
        <v>42522</v>
      </c>
      <c r="N71" s="99">
        <v>43981</v>
      </c>
      <c r="O71" s="98" t="s">
        <v>807</v>
      </c>
      <c r="P71" s="98" t="s">
        <v>808</v>
      </c>
      <c r="Q71" s="100">
        <v>1</v>
      </c>
      <c r="R71" s="100">
        <v>1</v>
      </c>
      <c r="S71" s="100">
        <v>1</v>
      </c>
      <c r="T71" s="100">
        <v>1</v>
      </c>
      <c r="U71" s="100">
        <v>1</v>
      </c>
      <c r="V71" s="201">
        <v>1</v>
      </c>
      <c r="W71" s="98"/>
      <c r="X71" s="98"/>
      <c r="Y71" s="98"/>
      <c r="Z71" s="98"/>
      <c r="AA71" s="98"/>
      <c r="AB71" s="98"/>
      <c r="AC71" s="98" t="s">
        <v>580</v>
      </c>
      <c r="AD71" s="98" t="s">
        <v>577</v>
      </c>
      <c r="AE71" s="98"/>
      <c r="AF71" s="97">
        <v>1186</v>
      </c>
      <c r="AG71" s="98" t="s">
        <v>576</v>
      </c>
      <c r="AH71" s="98" t="s">
        <v>1118</v>
      </c>
      <c r="AI71" s="152">
        <v>1374832283</v>
      </c>
      <c r="AJ71" s="100">
        <f>+AK71/AI71</f>
        <v>1</v>
      </c>
      <c r="AK71" s="152">
        <v>1374832283</v>
      </c>
      <c r="AL71" s="98" t="s">
        <v>1247</v>
      </c>
      <c r="AM71" s="225" t="s">
        <v>1119</v>
      </c>
    </row>
    <row r="72" spans="2:39" s="74" customFormat="1" ht="83.25" customHeight="1" x14ac:dyDescent="0.2">
      <c r="B72" s="98" t="s">
        <v>891</v>
      </c>
      <c r="C72" s="98" t="s">
        <v>735</v>
      </c>
      <c r="D72" s="98" t="s">
        <v>472</v>
      </c>
      <c r="E72" s="98" t="s">
        <v>720</v>
      </c>
      <c r="F72" s="70">
        <v>0.91</v>
      </c>
      <c r="G72" s="97" t="s">
        <v>726</v>
      </c>
      <c r="H72" s="97" t="s">
        <v>510</v>
      </c>
      <c r="I72" s="97" t="s">
        <v>716</v>
      </c>
      <c r="J72" s="154" t="s">
        <v>1113</v>
      </c>
      <c r="K72" s="97">
        <v>3124102908</v>
      </c>
      <c r="L72" s="98" t="s">
        <v>1114</v>
      </c>
      <c r="M72" s="99">
        <v>42522</v>
      </c>
      <c r="N72" s="99">
        <v>43981</v>
      </c>
      <c r="O72" s="98" t="s">
        <v>1248</v>
      </c>
      <c r="P72" s="98" t="s">
        <v>1249</v>
      </c>
      <c r="Q72" s="100">
        <v>1</v>
      </c>
      <c r="R72" s="100">
        <v>1</v>
      </c>
      <c r="S72" s="100">
        <v>1</v>
      </c>
      <c r="T72" s="100">
        <v>1</v>
      </c>
      <c r="U72" s="100">
        <v>1</v>
      </c>
      <c r="V72" s="201">
        <v>1</v>
      </c>
      <c r="W72" s="98"/>
      <c r="X72" s="98"/>
      <c r="Y72" s="98"/>
      <c r="Z72" s="98"/>
      <c r="AA72" s="98"/>
      <c r="AB72" s="98"/>
      <c r="AC72" s="98" t="s">
        <v>535</v>
      </c>
      <c r="AD72" s="98" t="s">
        <v>575</v>
      </c>
      <c r="AE72" s="98"/>
      <c r="AF72" s="97">
        <v>1186</v>
      </c>
      <c r="AG72" s="98" t="s">
        <v>576</v>
      </c>
      <c r="AH72" s="98" t="s">
        <v>586</v>
      </c>
      <c r="AI72" s="152">
        <v>357027326</v>
      </c>
      <c r="AJ72" s="100">
        <f>+AK72/AI72</f>
        <v>1</v>
      </c>
      <c r="AK72" s="152">
        <v>357027326</v>
      </c>
      <c r="AL72" s="97" t="s">
        <v>1250</v>
      </c>
      <c r="AM72" s="220" t="s">
        <v>1119</v>
      </c>
    </row>
    <row r="73" spans="2:39" s="74" customFormat="1" ht="155.25" customHeight="1" x14ac:dyDescent="0.2">
      <c r="B73" s="98" t="s">
        <v>891</v>
      </c>
      <c r="C73" s="98" t="s">
        <v>735</v>
      </c>
      <c r="D73" s="98" t="s">
        <v>472</v>
      </c>
      <c r="E73" s="98" t="s">
        <v>810</v>
      </c>
      <c r="F73" s="70">
        <v>0.91</v>
      </c>
      <c r="G73" s="97" t="s">
        <v>726</v>
      </c>
      <c r="H73" s="97" t="s">
        <v>510</v>
      </c>
      <c r="I73" s="97" t="s">
        <v>716</v>
      </c>
      <c r="J73" s="154" t="s">
        <v>1113</v>
      </c>
      <c r="K73" s="97">
        <v>3124102908</v>
      </c>
      <c r="L73" s="98" t="s">
        <v>1114</v>
      </c>
      <c r="M73" s="99">
        <v>42522</v>
      </c>
      <c r="N73" s="99">
        <v>43981</v>
      </c>
      <c r="O73" s="98" t="s">
        <v>811</v>
      </c>
      <c r="P73" s="98" t="s">
        <v>811</v>
      </c>
      <c r="Q73" s="100">
        <v>1</v>
      </c>
      <c r="R73" s="100">
        <v>1</v>
      </c>
      <c r="S73" s="100">
        <v>1</v>
      </c>
      <c r="T73" s="100">
        <v>1</v>
      </c>
      <c r="U73" s="100">
        <v>1</v>
      </c>
      <c r="V73" s="201">
        <v>1</v>
      </c>
      <c r="W73" s="98"/>
      <c r="X73" s="98"/>
      <c r="Y73" s="98"/>
      <c r="Z73" s="98"/>
      <c r="AA73" s="98"/>
      <c r="AB73" s="98"/>
      <c r="AC73" s="98" t="s">
        <v>535</v>
      </c>
      <c r="AD73" s="98" t="s">
        <v>575</v>
      </c>
      <c r="AE73" s="98"/>
      <c r="AF73" s="97">
        <v>1186</v>
      </c>
      <c r="AG73" s="98" t="s">
        <v>576</v>
      </c>
      <c r="AH73" s="98" t="s">
        <v>587</v>
      </c>
      <c r="AI73" s="152">
        <v>536397668</v>
      </c>
      <c r="AJ73" s="100">
        <f>+AK73/AI73</f>
        <v>1</v>
      </c>
      <c r="AK73" s="152">
        <v>536397668</v>
      </c>
      <c r="AL73" s="97" t="s">
        <v>1251</v>
      </c>
      <c r="AM73" s="220" t="s">
        <v>1119</v>
      </c>
    </row>
    <row r="74" spans="2:39" s="74" customFormat="1" ht="114.75" customHeight="1" x14ac:dyDescent="0.2">
      <c r="B74" s="98" t="s">
        <v>891</v>
      </c>
      <c r="C74" s="98" t="s">
        <v>735</v>
      </c>
      <c r="D74" s="98" t="s">
        <v>472</v>
      </c>
      <c r="E74" s="98" t="s">
        <v>473</v>
      </c>
      <c r="F74" s="70">
        <v>0.91</v>
      </c>
      <c r="G74" s="97" t="s">
        <v>726</v>
      </c>
      <c r="H74" s="97" t="s">
        <v>510</v>
      </c>
      <c r="I74" s="97" t="s">
        <v>716</v>
      </c>
      <c r="J74" s="154" t="s">
        <v>1113</v>
      </c>
      <c r="K74" s="97">
        <v>3124102908</v>
      </c>
      <c r="L74" s="98" t="s">
        <v>1114</v>
      </c>
      <c r="M74" s="99">
        <v>42522</v>
      </c>
      <c r="N74" s="99">
        <v>43981</v>
      </c>
      <c r="O74" s="98" t="s">
        <v>812</v>
      </c>
      <c r="P74" s="98" t="s">
        <v>813</v>
      </c>
      <c r="Q74" s="100">
        <v>1</v>
      </c>
      <c r="R74" s="100">
        <v>1</v>
      </c>
      <c r="S74" s="100">
        <v>1</v>
      </c>
      <c r="T74" s="100">
        <v>1</v>
      </c>
      <c r="U74" s="100">
        <v>1</v>
      </c>
      <c r="V74" s="201">
        <v>1</v>
      </c>
      <c r="W74" s="98"/>
      <c r="X74" s="98"/>
      <c r="Y74" s="98"/>
      <c r="Z74" s="98"/>
      <c r="AA74" s="98"/>
      <c r="AB74" s="98"/>
      <c r="AC74" s="98" t="s">
        <v>535</v>
      </c>
      <c r="AD74" s="98" t="s">
        <v>575</v>
      </c>
      <c r="AE74" s="98"/>
      <c r="AF74" s="97">
        <v>1186</v>
      </c>
      <c r="AG74" s="98" t="s">
        <v>576</v>
      </c>
      <c r="AH74" s="98" t="s">
        <v>588</v>
      </c>
      <c r="AI74" s="152">
        <v>88295679</v>
      </c>
      <c r="AJ74" s="100">
        <f>+AK74/AI74</f>
        <v>1</v>
      </c>
      <c r="AK74" s="152">
        <v>88295679</v>
      </c>
      <c r="AL74" s="97" t="s">
        <v>1252</v>
      </c>
      <c r="AM74" s="225" t="s">
        <v>1119</v>
      </c>
    </row>
    <row r="75" spans="2:39" s="74" customFormat="1" ht="153" customHeight="1" x14ac:dyDescent="0.2">
      <c r="B75" s="98" t="s">
        <v>891</v>
      </c>
      <c r="C75" s="98" t="s">
        <v>735</v>
      </c>
      <c r="D75" s="98" t="s">
        <v>472</v>
      </c>
      <c r="E75" s="98" t="s">
        <v>658</v>
      </c>
      <c r="F75" s="70">
        <v>0.91</v>
      </c>
      <c r="G75" s="97" t="s">
        <v>726</v>
      </c>
      <c r="H75" s="97" t="s">
        <v>510</v>
      </c>
      <c r="I75" s="97" t="s">
        <v>716</v>
      </c>
      <c r="J75" s="154" t="s">
        <v>1113</v>
      </c>
      <c r="K75" s="97">
        <v>3124102908</v>
      </c>
      <c r="L75" s="98" t="s">
        <v>1114</v>
      </c>
      <c r="M75" s="99">
        <v>42522</v>
      </c>
      <c r="N75" s="99">
        <v>43981</v>
      </c>
      <c r="O75" s="98" t="s">
        <v>708</v>
      </c>
      <c r="P75" s="98" t="s">
        <v>814</v>
      </c>
      <c r="Q75" s="100">
        <v>1</v>
      </c>
      <c r="R75" s="100">
        <v>1</v>
      </c>
      <c r="S75" s="100">
        <v>1</v>
      </c>
      <c r="T75" s="100">
        <v>1</v>
      </c>
      <c r="U75" s="100">
        <v>1</v>
      </c>
      <c r="V75" s="201">
        <v>1</v>
      </c>
      <c r="W75" s="98"/>
      <c r="X75" s="98"/>
      <c r="Y75" s="98"/>
      <c r="Z75" s="98"/>
      <c r="AA75" s="98"/>
      <c r="AB75" s="98"/>
      <c r="AC75" s="98" t="s">
        <v>535</v>
      </c>
      <c r="AD75" s="98" t="s">
        <v>575</v>
      </c>
      <c r="AE75" s="98"/>
      <c r="AF75" s="97">
        <v>1187</v>
      </c>
      <c r="AG75" s="98" t="s">
        <v>585</v>
      </c>
      <c r="AH75" s="98" t="s">
        <v>589</v>
      </c>
      <c r="AI75" s="97" t="s">
        <v>1358</v>
      </c>
      <c r="AJ75" s="194" t="s">
        <v>644</v>
      </c>
      <c r="AK75" s="195" t="s">
        <v>644</v>
      </c>
      <c r="AL75" s="97" t="s">
        <v>1253</v>
      </c>
      <c r="AM75" s="226" t="s">
        <v>1254</v>
      </c>
    </row>
    <row r="76" spans="2:39" s="74" customFormat="1" ht="142.5" customHeight="1" x14ac:dyDescent="0.2">
      <c r="B76" s="98" t="s">
        <v>891</v>
      </c>
      <c r="C76" s="98" t="s">
        <v>735</v>
      </c>
      <c r="D76" s="98" t="s">
        <v>472</v>
      </c>
      <c r="E76" s="98" t="s">
        <v>815</v>
      </c>
      <c r="F76" s="70">
        <v>0.91</v>
      </c>
      <c r="G76" s="97" t="s">
        <v>726</v>
      </c>
      <c r="H76" s="97" t="s">
        <v>510</v>
      </c>
      <c r="I76" s="97" t="s">
        <v>716</v>
      </c>
      <c r="J76" s="154" t="s">
        <v>1113</v>
      </c>
      <c r="K76" s="97">
        <v>3124102908</v>
      </c>
      <c r="L76" s="98" t="s">
        <v>1114</v>
      </c>
      <c r="M76" s="99">
        <v>42522</v>
      </c>
      <c r="N76" s="99">
        <v>43981</v>
      </c>
      <c r="O76" s="98" t="s">
        <v>816</v>
      </c>
      <c r="P76" s="98" t="s">
        <v>817</v>
      </c>
      <c r="Q76" s="100">
        <v>1</v>
      </c>
      <c r="R76" s="100">
        <v>1</v>
      </c>
      <c r="S76" s="100">
        <v>1</v>
      </c>
      <c r="T76" s="100">
        <v>1</v>
      </c>
      <c r="U76" s="100">
        <v>1</v>
      </c>
      <c r="V76" s="201">
        <v>1</v>
      </c>
      <c r="W76" s="98"/>
      <c r="X76" s="98"/>
      <c r="Y76" s="98"/>
      <c r="Z76" s="98"/>
      <c r="AA76" s="98"/>
      <c r="AB76" s="98"/>
      <c r="AC76" s="98" t="s">
        <v>578</v>
      </c>
      <c r="AD76" s="98" t="s">
        <v>577</v>
      </c>
      <c r="AE76" s="98"/>
      <c r="AF76" s="97">
        <v>1186</v>
      </c>
      <c r="AG76" s="98" t="s">
        <v>576</v>
      </c>
      <c r="AH76" s="98" t="s">
        <v>579</v>
      </c>
      <c r="AI76" s="152">
        <v>359344521</v>
      </c>
      <c r="AJ76" s="100">
        <f>+AK76/AI76</f>
        <v>1</v>
      </c>
      <c r="AK76" s="152">
        <v>359344521</v>
      </c>
      <c r="AL76" s="97" t="s">
        <v>1255</v>
      </c>
      <c r="AM76" s="225" t="s">
        <v>1119</v>
      </c>
    </row>
    <row r="77" spans="2:39" s="74" customFormat="1" ht="83.25" customHeight="1" x14ac:dyDescent="0.2">
      <c r="B77" s="96" t="s">
        <v>474</v>
      </c>
      <c r="C77" s="96" t="s">
        <v>475</v>
      </c>
      <c r="D77" s="96" t="s">
        <v>476</v>
      </c>
      <c r="E77" s="155" t="s">
        <v>755</v>
      </c>
      <c r="F77" s="70">
        <v>0.91</v>
      </c>
      <c r="G77" s="97" t="s">
        <v>727</v>
      </c>
      <c r="H77" s="97" t="s">
        <v>492</v>
      </c>
      <c r="I77" s="97" t="s">
        <v>716</v>
      </c>
      <c r="J77" s="97" t="s">
        <v>1020</v>
      </c>
      <c r="K77" s="97" t="s">
        <v>1021</v>
      </c>
      <c r="L77" s="98" t="s">
        <v>1277</v>
      </c>
      <c r="M77" s="99">
        <v>42887</v>
      </c>
      <c r="N77" s="99">
        <v>43465</v>
      </c>
      <c r="O77" s="155" t="s">
        <v>756</v>
      </c>
      <c r="P77" s="155" t="s">
        <v>756</v>
      </c>
      <c r="Q77" s="70">
        <v>0</v>
      </c>
      <c r="R77" s="156">
        <v>1</v>
      </c>
      <c r="S77" s="97">
        <v>0</v>
      </c>
      <c r="T77" s="97">
        <v>0</v>
      </c>
      <c r="U77" s="97">
        <v>1</v>
      </c>
      <c r="V77" s="100">
        <v>1</v>
      </c>
      <c r="W77" s="97"/>
      <c r="X77" s="96"/>
      <c r="Y77" s="96"/>
      <c r="Z77" s="96"/>
      <c r="AA77" s="96"/>
      <c r="AB77" s="96"/>
      <c r="AC77" s="96" t="s">
        <v>91</v>
      </c>
      <c r="AD77" s="96" t="s">
        <v>102</v>
      </c>
      <c r="AE77" s="96" t="s">
        <v>110</v>
      </c>
      <c r="AF77" s="97">
        <v>7512</v>
      </c>
      <c r="AG77" s="96" t="s">
        <v>673</v>
      </c>
      <c r="AH77" s="96" t="s">
        <v>674</v>
      </c>
      <c r="AI77" s="157">
        <v>351000000</v>
      </c>
      <c r="AJ77" s="100">
        <v>0.05</v>
      </c>
      <c r="AK77" s="158" t="s">
        <v>1257</v>
      </c>
      <c r="AL77" s="96" t="s">
        <v>1376</v>
      </c>
      <c r="AM77" s="219" t="s">
        <v>675</v>
      </c>
    </row>
    <row r="78" spans="2:39" s="74" customFormat="1" ht="62.25" customHeight="1" x14ac:dyDescent="0.2">
      <c r="B78" s="96" t="s">
        <v>474</v>
      </c>
      <c r="C78" s="96" t="s">
        <v>475</v>
      </c>
      <c r="D78" s="96" t="s">
        <v>476</v>
      </c>
      <c r="E78" s="155" t="s">
        <v>757</v>
      </c>
      <c r="F78" s="70">
        <v>0.91</v>
      </c>
      <c r="G78" s="97" t="s">
        <v>727</v>
      </c>
      <c r="H78" s="97" t="s">
        <v>492</v>
      </c>
      <c r="I78" s="97" t="s">
        <v>716</v>
      </c>
      <c r="J78" s="97" t="s">
        <v>1020</v>
      </c>
      <c r="K78" s="97" t="s">
        <v>1021</v>
      </c>
      <c r="L78" s="98" t="s">
        <v>1277</v>
      </c>
      <c r="M78" s="99">
        <v>42887</v>
      </c>
      <c r="N78" s="99">
        <v>44196</v>
      </c>
      <c r="O78" s="155" t="s">
        <v>758</v>
      </c>
      <c r="P78" s="155" t="s">
        <v>759</v>
      </c>
      <c r="Q78" s="156">
        <v>1</v>
      </c>
      <c r="R78" s="156">
        <v>3</v>
      </c>
      <c r="S78" s="97">
        <v>3</v>
      </c>
      <c r="T78" s="97">
        <v>3</v>
      </c>
      <c r="U78" s="97">
        <v>1</v>
      </c>
      <c r="V78" s="100">
        <v>1</v>
      </c>
      <c r="W78" s="97"/>
      <c r="X78" s="96"/>
      <c r="Y78" s="96"/>
      <c r="Z78" s="96"/>
      <c r="AA78" s="96"/>
      <c r="AB78" s="96"/>
      <c r="AC78" s="96" t="s">
        <v>91</v>
      </c>
      <c r="AD78" s="96" t="s">
        <v>102</v>
      </c>
      <c r="AE78" s="96" t="s">
        <v>110</v>
      </c>
      <c r="AF78" s="97">
        <v>7512</v>
      </c>
      <c r="AG78" s="96" t="s">
        <v>673</v>
      </c>
      <c r="AH78" s="96" t="s">
        <v>676</v>
      </c>
      <c r="AI78" s="157">
        <v>779800000</v>
      </c>
      <c r="AJ78" s="100" t="s">
        <v>690</v>
      </c>
      <c r="AK78" s="158" t="s">
        <v>644</v>
      </c>
      <c r="AL78" s="96" t="s">
        <v>1163</v>
      </c>
      <c r="AM78" s="219" t="s">
        <v>677</v>
      </c>
    </row>
    <row r="79" spans="2:39" s="74" customFormat="1" ht="79.5" customHeight="1" x14ac:dyDescent="0.2">
      <c r="B79" s="96" t="s">
        <v>474</v>
      </c>
      <c r="C79" s="96" t="s">
        <v>475</v>
      </c>
      <c r="D79" s="96" t="s">
        <v>476</v>
      </c>
      <c r="E79" s="155" t="s">
        <v>760</v>
      </c>
      <c r="F79" s="70">
        <v>0.91</v>
      </c>
      <c r="G79" s="97" t="s">
        <v>727</v>
      </c>
      <c r="H79" s="97" t="s">
        <v>492</v>
      </c>
      <c r="I79" s="97" t="s">
        <v>716</v>
      </c>
      <c r="J79" s="97" t="s">
        <v>1020</v>
      </c>
      <c r="K79" s="97" t="s">
        <v>1021</v>
      </c>
      <c r="L79" s="98" t="s">
        <v>1277</v>
      </c>
      <c r="M79" s="99">
        <v>42887</v>
      </c>
      <c r="N79" s="99">
        <v>43100</v>
      </c>
      <c r="O79" s="155" t="s">
        <v>761</v>
      </c>
      <c r="P79" s="155" t="s">
        <v>761</v>
      </c>
      <c r="Q79" s="156">
        <v>1</v>
      </c>
      <c r="R79" s="156">
        <v>0</v>
      </c>
      <c r="S79" s="97">
        <v>0</v>
      </c>
      <c r="T79" s="97">
        <v>0</v>
      </c>
      <c r="U79" s="97">
        <v>1</v>
      </c>
      <c r="V79" s="100">
        <v>1</v>
      </c>
      <c r="W79" s="97"/>
      <c r="X79" s="96"/>
      <c r="Y79" s="96"/>
      <c r="Z79" s="96"/>
      <c r="AA79" s="96"/>
      <c r="AB79" s="96"/>
      <c r="AC79" s="96" t="s">
        <v>91</v>
      </c>
      <c r="AD79" s="96" t="s">
        <v>102</v>
      </c>
      <c r="AE79" s="96" t="s">
        <v>110</v>
      </c>
      <c r="AF79" s="97">
        <v>7512</v>
      </c>
      <c r="AG79" s="96" t="s">
        <v>673</v>
      </c>
      <c r="AH79" s="96" t="s">
        <v>676</v>
      </c>
      <c r="AI79" s="157">
        <v>779800000</v>
      </c>
      <c r="AJ79" s="100" t="s">
        <v>690</v>
      </c>
      <c r="AK79" s="157" t="s">
        <v>644</v>
      </c>
      <c r="AL79" s="96" t="s">
        <v>1164</v>
      </c>
      <c r="AM79" s="219" t="s">
        <v>1258</v>
      </c>
    </row>
    <row r="80" spans="2:39" s="74" customFormat="1" ht="141" customHeight="1" x14ac:dyDescent="0.2">
      <c r="B80" s="77" t="s">
        <v>474</v>
      </c>
      <c r="C80" s="77" t="s">
        <v>742</v>
      </c>
      <c r="D80" s="77" t="s">
        <v>477</v>
      </c>
      <c r="E80" s="159" t="s">
        <v>478</v>
      </c>
      <c r="F80" s="70">
        <v>0.91</v>
      </c>
      <c r="G80" s="70" t="s">
        <v>884</v>
      </c>
      <c r="H80" s="70" t="s">
        <v>493</v>
      </c>
      <c r="I80" s="70" t="s">
        <v>716</v>
      </c>
      <c r="J80" s="70" t="s">
        <v>646</v>
      </c>
      <c r="K80" s="70" t="s">
        <v>494</v>
      </c>
      <c r="L80" s="77" t="s">
        <v>495</v>
      </c>
      <c r="M80" s="75">
        <v>42736</v>
      </c>
      <c r="N80" s="75">
        <v>43981</v>
      </c>
      <c r="O80" s="159" t="s">
        <v>818</v>
      </c>
      <c r="P80" s="159" t="s">
        <v>819</v>
      </c>
      <c r="Q80" s="76">
        <v>1</v>
      </c>
      <c r="R80" s="76">
        <v>1</v>
      </c>
      <c r="S80" s="76">
        <v>0</v>
      </c>
      <c r="T80" s="76">
        <v>0</v>
      </c>
      <c r="U80" s="76">
        <v>0.25</v>
      </c>
      <c r="V80" s="80">
        <f>+U80/Q80</f>
        <v>0.25</v>
      </c>
      <c r="W80" s="70">
        <v>0</v>
      </c>
      <c r="X80" s="77">
        <v>0</v>
      </c>
      <c r="Y80" s="77">
        <v>0</v>
      </c>
      <c r="Z80" s="77">
        <v>0</v>
      </c>
      <c r="AA80" s="77">
        <v>0</v>
      </c>
      <c r="AB80" s="77">
        <v>0</v>
      </c>
      <c r="AC80" s="70" t="s">
        <v>644</v>
      </c>
      <c r="AD80" s="70" t="s">
        <v>644</v>
      </c>
      <c r="AE80" s="70" t="s">
        <v>644</v>
      </c>
      <c r="AF80" s="70">
        <v>8</v>
      </c>
      <c r="AG80" s="70" t="s">
        <v>1226</v>
      </c>
      <c r="AH80" s="70" t="s">
        <v>644</v>
      </c>
      <c r="AI80" s="65" t="s">
        <v>644</v>
      </c>
      <c r="AJ80" s="70" t="s">
        <v>644</v>
      </c>
      <c r="AK80" s="70" t="s">
        <v>644</v>
      </c>
      <c r="AL80" s="77" t="s">
        <v>1103</v>
      </c>
      <c r="AM80" s="223" t="s">
        <v>1227</v>
      </c>
    </row>
    <row r="81" spans="2:39" s="74" customFormat="1" ht="138" customHeight="1" x14ac:dyDescent="0.2">
      <c r="B81" s="96" t="s">
        <v>474</v>
      </c>
      <c r="C81" s="96" t="s">
        <v>742</v>
      </c>
      <c r="D81" s="96" t="s">
        <v>477</v>
      </c>
      <c r="E81" s="155" t="s">
        <v>901</v>
      </c>
      <c r="F81" s="70">
        <v>0.91</v>
      </c>
      <c r="G81" s="97" t="s">
        <v>727</v>
      </c>
      <c r="H81" s="97" t="s">
        <v>492</v>
      </c>
      <c r="I81" s="97" t="s">
        <v>716</v>
      </c>
      <c r="J81" s="97" t="s">
        <v>1020</v>
      </c>
      <c r="K81" s="97" t="s">
        <v>1021</v>
      </c>
      <c r="L81" s="98" t="s">
        <v>1277</v>
      </c>
      <c r="M81" s="99">
        <v>42887</v>
      </c>
      <c r="N81" s="99">
        <v>44196</v>
      </c>
      <c r="O81" s="155" t="s">
        <v>762</v>
      </c>
      <c r="P81" s="155" t="s">
        <v>763</v>
      </c>
      <c r="Q81" s="156">
        <v>2</v>
      </c>
      <c r="R81" s="156">
        <v>2</v>
      </c>
      <c r="S81" s="97">
        <v>2</v>
      </c>
      <c r="T81" s="97">
        <v>2</v>
      </c>
      <c r="U81" s="97">
        <v>2</v>
      </c>
      <c r="V81" s="100">
        <v>1</v>
      </c>
      <c r="W81" s="97"/>
      <c r="X81" s="96"/>
      <c r="Y81" s="96"/>
      <c r="Z81" s="96"/>
      <c r="AA81" s="96"/>
      <c r="AB81" s="96"/>
      <c r="AC81" s="96" t="s">
        <v>91</v>
      </c>
      <c r="AD81" s="96" t="s">
        <v>102</v>
      </c>
      <c r="AE81" s="96" t="s">
        <v>110</v>
      </c>
      <c r="AF81" s="97">
        <v>7512</v>
      </c>
      <c r="AG81" s="96" t="s">
        <v>673</v>
      </c>
      <c r="AH81" s="96" t="s">
        <v>678</v>
      </c>
      <c r="AI81" s="157">
        <v>9243450000</v>
      </c>
      <c r="AJ81" s="100">
        <v>6.5992675894822814E-3</v>
      </c>
      <c r="AK81" s="157" t="s">
        <v>1259</v>
      </c>
      <c r="AL81" s="96" t="s">
        <v>1165</v>
      </c>
      <c r="AM81" s="219" t="s">
        <v>680</v>
      </c>
    </row>
    <row r="82" spans="2:39" s="74" customFormat="1" ht="92.25" customHeight="1" x14ac:dyDescent="0.2">
      <c r="B82" s="96" t="s">
        <v>474</v>
      </c>
      <c r="C82" s="96" t="s">
        <v>742</v>
      </c>
      <c r="D82" s="96" t="s">
        <v>477</v>
      </c>
      <c r="E82" s="155" t="s">
        <v>764</v>
      </c>
      <c r="F82" s="70">
        <v>0.91</v>
      </c>
      <c r="G82" s="97" t="s">
        <v>727</v>
      </c>
      <c r="H82" s="97" t="s">
        <v>492</v>
      </c>
      <c r="I82" s="97" t="s">
        <v>716</v>
      </c>
      <c r="J82" s="97" t="s">
        <v>1020</v>
      </c>
      <c r="K82" s="97" t="s">
        <v>1021</v>
      </c>
      <c r="L82" s="98" t="s">
        <v>1277</v>
      </c>
      <c r="M82" s="99">
        <v>42887</v>
      </c>
      <c r="N82" s="99">
        <v>43465</v>
      </c>
      <c r="O82" s="155" t="s">
        <v>765</v>
      </c>
      <c r="P82" s="160" t="s">
        <v>986</v>
      </c>
      <c r="Q82" s="161">
        <v>0.3</v>
      </c>
      <c r="R82" s="161">
        <v>0.7</v>
      </c>
      <c r="S82" s="156">
        <v>0</v>
      </c>
      <c r="T82" s="97">
        <v>0</v>
      </c>
      <c r="U82" s="100">
        <v>0.3</v>
      </c>
      <c r="V82" s="100">
        <v>1</v>
      </c>
      <c r="W82" s="97"/>
      <c r="X82" s="96"/>
      <c r="Y82" s="96"/>
      <c r="Z82" s="96"/>
      <c r="AA82" s="96"/>
      <c r="AB82" s="96"/>
      <c r="AC82" s="96" t="s">
        <v>91</v>
      </c>
      <c r="AD82" s="96" t="s">
        <v>102</v>
      </c>
      <c r="AE82" s="96" t="s">
        <v>110</v>
      </c>
      <c r="AF82" s="97">
        <v>7512</v>
      </c>
      <c r="AG82" s="96" t="s">
        <v>673</v>
      </c>
      <c r="AH82" s="96" t="s">
        <v>678</v>
      </c>
      <c r="AI82" s="157">
        <v>9243450000</v>
      </c>
      <c r="AJ82" s="100">
        <v>6.5992675894822814E-3</v>
      </c>
      <c r="AK82" s="157" t="s">
        <v>1259</v>
      </c>
      <c r="AL82" s="96" t="s">
        <v>1166</v>
      </c>
      <c r="AM82" s="219" t="s">
        <v>680</v>
      </c>
    </row>
    <row r="83" spans="2:39" s="74" customFormat="1" ht="75" customHeight="1" x14ac:dyDescent="0.2">
      <c r="B83" s="96" t="s">
        <v>474</v>
      </c>
      <c r="C83" s="96" t="s">
        <v>742</v>
      </c>
      <c r="D83" s="96" t="s">
        <v>477</v>
      </c>
      <c r="E83" s="155" t="s">
        <v>766</v>
      </c>
      <c r="F83" s="70">
        <v>0.91</v>
      </c>
      <c r="G83" s="97" t="s">
        <v>727</v>
      </c>
      <c r="H83" s="97" t="s">
        <v>492</v>
      </c>
      <c r="I83" s="97" t="s">
        <v>716</v>
      </c>
      <c r="J83" s="97" t="s">
        <v>1020</v>
      </c>
      <c r="K83" s="97" t="s">
        <v>1021</v>
      </c>
      <c r="L83" s="98" t="s">
        <v>1277</v>
      </c>
      <c r="M83" s="99">
        <v>42887</v>
      </c>
      <c r="N83" s="99">
        <v>43465</v>
      </c>
      <c r="O83" s="155" t="s">
        <v>767</v>
      </c>
      <c r="P83" s="155" t="s">
        <v>767</v>
      </c>
      <c r="Q83" s="70">
        <v>0</v>
      </c>
      <c r="R83" s="156">
        <v>1</v>
      </c>
      <c r="S83" s="97">
        <v>0</v>
      </c>
      <c r="T83" s="97">
        <v>0</v>
      </c>
      <c r="U83" s="97">
        <v>1</v>
      </c>
      <c r="V83" s="100">
        <v>1</v>
      </c>
      <c r="W83" s="97"/>
      <c r="X83" s="96"/>
      <c r="Y83" s="96"/>
      <c r="Z83" s="96"/>
      <c r="AA83" s="96"/>
      <c r="AB83" s="96"/>
      <c r="AC83" s="96" t="s">
        <v>91</v>
      </c>
      <c r="AD83" s="96" t="s">
        <v>102</v>
      </c>
      <c r="AE83" s="96" t="s">
        <v>110</v>
      </c>
      <c r="AF83" s="97">
        <v>7512</v>
      </c>
      <c r="AG83" s="96" t="s">
        <v>673</v>
      </c>
      <c r="AH83" s="96" t="s">
        <v>678</v>
      </c>
      <c r="AI83" s="157">
        <v>9243450000</v>
      </c>
      <c r="AJ83" s="100" t="s">
        <v>644</v>
      </c>
      <c r="AK83" s="157" t="s">
        <v>644</v>
      </c>
      <c r="AL83" s="96" t="s">
        <v>1260</v>
      </c>
      <c r="AM83" s="219" t="s">
        <v>1377</v>
      </c>
    </row>
    <row r="84" spans="2:39" s="74" customFormat="1" ht="104.25" customHeight="1" x14ac:dyDescent="0.2">
      <c r="B84" s="96" t="s">
        <v>474</v>
      </c>
      <c r="C84" s="96" t="s">
        <v>742</v>
      </c>
      <c r="D84" s="96" t="s">
        <v>477</v>
      </c>
      <c r="E84" s="155" t="s">
        <v>768</v>
      </c>
      <c r="F84" s="70">
        <v>0.91</v>
      </c>
      <c r="G84" s="97" t="s">
        <v>727</v>
      </c>
      <c r="H84" s="97" t="s">
        <v>492</v>
      </c>
      <c r="I84" s="97" t="s">
        <v>716</v>
      </c>
      <c r="J84" s="97" t="s">
        <v>1020</v>
      </c>
      <c r="K84" s="97" t="s">
        <v>1021</v>
      </c>
      <c r="L84" s="98" t="s">
        <v>1277</v>
      </c>
      <c r="M84" s="99">
        <v>42887</v>
      </c>
      <c r="N84" s="99">
        <v>43465</v>
      </c>
      <c r="O84" s="155" t="s">
        <v>769</v>
      </c>
      <c r="P84" s="155" t="s">
        <v>769</v>
      </c>
      <c r="Q84" s="70">
        <v>0</v>
      </c>
      <c r="R84" s="156">
        <v>1</v>
      </c>
      <c r="S84" s="97">
        <v>0</v>
      </c>
      <c r="T84" s="97">
        <v>0</v>
      </c>
      <c r="U84" s="70">
        <v>0</v>
      </c>
      <c r="V84" s="100">
        <v>1</v>
      </c>
      <c r="W84" s="97"/>
      <c r="X84" s="96"/>
      <c r="Y84" s="96"/>
      <c r="Z84" s="96"/>
      <c r="AA84" s="96"/>
      <c r="AB84" s="96"/>
      <c r="AC84" s="96" t="s">
        <v>91</v>
      </c>
      <c r="AD84" s="96" t="s">
        <v>102</v>
      </c>
      <c r="AE84" s="96" t="s">
        <v>110</v>
      </c>
      <c r="AF84" s="97">
        <v>7512</v>
      </c>
      <c r="AG84" s="96" t="s">
        <v>673</v>
      </c>
      <c r="AH84" s="96" t="s">
        <v>678</v>
      </c>
      <c r="AI84" s="157">
        <v>9243450000</v>
      </c>
      <c r="AJ84" s="100" t="s">
        <v>690</v>
      </c>
      <c r="AK84" s="157" t="s">
        <v>644</v>
      </c>
      <c r="AL84" s="96" t="s">
        <v>1375</v>
      </c>
      <c r="AM84" s="219" t="s">
        <v>1377</v>
      </c>
    </row>
    <row r="85" spans="2:39" s="74" customFormat="1" ht="153" customHeight="1" x14ac:dyDescent="0.2">
      <c r="B85" s="96" t="s">
        <v>474</v>
      </c>
      <c r="C85" s="96" t="s">
        <v>732</v>
      </c>
      <c r="D85" s="96" t="s">
        <v>477</v>
      </c>
      <c r="E85" s="155" t="s">
        <v>913</v>
      </c>
      <c r="F85" s="70">
        <v>0.91</v>
      </c>
      <c r="G85" s="97" t="s">
        <v>727</v>
      </c>
      <c r="H85" s="97" t="s">
        <v>492</v>
      </c>
      <c r="I85" s="97" t="s">
        <v>716</v>
      </c>
      <c r="J85" s="97" t="s">
        <v>1020</v>
      </c>
      <c r="K85" s="97" t="s">
        <v>1021</v>
      </c>
      <c r="L85" s="98" t="s">
        <v>1277</v>
      </c>
      <c r="M85" s="99">
        <v>42887</v>
      </c>
      <c r="N85" s="99">
        <v>43465</v>
      </c>
      <c r="O85" s="155" t="s">
        <v>914</v>
      </c>
      <c r="P85" s="155" t="s">
        <v>915</v>
      </c>
      <c r="Q85" s="156">
        <v>100</v>
      </c>
      <c r="R85" s="156">
        <v>100</v>
      </c>
      <c r="S85" s="156">
        <v>0</v>
      </c>
      <c r="T85" s="97">
        <v>0</v>
      </c>
      <c r="U85" s="97">
        <v>100</v>
      </c>
      <c r="V85" s="100">
        <v>1</v>
      </c>
      <c r="W85" s="97"/>
      <c r="X85" s="96"/>
      <c r="Y85" s="96"/>
      <c r="Z85" s="96"/>
      <c r="AA85" s="96"/>
      <c r="AB85" s="96"/>
      <c r="AC85" s="96" t="s">
        <v>91</v>
      </c>
      <c r="AD85" s="96" t="s">
        <v>102</v>
      </c>
      <c r="AE85" s="96" t="s">
        <v>110</v>
      </c>
      <c r="AF85" s="97">
        <v>7512</v>
      </c>
      <c r="AG85" s="96" t="s">
        <v>673</v>
      </c>
      <c r="AH85" s="96" t="s">
        <v>678</v>
      </c>
      <c r="AI85" s="157">
        <v>9243450000</v>
      </c>
      <c r="AJ85" s="100">
        <v>6.5992675894822814E-3</v>
      </c>
      <c r="AK85" s="157" t="s">
        <v>1259</v>
      </c>
      <c r="AL85" s="96" t="s">
        <v>1167</v>
      </c>
      <c r="AM85" s="219" t="s">
        <v>679</v>
      </c>
    </row>
    <row r="86" spans="2:39" s="74" customFormat="1" ht="62.25" customHeight="1" x14ac:dyDescent="0.2">
      <c r="B86" s="68" t="s">
        <v>474</v>
      </c>
      <c r="C86" s="68" t="s">
        <v>732</v>
      </c>
      <c r="D86" s="68" t="s">
        <v>479</v>
      </c>
      <c r="E86" s="162" t="s">
        <v>1065</v>
      </c>
      <c r="F86" s="70">
        <v>0.91</v>
      </c>
      <c r="G86" s="70" t="s">
        <v>984</v>
      </c>
      <c r="H86" s="70" t="s">
        <v>511</v>
      </c>
      <c r="I86" s="70" t="s">
        <v>716</v>
      </c>
      <c r="J86" s="70" t="s">
        <v>1036</v>
      </c>
      <c r="K86" s="70" t="s">
        <v>1037</v>
      </c>
      <c r="L86" s="77" t="s">
        <v>1038</v>
      </c>
      <c r="M86" s="75">
        <v>42522</v>
      </c>
      <c r="N86" s="75">
        <v>43981</v>
      </c>
      <c r="O86" s="162" t="s">
        <v>844</v>
      </c>
      <c r="P86" s="162" t="s">
        <v>845</v>
      </c>
      <c r="Q86" s="70">
        <v>1</v>
      </c>
      <c r="R86" s="163">
        <v>0</v>
      </c>
      <c r="S86" s="70">
        <v>0</v>
      </c>
      <c r="T86" s="70">
        <v>0</v>
      </c>
      <c r="U86" s="70">
        <v>1</v>
      </c>
      <c r="V86" s="76">
        <v>1</v>
      </c>
      <c r="W86" s="70" t="s">
        <v>1066</v>
      </c>
      <c r="X86" s="68" t="s">
        <v>1066</v>
      </c>
      <c r="Y86" s="68" t="s">
        <v>690</v>
      </c>
      <c r="Z86" s="68" t="s">
        <v>690</v>
      </c>
      <c r="AA86" s="68" t="s">
        <v>690</v>
      </c>
      <c r="AB86" s="68" t="s">
        <v>1067</v>
      </c>
      <c r="AC86" s="68" t="s">
        <v>592</v>
      </c>
      <c r="AD86" s="68" t="s">
        <v>593</v>
      </c>
      <c r="AE86" s="68"/>
      <c r="AF86" s="70">
        <v>7501</v>
      </c>
      <c r="AG86" s="68" t="s">
        <v>594</v>
      </c>
      <c r="AH86" s="68" t="s">
        <v>595</v>
      </c>
      <c r="AI86" s="101">
        <v>136000000</v>
      </c>
      <c r="AJ86" s="76">
        <v>0.3</v>
      </c>
      <c r="AK86" s="84">
        <f>136000000/3</f>
        <v>45333333.333333336</v>
      </c>
      <c r="AL86" s="70" t="s">
        <v>1068</v>
      </c>
      <c r="AM86" s="83" t="s">
        <v>1069</v>
      </c>
    </row>
    <row r="87" spans="2:39" s="74" customFormat="1" ht="138.75" customHeight="1" x14ac:dyDescent="0.2">
      <c r="B87" s="68" t="s">
        <v>474</v>
      </c>
      <c r="C87" s="68" t="s">
        <v>732</v>
      </c>
      <c r="D87" s="68" t="s">
        <v>479</v>
      </c>
      <c r="E87" s="162" t="s">
        <v>846</v>
      </c>
      <c r="F87" s="70">
        <v>0.91</v>
      </c>
      <c r="G87" s="70" t="s">
        <v>984</v>
      </c>
      <c r="H87" s="70" t="s">
        <v>511</v>
      </c>
      <c r="I87" s="70" t="s">
        <v>716</v>
      </c>
      <c r="J87" s="70" t="s">
        <v>1036</v>
      </c>
      <c r="K87" s="70" t="s">
        <v>1037</v>
      </c>
      <c r="L87" s="77" t="s">
        <v>1038</v>
      </c>
      <c r="M87" s="75">
        <v>42736</v>
      </c>
      <c r="N87" s="75">
        <v>43981</v>
      </c>
      <c r="O87" s="162" t="s">
        <v>847</v>
      </c>
      <c r="P87" s="162" t="s">
        <v>848</v>
      </c>
      <c r="Q87" s="76">
        <v>1</v>
      </c>
      <c r="R87" s="76">
        <v>1</v>
      </c>
      <c r="S87" s="76">
        <v>1</v>
      </c>
      <c r="T87" s="76">
        <v>1</v>
      </c>
      <c r="U87" s="76">
        <v>0.7</v>
      </c>
      <c r="V87" s="76">
        <v>0.7</v>
      </c>
      <c r="W87" s="70"/>
      <c r="X87" s="68"/>
      <c r="Y87" s="68"/>
      <c r="Z87" s="68"/>
      <c r="AA87" s="68"/>
      <c r="AB87" s="68"/>
      <c r="AC87" s="68" t="s">
        <v>592</v>
      </c>
      <c r="AD87" s="68" t="s">
        <v>593</v>
      </c>
      <c r="AE87" s="68"/>
      <c r="AF87" s="70">
        <v>7501</v>
      </c>
      <c r="AG87" s="68" t="s">
        <v>594</v>
      </c>
      <c r="AH87" s="68" t="s">
        <v>596</v>
      </c>
      <c r="AI87" s="101">
        <v>168000000</v>
      </c>
      <c r="AJ87" s="79">
        <v>1.1999999999999999E-3</v>
      </c>
      <c r="AK87" s="84">
        <v>715000</v>
      </c>
      <c r="AL87" s="70" t="s">
        <v>1261</v>
      </c>
      <c r="AM87" s="83" t="s">
        <v>1070</v>
      </c>
    </row>
    <row r="88" spans="2:39" s="74" customFormat="1" ht="107.25" customHeight="1" x14ac:dyDescent="0.2">
      <c r="B88" s="68" t="s">
        <v>474</v>
      </c>
      <c r="C88" s="68" t="s">
        <v>732</v>
      </c>
      <c r="D88" s="68" t="s">
        <v>479</v>
      </c>
      <c r="E88" s="68" t="s">
        <v>783</v>
      </c>
      <c r="F88" s="70">
        <v>0.91</v>
      </c>
      <c r="G88" s="70" t="s">
        <v>803</v>
      </c>
      <c r="H88" s="70" t="s">
        <v>501</v>
      </c>
      <c r="I88" s="70" t="s">
        <v>716</v>
      </c>
      <c r="J88" s="70" t="s">
        <v>502</v>
      </c>
      <c r="K88" s="70">
        <v>3203285629</v>
      </c>
      <c r="L88" s="77" t="s">
        <v>503</v>
      </c>
      <c r="M88" s="75">
        <v>42736</v>
      </c>
      <c r="N88" s="75">
        <v>44043</v>
      </c>
      <c r="O88" s="65" t="s">
        <v>793</v>
      </c>
      <c r="P88" s="65" t="s">
        <v>1130</v>
      </c>
      <c r="Q88" s="76">
        <v>1</v>
      </c>
      <c r="R88" s="76">
        <v>1</v>
      </c>
      <c r="S88" s="76">
        <v>1</v>
      </c>
      <c r="T88" s="76">
        <v>1</v>
      </c>
      <c r="U88" s="76">
        <v>1</v>
      </c>
      <c r="V88" s="76">
        <v>1</v>
      </c>
      <c r="W88" s="70"/>
      <c r="X88" s="68"/>
      <c r="Y88" s="68"/>
      <c r="Z88" s="68"/>
      <c r="AA88" s="68"/>
      <c r="AB88" s="68"/>
      <c r="AC88" s="68" t="s">
        <v>526</v>
      </c>
      <c r="AD88" s="68" t="s">
        <v>555</v>
      </c>
      <c r="AE88" s="68" t="s">
        <v>603</v>
      </c>
      <c r="AF88" s="70">
        <v>1067</v>
      </c>
      <c r="AG88" s="68" t="s">
        <v>1129</v>
      </c>
      <c r="AH88" s="68" t="s">
        <v>604</v>
      </c>
      <c r="AI88" s="164">
        <v>2498000000</v>
      </c>
      <c r="AJ88" s="70" t="s">
        <v>690</v>
      </c>
      <c r="AK88" s="112" t="s">
        <v>1232</v>
      </c>
      <c r="AL88" s="70" t="s">
        <v>1131</v>
      </c>
      <c r="AM88" s="227" t="s">
        <v>1132</v>
      </c>
    </row>
    <row r="89" spans="2:39" s="74" customFormat="1" ht="91.5" customHeight="1" x14ac:dyDescent="0.2">
      <c r="B89" s="68" t="s">
        <v>474</v>
      </c>
      <c r="C89" s="68" t="s">
        <v>732</v>
      </c>
      <c r="D89" s="68" t="s">
        <v>479</v>
      </c>
      <c r="E89" s="68" t="s">
        <v>795</v>
      </c>
      <c r="F89" s="70">
        <v>0.91</v>
      </c>
      <c r="G89" s="70" t="s">
        <v>803</v>
      </c>
      <c r="H89" s="70" t="s">
        <v>501</v>
      </c>
      <c r="I89" s="70" t="s">
        <v>716</v>
      </c>
      <c r="J89" s="70" t="s">
        <v>502</v>
      </c>
      <c r="K89" s="70">
        <v>3203285629</v>
      </c>
      <c r="L89" s="77" t="s">
        <v>503</v>
      </c>
      <c r="M89" s="75">
        <v>43101</v>
      </c>
      <c r="N89" s="75">
        <v>44196</v>
      </c>
      <c r="O89" s="68" t="s">
        <v>794</v>
      </c>
      <c r="P89" s="68" t="s">
        <v>1133</v>
      </c>
      <c r="Q89" s="70" t="s">
        <v>644</v>
      </c>
      <c r="R89" s="76">
        <v>1</v>
      </c>
      <c r="S89" s="76">
        <v>1</v>
      </c>
      <c r="T89" s="76">
        <v>1</v>
      </c>
      <c r="U89" s="76" t="s">
        <v>644</v>
      </c>
      <c r="V89" s="70" t="s">
        <v>644</v>
      </c>
      <c r="W89" s="70"/>
      <c r="X89" s="68"/>
      <c r="Y89" s="68"/>
      <c r="Z89" s="68"/>
      <c r="AA89" s="68"/>
      <c r="AB89" s="68"/>
      <c r="AC89" s="68" t="s">
        <v>541</v>
      </c>
      <c r="AD89" s="68" t="s">
        <v>542</v>
      </c>
      <c r="AE89" s="68"/>
      <c r="AF89" s="70">
        <v>1068</v>
      </c>
      <c r="AG89" s="68" t="s">
        <v>543</v>
      </c>
      <c r="AH89" s="68" t="s">
        <v>1134</v>
      </c>
      <c r="AI89" s="178">
        <v>2727000000</v>
      </c>
      <c r="AJ89" s="70" t="s">
        <v>690</v>
      </c>
      <c r="AK89" s="112" t="s">
        <v>1232</v>
      </c>
      <c r="AL89" s="70" t="s">
        <v>1135</v>
      </c>
      <c r="AM89" s="227" t="s">
        <v>1136</v>
      </c>
    </row>
    <row r="90" spans="2:39" s="74" customFormat="1" ht="138" customHeight="1" x14ac:dyDescent="0.2">
      <c r="B90" s="68" t="s">
        <v>474</v>
      </c>
      <c r="C90" s="68" t="s">
        <v>732</v>
      </c>
      <c r="D90" s="68" t="s">
        <v>479</v>
      </c>
      <c r="E90" s="68" t="s">
        <v>1137</v>
      </c>
      <c r="F90" s="70">
        <v>0.91</v>
      </c>
      <c r="G90" s="70" t="s">
        <v>803</v>
      </c>
      <c r="H90" s="70" t="s">
        <v>501</v>
      </c>
      <c r="I90" s="70" t="s">
        <v>716</v>
      </c>
      <c r="J90" s="70" t="s">
        <v>502</v>
      </c>
      <c r="K90" s="70">
        <v>3203285629</v>
      </c>
      <c r="L90" s="77" t="s">
        <v>503</v>
      </c>
      <c r="M90" s="75">
        <v>42917</v>
      </c>
      <c r="N90" s="75">
        <v>44196</v>
      </c>
      <c r="O90" s="68" t="s">
        <v>1138</v>
      </c>
      <c r="P90" s="68" t="s">
        <v>1139</v>
      </c>
      <c r="Q90" s="76">
        <v>1</v>
      </c>
      <c r="R90" s="76">
        <v>1</v>
      </c>
      <c r="S90" s="76">
        <v>1</v>
      </c>
      <c r="T90" s="76">
        <v>1</v>
      </c>
      <c r="U90" s="76">
        <v>1</v>
      </c>
      <c r="V90" s="76">
        <v>1</v>
      </c>
      <c r="W90" s="70"/>
      <c r="X90" s="68"/>
      <c r="Y90" s="68"/>
      <c r="Z90" s="68"/>
      <c r="AA90" s="68"/>
      <c r="AB90" s="68"/>
      <c r="AC90" s="68" t="s">
        <v>541</v>
      </c>
      <c r="AD90" s="68" t="s">
        <v>542</v>
      </c>
      <c r="AE90" s="68"/>
      <c r="AF90" s="70">
        <v>1068</v>
      </c>
      <c r="AG90" s="68" t="s">
        <v>543</v>
      </c>
      <c r="AH90" s="68" t="s">
        <v>1134</v>
      </c>
      <c r="AI90" s="178">
        <v>2727000000</v>
      </c>
      <c r="AJ90" s="70" t="s">
        <v>690</v>
      </c>
      <c r="AK90" s="112" t="s">
        <v>1232</v>
      </c>
      <c r="AL90" s="70" t="s">
        <v>1140</v>
      </c>
      <c r="AM90" s="227" t="s">
        <v>1141</v>
      </c>
    </row>
    <row r="91" spans="2:39" s="74" customFormat="1" ht="138" customHeight="1" x14ac:dyDescent="0.2">
      <c r="B91" s="68" t="s">
        <v>480</v>
      </c>
      <c r="C91" s="68" t="s">
        <v>736</v>
      </c>
      <c r="D91" s="68" t="s">
        <v>482</v>
      </c>
      <c r="E91" s="70" t="s">
        <v>963</v>
      </c>
      <c r="F91" s="70">
        <v>0.91</v>
      </c>
      <c r="G91" s="70" t="s">
        <v>728</v>
      </c>
      <c r="H91" s="70" t="s">
        <v>513</v>
      </c>
      <c r="I91" s="70" t="s">
        <v>716</v>
      </c>
      <c r="J91" s="70" t="s">
        <v>1026</v>
      </c>
      <c r="K91" s="70" t="s">
        <v>1027</v>
      </c>
      <c r="L91" s="70" t="s">
        <v>1028</v>
      </c>
      <c r="M91" s="75">
        <v>43101</v>
      </c>
      <c r="N91" s="75">
        <v>43981</v>
      </c>
      <c r="O91" s="70" t="s">
        <v>964</v>
      </c>
      <c r="P91" s="70" t="s">
        <v>965</v>
      </c>
      <c r="Q91" s="70" t="s">
        <v>644</v>
      </c>
      <c r="R91" s="76">
        <v>0.33</v>
      </c>
      <c r="S91" s="76">
        <v>0.33</v>
      </c>
      <c r="T91" s="76">
        <v>0.34</v>
      </c>
      <c r="U91" s="70" t="s">
        <v>644</v>
      </c>
      <c r="V91" s="76" t="s">
        <v>644</v>
      </c>
      <c r="W91" s="70"/>
      <c r="X91" s="68"/>
      <c r="Y91" s="68"/>
      <c r="Z91" s="68"/>
      <c r="AA91" s="68"/>
      <c r="AB91" s="68"/>
      <c r="AC91" s="70" t="s">
        <v>605</v>
      </c>
      <c r="AD91" s="70" t="s">
        <v>606</v>
      </c>
      <c r="AE91" s="70"/>
      <c r="AF91" s="70">
        <v>1023</v>
      </c>
      <c r="AG91" s="70" t="s">
        <v>608</v>
      </c>
      <c r="AH91" s="70" t="s">
        <v>876</v>
      </c>
      <c r="AI91" s="107" t="s">
        <v>991</v>
      </c>
      <c r="AJ91" s="76" t="s">
        <v>1232</v>
      </c>
      <c r="AK91" s="70" t="s">
        <v>1232</v>
      </c>
      <c r="AL91" s="70"/>
      <c r="AM91" s="218" t="s">
        <v>1330</v>
      </c>
    </row>
    <row r="92" spans="2:39" s="74" customFormat="1" ht="160.5" customHeight="1" x14ac:dyDescent="0.2">
      <c r="B92" s="68" t="s">
        <v>480</v>
      </c>
      <c r="C92" s="68" t="s">
        <v>736</v>
      </c>
      <c r="D92" s="68" t="s">
        <v>482</v>
      </c>
      <c r="E92" s="70" t="s">
        <v>992</v>
      </c>
      <c r="F92" s="70">
        <v>0.91</v>
      </c>
      <c r="G92" s="70" t="s">
        <v>728</v>
      </c>
      <c r="H92" s="70" t="s">
        <v>513</v>
      </c>
      <c r="I92" s="70" t="s">
        <v>716</v>
      </c>
      <c r="J92" s="70" t="s">
        <v>1026</v>
      </c>
      <c r="K92" s="70" t="s">
        <v>1027</v>
      </c>
      <c r="L92" s="70" t="s">
        <v>1028</v>
      </c>
      <c r="M92" s="75">
        <v>43101</v>
      </c>
      <c r="N92" s="75">
        <v>43981</v>
      </c>
      <c r="O92" s="97" t="s">
        <v>1372</v>
      </c>
      <c r="P92" s="70" t="s">
        <v>1331</v>
      </c>
      <c r="Q92" s="70" t="s">
        <v>644</v>
      </c>
      <c r="R92" s="76">
        <v>0.33</v>
      </c>
      <c r="S92" s="76">
        <v>0.33</v>
      </c>
      <c r="T92" s="76">
        <v>0.34</v>
      </c>
      <c r="U92" s="70" t="s">
        <v>644</v>
      </c>
      <c r="V92" s="76" t="s">
        <v>644</v>
      </c>
      <c r="W92" s="70"/>
      <c r="X92" s="68"/>
      <c r="Y92" s="68"/>
      <c r="Z92" s="68"/>
      <c r="AA92" s="68"/>
      <c r="AB92" s="68"/>
      <c r="AC92" s="70" t="s">
        <v>605</v>
      </c>
      <c r="AD92" s="70" t="s">
        <v>606</v>
      </c>
      <c r="AE92" s="70"/>
      <c r="AF92" s="70">
        <v>1023</v>
      </c>
      <c r="AG92" s="70" t="s">
        <v>608</v>
      </c>
      <c r="AH92" s="70" t="s">
        <v>876</v>
      </c>
      <c r="AI92" s="107" t="s">
        <v>991</v>
      </c>
      <c r="AJ92" s="76">
        <v>1</v>
      </c>
      <c r="AK92" s="70" t="s">
        <v>1071</v>
      </c>
      <c r="AL92" s="70"/>
      <c r="AM92" s="218" t="s">
        <v>1332</v>
      </c>
    </row>
    <row r="93" spans="2:39" s="74" customFormat="1" ht="153" customHeight="1" x14ac:dyDescent="0.2">
      <c r="B93" s="68" t="s">
        <v>480</v>
      </c>
      <c r="C93" s="68" t="s">
        <v>736</v>
      </c>
      <c r="D93" s="68" t="s">
        <v>482</v>
      </c>
      <c r="E93" s="70" t="s">
        <v>967</v>
      </c>
      <c r="F93" s="70">
        <v>0.91</v>
      </c>
      <c r="G93" s="70" t="s">
        <v>728</v>
      </c>
      <c r="H93" s="70" t="s">
        <v>513</v>
      </c>
      <c r="I93" s="70" t="s">
        <v>716</v>
      </c>
      <c r="J93" s="70" t="s">
        <v>1026</v>
      </c>
      <c r="K93" s="70" t="s">
        <v>1027</v>
      </c>
      <c r="L93" s="70" t="s">
        <v>1028</v>
      </c>
      <c r="M93" s="75">
        <v>43101</v>
      </c>
      <c r="N93" s="75">
        <v>43981</v>
      </c>
      <c r="O93" s="70" t="s">
        <v>968</v>
      </c>
      <c r="P93" s="70" t="s">
        <v>1203</v>
      </c>
      <c r="Q93" s="70" t="s">
        <v>644</v>
      </c>
      <c r="R93" s="70">
        <v>100</v>
      </c>
      <c r="S93" s="70">
        <v>100</v>
      </c>
      <c r="T93" s="70">
        <v>100</v>
      </c>
      <c r="U93" s="70" t="s">
        <v>644</v>
      </c>
      <c r="V93" s="76" t="s">
        <v>644</v>
      </c>
      <c r="W93" s="70"/>
      <c r="X93" s="68"/>
      <c r="Y93" s="68"/>
      <c r="Z93" s="68"/>
      <c r="AA93" s="68"/>
      <c r="AB93" s="68"/>
      <c r="AC93" s="70" t="s">
        <v>605</v>
      </c>
      <c r="AD93" s="70" t="s">
        <v>606</v>
      </c>
      <c r="AE93" s="70"/>
      <c r="AF93" s="70">
        <v>1023</v>
      </c>
      <c r="AG93" s="70" t="s">
        <v>608</v>
      </c>
      <c r="AH93" s="70" t="s">
        <v>993</v>
      </c>
      <c r="AI93" s="107" t="s">
        <v>994</v>
      </c>
      <c r="AJ93" s="76" t="s">
        <v>644</v>
      </c>
      <c r="AK93" s="70" t="s">
        <v>644</v>
      </c>
      <c r="AL93" s="70"/>
      <c r="AM93" s="218" t="s">
        <v>1332</v>
      </c>
    </row>
    <row r="94" spans="2:39" s="74" customFormat="1" ht="93" customHeight="1" x14ac:dyDescent="0.2">
      <c r="B94" s="68" t="s">
        <v>480</v>
      </c>
      <c r="C94" s="68" t="s">
        <v>736</v>
      </c>
      <c r="D94" s="68" t="s">
        <v>482</v>
      </c>
      <c r="E94" s="68" t="s">
        <v>1204</v>
      </c>
      <c r="F94" s="70">
        <v>0.91</v>
      </c>
      <c r="G94" s="70"/>
      <c r="H94" s="70"/>
      <c r="I94" s="70" t="s">
        <v>514</v>
      </c>
      <c r="J94" s="70" t="s">
        <v>515</v>
      </c>
      <c r="K94" s="70" t="s">
        <v>516</v>
      </c>
      <c r="L94" s="77" t="s">
        <v>1280</v>
      </c>
      <c r="M94" s="75">
        <v>43101</v>
      </c>
      <c r="N94" s="75">
        <v>43981</v>
      </c>
      <c r="O94" s="68" t="s">
        <v>952</v>
      </c>
      <c r="P94" s="68" t="s">
        <v>953</v>
      </c>
      <c r="Q94" s="70" t="s">
        <v>644</v>
      </c>
      <c r="R94" s="70">
        <v>50</v>
      </c>
      <c r="S94" s="70">
        <v>25</v>
      </c>
      <c r="T94" s="70">
        <v>25</v>
      </c>
      <c r="U94" s="70" t="s">
        <v>644</v>
      </c>
      <c r="V94" s="70" t="s">
        <v>644</v>
      </c>
      <c r="W94" s="70"/>
      <c r="X94" s="68"/>
      <c r="Y94" s="68"/>
      <c r="Z94" s="68"/>
      <c r="AA94" s="68"/>
      <c r="AB94" s="68"/>
      <c r="AC94" s="68"/>
      <c r="AD94" s="68"/>
      <c r="AE94" s="68"/>
      <c r="AF94" s="70"/>
      <c r="AG94" s="68"/>
      <c r="AH94" s="68"/>
      <c r="AI94" s="196"/>
      <c r="AJ94" s="70"/>
      <c r="AK94" s="70"/>
      <c r="AL94" s="70"/>
      <c r="AM94" s="83" t="s">
        <v>1346</v>
      </c>
    </row>
    <row r="95" spans="2:39" s="74" customFormat="1" ht="106.5" customHeight="1" x14ac:dyDescent="0.2">
      <c r="B95" s="68" t="s">
        <v>480</v>
      </c>
      <c r="C95" s="68" t="s">
        <v>736</v>
      </c>
      <c r="D95" s="68" t="s">
        <v>482</v>
      </c>
      <c r="E95" s="68" t="s">
        <v>721</v>
      </c>
      <c r="F95" s="70">
        <v>0.91</v>
      </c>
      <c r="G95" s="70"/>
      <c r="H95" s="70"/>
      <c r="I95" s="70" t="s">
        <v>514</v>
      </c>
      <c r="J95" s="70" t="s">
        <v>515</v>
      </c>
      <c r="K95" s="70" t="s">
        <v>516</v>
      </c>
      <c r="L95" s="77" t="s">
        <v>1280</v>
      </c>
      <c r="M95" s="75">
        <v>43101</v>
      </c>
      <c r="N95" s="75">
        <v>43981</v>
      </c>
      <c r="O95" s="68" t="s">
        <v>954</v>
      </c>
      <c r="P95" s="68" t="s">
        <v>955</v>
      </c>
      <c r="Q95" s="70" t="s">
        <v>644</v>
      </c>
      <c r="R95" s="70">
        <v>25</v>
      </c>
      <c r="S95" s="70">
        <v>25</v>
      </c>
      <c r="T95" s="70">
        <v>25</v>
      </c>
      <c r="U95" s="70" t="s">
        <v>644</v>
      </c>
      <c r="V95" s="70" t="s">
        <v>644</v>
      </c>
      <c r="W95" s="70"/>
      <c r="X95" s="68"/>
      <c r="Y95" s="68"/>
      <c r="Z95" s="68"/>
      <c r="AA95" s="68"/>
      <c r="AB95" s="68"/>
      <c r="AC95" s="68"/>
      <c r="AD95" s="68"/>
      <c r="AE95" s="68"/>
      <c r="AF95" s="70"/>
      <c r="AG95" s="68"/>
      <c r="AH95" s="68"/>
      <c r="AI95" s="196"/>
      <c r="AJ95" s="70"/>
      <c r="AK95" s="70"/>
      <c r="AL95" s="70"/>
      <c r="AM95" s="83" t="s">
        <v>1346</v>
      </c>
    </row>
    <row r="96" spans="2:39" s="74" customFormat="1" ht="84.75" customHeight="1" x14ac:dyDescent="0.2">
      <c r="B96" s="68" t="s">
        <v>480</v>
      </c>
      <c r="C96" s="68" t="s">
        <v>736</v>
      </c>
      <c r="D96" s="68" t="s">
        <v>482</v>
      </c>
      <c r="E96" s="68" t="s">
        <v>722</v>
      </c>
      <c r="F96" s="70">
        <v>0.91</v>
      </c>
      <c r="G96" s="70"/>
      <c r="H96" s="70"/>
      <c r="I96" s="70" t="s">
        <v>514</v>
      </c>
      <c r="J96" s="70" t="s">
        <v>515</v>
      </c>
      <c r="K96" s="70" t="s">
        <v>516</v>
      </c>
      <c r="L96" s="77" t="s">
        <v>1280</v>
      </c>
      <c r="M96" s="75">
        <v>43101</v>
      </c>
      <c r="N96" s="75">
        <v>43981</v>
      </c>
      <c r="O96" s="68" t="s">
        <v>956</v>
      </c>
      <c r="P96" s="68" t="s">
        <v>957</v>
      </c>
      <c r="Q96" s="70" t="s">
        <v>644</v>
      </c>
      <c r="R96" s="70">
        <v>25</v>
      </c>
      <c r="S96" s="70">
        <v>25</v>
      </c>
      <c r="T96" s="70">
        <v>25</v>
      </c>
      <c r="U96" s="70" t="s">
        <v>644</v>
      </c>
      <c r="V96" s="70" t="s">
        <v>644</v>
      </c>
      <c r="W96" s="70"/>
      <c r="X96" s="68"/>
      <c r="Y96" s="68"/>
      <c r="Z96" s="68"/>
      <c r="AA96" s="68"/>
      <c r="AB96" s="68"/>
      <c r="AC96" s="68"/>
      <c r="AD96" s="68"/>
      <c r="AE96" s="68"/>
      <c r="AF96" s="70"/>
      <c r="AG96" s="68"/>
      <c r="AH96" s="68"/>
      <c r="AI96" s="196"/>
      <c r="AJ96" s="70"/>
      <c r="AK96" s="70"/>
      <c r="AL96" s="70"/>
      <c r="AM96" s="83" t="s">
        <v>1346</v>
      </c>
    </row>
    <row r="97" spans="2:39" s="74" customFormat="1" ht="129" customHeight="1" x14ac:dyDescent="0.2">
      <c r="B97" s="68" t="s">
        <v>480</v>
      </c>
      <c r="C97" s="68" t="s">
        <v>733</v>
      </c>
      <c r="D97" s="68" t="s">
        <v>481</v>
      </c>
      <c r="E97" s="70" t="s">
        <v>995</v>
      </c>
      <c r="F97" s="70">
        <v>0.91</v>
      </c>
      <c r="G97" s="70" t="s">
        <v>728</v>
      </c>
      <c r="H97" s="70" t="s">
        <v>513</v>
      </c>
      <c r="I97" s="70" t="s">
        <v>716</v>
      </c>
      <c r="J97" s="70" t="s">
        <v>1026</v>
      </c>
      <c r="K97" s="70" t="s">
        <v>1027</v>
      </c>
      <c r="L97" s="70" t="s">
        <v>1028</v>
      </c>
      <c r="M97" s="75">
        <v>43101</v>
      </c>
      <c r="N97" s="75">
        <v>43981</v>
      </c>
      <c r="O97" s="70" t="s">
        <v>966</v>
      </c>
      <c r="P97" s="70" t="s">
        <v>1333</v>
      </c>
      <c r="Q97" s="70" t="s">
        <v>644</v>
      </c>
      <c r="R97" s="76">
        <v>0.33</v>
      </c>
      <c r="S97" s="76">
        <v>0.33</v>
      </c>
      <c r="T97" s="76">
        <v>0.34</v>
      </c>
      <c r="U97" s="70" t="s">
        <v>644</v>
      </c>
      <c r="V97" s="76" t="s">
        <v>644</v>
      </c>
      <c r="W97" s="70"/>
      <c r="X97" s="68"/>
      <c r="Y97" s="68"/>
      <c r="Z97" s="68"/>
      <c r="AA97" s="68"/>
      <c r="AB97" s="68"/>
      <c r="AC97" s="70" t="s">
        <v>607</v>
      </c>
      <c r="AD97" s="70" t="s">
        <v>606</v>
      </c>
      <c r="AE97" s="70"/>
      <c r="AF97" s="70">
        <v>1023</v>
      </c>
      <c r="AG97" s="70" t="s">
        <v>608</v>
      </c>
      <c r="AH97" s="70" t="s">
        <v>609</v>
      </c>
      <c r="AI97" s="107" t="s">
        <v>996</v>
      </c>
      <c r="AJ97" s="76" t="s">
        <v>1232</v>
      </c>
      <c r="AK97" s="70" t="s">
        <v>1232</v>
      </c>
      <c r="AL97" s="70"/>
      <c r="AM97" s="218" t="s">
        <v>1330</v>
      </c>
    </row>
    <row r="98" spans="2:39" s="74" customFormat="1" ht="140.25" customHeight="1" x14ac:dyDescent="0.2">
      <c r="B98" s="77" t="s">
        <v>480</v>
      </c>
      <c r="C98" s="77" t="s">
        <v>736</v>
      </c>
      <c r="D98" s="77" t="s">
        <v>482</v>
      </c>
      <c r="E98" s="77" t="s">
        <v>1012</v>
      </c>
      <c r="F98" s="70">
        <v>0.28000000000000003</v>
      </c>
      <c r="G98" s="70" t="s">
        <v>884</v>
      </c>
      <c r="H98" s="70" t="s">
        <v>630</v>
      </c>
      <c r="I98" s="70" t="s">
        <v>716</v>
      </c>
      <c r="J98" s="70" t="s">
        <v>633</v>
      </c>
      <c r="K98" s="70" t="s">
        <v>634</v>
      </c>
      <c r="L98" s="77" t="s">
        <v>635</v>
      </c>
      <c r="M98" s="75">
        <v>42736</v>
      </c>
      <c r="N98" s="75">
        <v>43981</v>
      </c>
      <c r="O98" s="77" t="s">
        <v>959</v>
      </c>
      <c r="P98" s="77" t="s">
        <v>989</v>
      </c>
      <c r="Q98" s="70">
        <v>25</v>
      </c>
      <c r="R98" s="70">
        <v>25</v>
      </c>
      <c r="S98" s="70">
        <v>25</v>
      </c>
      <c r="T98" s="70">
        <v>25</v>
      </c>
      <c r="U98" s="211"/>
      <c r="V98" s="70"/>
      <c r="W98" s="70"/>
      <c r="X98" s="77"/>
      <c r="Y98" s="77"/>
      <c r="Z98" s="77"/>
      <c r="AA98" s="77"/>
      <c r="AB98" s="77"/>
      <c r="AC98" s="77" t="s">
        <v>574</v>
      </c>
      <c r="AD98" s="77" t="s">
        <v>621</v>
      </c>
      <c r="AE98" s="77"/>
      <c r="AF98" s="70">
        <v>1114</v>
      </c>
      <c r="AG98" s="77" t="s">
        <v>666</v>
      </c>
      <c r="AH98" s="77" t="s">
        <v>667</v>
      </c>
      <c r="AI98" s="65"/>
      <c r="AJ98" s="70"/>
      <c r="AK98" s="70"/>
      <c r="AL98" s="78" t="s">
        <v>1100</v>
      </c>
      <c r="AM98" s="223" t="s">
        <v>1270</v>
      </c>
    </row>
    <row r="99" spans="2:39" s="74" customFormat="1" ht="130.5" customHeight="1" x14ac:dyDescent="0.2">
      <c r="B99" s="165" t="s">
        <v>483</v>
      </c>
      <c r="C99" s="165" t="s">
        <v>743</v>
      </c>
      <c r="D99" s="165" t="s">
        <v>484</v>
      </c>
      <c r="E99" s="165" t="s">
        <v>1010</v>
      </c>
      <c r="F99" s="70">
        <v>0.91</v>
      </c>
      <c r="G99" s="166" t="s">
        <v>884</v>
      </c>
      <c r="H99" s="166" t="s">
        <v>496</v>
      </c>
      <c r="I99" s="166" t="s">
        <v>716</v>
      </c>
      <c r="J99" s="165" t="s">
        <v>1085</v>
      </c>
      <c r="K99" s="166" t="s">
        <v>1086</v>
      </c>
      <c r="L99" s="77" t="s">
        <v>1283</v>
      </c>
      <c r="M99" s="167">
        <v>42522</v>
      </c>
      <c r="N99" s="167" t="s">
        <v>1214</v>
      </c>
      <c r="O99" s="165" t="s">
        <v>1013</v>
      </c>
      <c r="P99" s="165" t="s">
        <v>1014</v>
      </c>
      <c r="Q99" s="165">
        <v>440</v>
      </c>
      <c r="R99" s="165">
        <v>0</v>
      </c>
      <c r="S99" s="165">
        <v>0</v>
      </c>
      <c r="T99" s="165">
        <v>0</v>
      </c>
      <c r="U99" s="197">
        <v>441</v>
      </c>
      <c r="V99" s="198">
        <f>+U99/Q99</f>
        <v>1.0022727272727272</v>
      </c>
      <c r="W99" s="165"/>
      <c r="X99" s="165"/>
      <c r="Y99" s="165"/>
      <c r="Z99" s="165"/>
      <c r="AA99" s="165"/>
      <c r="AB99" s="165"/>
      <c r="AC99" s="165" t="s">
        <v>529</v>
      </c>
      <c r="AD99" s="165" t="s">
        <v>530</v>
      </c>
      <c r="AE99" s="165" t="s">
        <v>1000</v>
      </c>
      <c r="AF99" s="166">
        <v>987</v>
      </c>
      <c r="AG99" s="165" t="s">
        <v>670</v>
      </c>
      <c r="AH99" s="165" t="s">
        <v>671</v>
      </c>
      <c r="AI99" s="168">
        <v>391000000</v>
      </c>
      <c r="AJ99" s="169" t="s">
        <v>644</v>
      </c>
      <c r="AK99" s="170" t="s">
        <v>644</v>
      </c>
      <c r="AL99" s="166" t="s">
        <v>1015</v>
      </c>
      <c r="AM99" s="228" t="s">
        <v>1215</v>
      </c>
    </row>
    <row r="100" spans="2:39" s="74" customFormat="1" ht="62.25" customHeight="1" x14ac:dyDescent="0.2">
      <c r="B100" s="68" t="s">
        <v>483</v>
      </c>
      <c r="C100" s="68" t="s">
        <v>743</v>
      </c>
      <c r="D100" s="68" t="s">
        <v>484</v>
      </c>
      <c r="E100" s="68" t="s">
        <v>770</v>
      </c>
      <c r="F100" s="70">
        <v>0.91</v>
      </c>
      <c r="G100" s="70" t="s">
        <v>729</v>
      </c>
      <c r="H100" s="70" t="s">
        <v>517</v>
      </c>
      <c r="I100" s="70" t="s">
        <v>716</v>
      </c>
      <c r="J100" s="70" t="s">
        <v>518</v>
      </c>
      <c r="K100" s="70" t="s">
        <v>668</v>
      </c>
      <c r="L100" s="77" t="s">
        <v>519</v>
      </c>
      <c r="M100" s="75">
        <v>42917</v>
      </c>
      <c r="N100" s="75">
        <v>43617</v>
      </c>
      <c r="O100" s="70" t="s">
        <v>771</v>
      </c>
      <c r="P100" s="70" t="s">
        <v>1211</v>
      </c>
      <c r="Q100" s="76">
        <v>1</v>
      </c>
      <c r="R100" s="76">
        <v>1</v>
      </c>
      <c r="S100" s="76">
        <v>1</v>
      </c>
      <c r="T100" s="76">
        <v>1</v>
      </c>
      <c r="U100" s="80">
        <f>69/69</f>
        <v>1</v>
      </c>
      <c r="V100" s="76">
        <v>1</v>
      </c>
      <c r="W100" s="70"/>
      <c r="X100" s="68"/>
      <c r="Y100" s="68"/>
      <c r="Z100" s="68"/>
      <c r="AA100" s="68"/>
      <c r="AB100" s="68"/>
      <c r="AC100" s="68" t="s">
        <v>590</v>
      </c>
      <c r="AD100" s="68" t="s">
        <v>591</v>
      </c>
      <c r="AE100" s="68"/>
      <c r="AF100" s="70">
        <v>1014</v>
      </c>
      <c r="AG100" s="68" t="s">
        <v>611</v>
      </c>
      <c r="AH100" s="68" t="s">
        <v>669</v>
      </c>
      <c r="AI100" s="101">
        <v>2731600000</v>
      </c>
      <c r="AJ100" s="70" t="s">
        <v>644</v>
      </c>
      <c r="AK100" s="84">
        <v>1717333</v>
      </c>
      <c r="AL100" s="77" t="s">
        <v>1072</v>
      </c>
      <c r="AM100" s="83" t="s">
        <v>773</v>
      </c>
    </row>
    <row r="101" spans="2:39" s="74" customFormat="1" ht="88.5" customHeight="1" x14ac:dyDescent="0.2">
      <c r="B101" s="68" t="s">
        <v>483</v>
      </c>
      <c r="C101" s="68" t="s">
        <v>743</v>
      </c>
      <c r="D101" s="68" t="s">
        <v>484</v>
      </c>
      <c r="E101" s="171" t="s">
        <v>796</v>
      </c>
      <c r="F101" s="70">
        <v>0.91</v>
      </c>
      <c r="G101" s="70" t="s">
        <v>803</v>
      </c>
      <c r="H101" s="70" t="s">
        <v>501</v>
      </c>
      <c r="I101" s="70" t="s">
        <v>716</v>
      </c>
      <c r="J101" s="70" t="s">
        <v>502</v>
      </c>
      <c r="K101" s="70">
        <v>3203285629</v>
      </c>
      <c r="L101" s="77" t="s">
        <v>503</v>
      </c>
      <c r="M101" s="75">
        <v>42860</v>
      </c>
      <c r="N101" s="75">
        <v>44043</v>
      </c>
      <c r="O101" s="68" t="s">
        <v>784</v>
      </c>
      <c r="P101" s="70" t="s">
        <v>785</v>
      </c>
      <c r="Q101" s="81">
        <v>1</v>
      </c>
      <c r="R101" s="81">
        <v>1</v>
      </c>
      <c r="S101" s="81">
        <v>1</v>
      </c>
      <c r="T101" s="81">
        <v>1</v>
      </c>
      <c r="U101" s="70">
        <v>1</v>
      </c>
      <c r="V101" s="76">
        <v>1</v>
      </c>
      <c r="W101" s="76"/>
      <c r="X101" s="114"/>
      <c r="Y101" s="68"/>
      <c r="Z101" s="68"/>
      <c r="AA101" s="68"/>
      <c r="AB101" s="68"/>
      <c r="AC101" s="68" t="s">
        <v>612</v>
      </c>
      <c r="AD101" s="68" t="s">
        <v>555</v>
      </c>
      <c r="AE101" s="68" t="s">
        <v>603</v>
      </c>
      <c r="AF101" s="70">
        <v>1067</v>
      </c>
      <c r="AG101" s="68" t="s">
        <v>1129</v>
      </c>
      <c r="AH101" s="68" t="s">
        <v>1142</v>
      </c>
      <c r="AI101" s="172">
        <v>1673000000</v>
      </c>
      <c r="AJ101" s="70" t="s">
        <v>690</v>
      </c>
      <c r="AK101" s="112" t="s">
        <v>1232</v>
      </c>
      <c r="AL101" s="70" t="s">
        <v>1143</v>
      </c>
      <c r="AM101" s="227" t="s">
        <v>1141</v>
      </c>
    </row>
    <row r="102" spans="2:39" s="74" customFormat="1" ht="120" customHeight="1" x14ac:dyDescent="0.2">
      <c r="B102" s="68" t="s">
        <v>483</v>
      </c>
      <c r="C102" s="68" t="s">
        <v>743</v>
      </c>
      <c r="D102" s="68" t="s">
        <v>484</v>
      </c>
      <c r="E102" s="68" t="s">
        <v>1144</v>
      </c>
      <c r="F102" s="70">
        <v>0.91</v>
      </c>
      <c r="G102" s="70" t="s">
        <v>803</v>
      </c>
      <c r="H102" s="70" t="s">
        <v>501</v>
      </c>
      <c r="I102" s="70" t="s">
        <v>716</v>
      </c>
      <c r="J102" s="70" t="s">
        <v>502</v>
      </c>
      <c r="K102" s="70">
        <v>3203285629</v>
      </c>
      <c r="L102" s="77" t="s">
        <v>503</v>
      </c>
      <c r="M102" s="75">
        <v>42794</v>
      </c>
      <c r="N102" s="75">
        <v>44196</v>
      </c>
      <c r="O102" s="173" t="s">
        <v>797</v>
      </c>
      <c r="P102" s="173" t="s">
        <v>1145</v>
      </c>
      <c r="Q102" s="76">
        <v>1</v>
      </c>
      <c r="R102" s="76">
        <v>1</v>
      </c>
      <c r="S102" s="76">
        <v>1</v>
      </c>
      <c r="T102" s="76">
        <v>1</v>
      </c>
      <c r="U102" s="76">
        <v>1</v>
      </c>
      <c r="V102" s="76">
        <v>1</v>
      </c>
      <c r="W102" s="76"/>
      <c r="X102" s="114"/>
      <c r="Y102" s="68"/>
      <c r="Z102" s="68"/>
      <c r="AA102" s="68"/>
      <c r="AB102" s="68"/>
      <c r="AC102" s="68" t="s">
        <v>612</v>
      </c>
      <c r="AD102" s="68" t="s">
        <v>555</v>
      </c>
      <c r="AE102" s="68" t="s">
        <v>603</v>
      </c>
      <c r="AF102" s="70">
        <v>1067</v>
      </c>
      <c r="AG102" s="68" t="s">
        <v>1129</v>
      </c>
      <c r="AH102" s="68" t="s">
        <v>613</v>
      </c>
      <c r="AI102" s="178">
        <v>2703000000</v>
      </c>
      <c r="AJ102" s="70" t="s">
        <v>690</v>
      </c>
      <c r="AK102" s="112" t="s">
        <v>1232</v>
      </c>
      <c r="AL102" s="70" t="s">
        <v>1146</v>
      </c>
      <c r="AM102" s="227" t="s">
        <v>1141</v>
      </c>
    </row>
    <row r="103" spans="2:39" s="74" customFormat="1" ht="111.75" customHeight="1" x14ac:dyDescent="0.2">
      <c r="B103" s="68" t="s">
        <v>483</v>
      </c>
      <c r="C103" s="68" t="s">
        <v>743</v>
      </c>
      <c r="D103" s="68" t="s">
        <v>484</v>
      </c>
      <c r="E103" s="68" t="s">
        <v>798</v>
      </c>
      <c r="F103" s="70">
        <v>0.91</v>
      </c>
      <c r="G103" s="70" t="s">
        <v>803</v>
      </c>
      <c r="H103" s="70" t="s">
        <v>501</v>
      </c>
      <c r="I103" s="70" t="s">
        <v>716</v>
      </c>
      <c r="J103" s="70" t="s">
        <v>502</v>
      </c>
      <c r="K103" s="70">
        <v>3203285629</v>
      </c>
      <c r="L103" s="77" t="s">
        <v>503</v>
      </c>
      <c r="M103" s="75">
        <v>42917</v>
      </c>
      <c r="N103" s="75">
        <v>44043</v>
      </c>
      <c r="O103" s="173" t="s">
        <v>799</v>
      </c>
      <c r="P103" s="173" t="s">
        <v>800</v>
      </c>
      <c r="Q103" s="76">
        <v>1</v>
      </c>
      <c r="R103" s="76">
        <v>1</v>
      </c>
      <c r="S103" s="76">
        <v>1</v>
      </c>
      <c r="T103" s="76">
        <v>1</v>
      </c>
      <c r="U103" s="76">
        <v>0</v>
      </c>
      <c r="V103" s="76">
        <v>0</v>
      </c>
      <c r="W103" s="76"/>
      <c r="X103" s="114"/>
      <c r="Y103" s="68"/>
      <c r="Z103" s="68"/>
      <c r="AA103" s="68"/>
      <c r="AB103" s="68"/>
      <c r="AC103" s="68" t="s">
        <v>612</v>
      </c>
      <c r="AD103" s="68" t="s">
        <v>555</v>
      </c>
      <c r="AE103" s="68" t="s">
        <v>603</v>
      </c>
      <c r="AF103" s="70">
        <v>1067</v>
      </c>
      <c r="AG103" s="68" t="s">
        <v>1129</v>
      </c>
      <c r="AH103" s="68" t="s">
        <v>614</v>
      </c>
      <c r="AI103" s="102">
        <v>667000000</v>
      </c>
      <c r="AJ103" s="70" t="s">
        <v>690</v>
      </c>
      <c r="AK103" s="112" t="s">
        <v>1232</v>
      </c>
      <c r="AL103" s="70" t="s">
        <v>1147</v>
      </c>
      <c r="AM103" s="227" t="s">
        <v>1141</v>
      </c>
    </row>
    <row r="104" spans="2:39" s="74" customFormat="1" ht="85.5" customHeight="1" x14ac:dyDescent="0.2">
      <c r="B104" s="68" t="s">
        <v>483</v>
      </c>
      <c r="C104" s="68" t="s">
        <v>743</v>
      </c>
      <c r="D104" s="68" t="s">
        <v>484</v>
      </c>
      <c r="E104" s="68" t="s">
        <v>836</v>
      </c>
      <c r="F104" s="70">
        <v>0.91</v>
      </c>
      <c r="G104" s="70" t="s">
        <v>729</v>
      </c>
      <c r="H104" s="70" t="s">
        <v>512</v>
      </c>
      <c r="I104" s="70" t="s">
        <v>716</v>
      </c>
      <c r="J104" s="70" t="s">
        <v>1039</v>
      </c>
      <c r="K104" s="70" t="s">
        <v>1022</v>
      </c>
      <c r="L104" s="77" t="s">
        <v>1023</v>
      </c>
      <c r="M104" s="75">
        <v>42856</v>
      </c>
      <c r="N104" s="75">
        <v>44012</v>
      </c>
      <c r="O104" s="68" t="s">
        <v>835</v>
      </c>
      <c r="P104" s="68" t="s">
        <v>837</v>
      </c>
      <c r="Q104" s="70">
        <v>6</v>
      </c>
      <c r="R104" s="70">
        <v>6</v>
      </c>
      <c r="S104" s="70">
        <v>6</v>
      </c>
      <c r="T104" s="70">
        <v>6</v>
      </c>
      <c r="U104" s="70">
        <v>6</v>
      </c>
      <c r="V104" s="76">
        <v>1</v>
      </c>
      <c r="W104" s="70"/>
      <c r="X104" s="68"/>
      <c r="Y104" s="68"/>
      <c r="Z104" s="68"/>
      <c r="AA104" s="68"/>
      <c r="AB104" s="68"/>
      <c r="AC104" s="68" t="s">
        <v>597</v>
      </c>
      <c r="AD104" s="68" t="s">
        <v>598</v>
      </c>
      <c r="AE104" s="68" t="s">
        <v>599</v>
      </c>
      <c r="AF104" s="70">
        <v>1131</v>
      </c>
      <c r="AG104" s="68" t="s">
        <v>600</v>
      </c>
      <c r="AH104" s="68" t="s">
        <v>615</v>
      </c>
      <c r="AI104" s="103">
        <v>1782200000</v>
      </c>
      <c r="AJ104" s="76">
        <v>0.09</v>
      </c>
      <c r="AK104" s="86">
        <v>10317234</v>
      </c>
      <c r="AL104" s="70" t="s">
        <v>1058</v>
      </c>
      <c r="AM104" s="83" t="s">
        <v>602</v>
      </c>
    </row>
    <row r="105" spans="2:39" s="74" customFormat="1" ht="73.5" customHeight="1" x14ac:dyDescent="0.2">
      <c r="B105" s="68" t="s">
        <v>483</v>
      </c>
      <c r="C105" s="68" t="s">
        <v>743</v>
      </c>
      <c r="D105" s="68" t="s">
        <v>484</v>
      </c>
      <c r="E105" s="173" t="s">
        <v>801</v>
      </c>
      <c r="F105" s="70">
        <v>0.91</v>
      </c>
      <c r="G105" s="70" t="s">
        <v>803</v>
      </c>
      <c r="H105" s="70" t="s">
        <v>501</v>
      </c>
      <c r="I105" s="70" t="s">
        <v>716</v>
      </c>
      <c r="J105" s="70" t="s">
        <v>502</v>
      </c>
      <c r="K105" s="70">
        <v>3203285629</v>
      </c>
      <c r="L105" s="77" t="s">
        <v>503</v>
      </c>
      <c r="M105" s="75">
        <v>42736</v>
      </c>
      <c r="N105" s="75">
        <v>44196</v>
      </c>
      <c r="O105" s="173" t="s">
        <v>802</v>
      </c>
      <c r="P105" s="173" t="s">
        <v>802</v>
      </c>
      <c r="Q105" s="70">
        <v>1</v>
      </c>
      <c r="R105" s="70">
        <v>1</v>
      </c>
      <c r="S105" s="70">
        <v>1</v>
      </c>
      <c r="T105" s="70">
        <v>1</v>
      </c>
      <c r="U105" s="70">
        <v>1</v>
      </c>
      <c r="V105" s="76">
        <v>1</v>
      </c>
      <c r="W105" s="76"/>
      <c r="X105" s="114"/>
      <c r="Y105" s="68"/>
      <c r="Z105" s="68"/>
      <c r="AA105" s="68"/>
      <c r="AB105" s="68"/>
      <c r="AC105" s="68" t="s">
        <v>612</v>
      </c>
      <c r="AD105" s="68" t="s">
        <v>555</v>
      </c>
      <c r="AE105" s="68" t="s">
        <v>603</v>
      </c>
      <c r="AF105" s="70">
        <v>1067</v>
      </c>
      <c r="AG105" s="68" t="s">
        <v>1129</v>
      </c>
      <c r="AH105" s="68" t="s">
        <v>662</v>
      </c>
      <c r="AI105" s="102">
        <v>592000000</v>
      </c>
      <c r="AJ105" s="70" t="s">
        <v>690</v>
      </c>
      <c r="AK105" s="112" t="s">
        <v>1232</v>
      </c>
      <c r="AL105" s="70" t="s">
        <v>1148</v>
      </c>
      <c r="AM105" s="227" t="s">
        <v>1244</v>
      </c>
    </row>
    <row r="106" spans="2:39" s="74" customFormat="1" ht="81" customHeight="1" x14ac:dyDescent="0.2">
      <c r="B106" s="68" t="s">
        <v>483</v>
      </c>
      <c r="C106" s="68" t="s">
        <v>724</v>
      </c>
      <c r="D106" s="68" t="s">
        <v>723</v>
      </c>
      <c r="E106" s="68" t="s">
        <v>774</v>
      </c>
      <c r="F106" s="70">
        <v>0.91</v>
      </c>
      <c r="G106" s="70" t="s">
        <v>729</v>
      </c>
      <c r="H106" s="70" t="s">
        <v>517</v>
      </c>
      <c r="I106" s="70" t="s">
        <v>716</v>
      </c>
      <c r="J106" s="70" t="s">
        <v>518</v>
      </c>
      <c r="K106" s="70" t="s">
        <v>668</v>
      </c>
      <c r="L106" s="77" t="s">
        <v>519</v>
      </c>
      <c r="M106" s="75">
        <v>42917</v>
      </c>
      <c r="N106" s="75">
        <v>43617</v>
      </c>
      <c r="O106" s="70" t="s">
        <v>775</v>
      </c>
      <c r="P106" s="70" t="s">
        <v>1212</v>
      </c>
      <c r="Q106" s="76">
        <v>1</v>
      </c>
      <c r="R106" s="76">
        <v>1</v>
      </c>
      <c r="S106" s="76">
        <v>1</v>
      </c>
      <c r="T106" s="76">
        <v>1</v>
      </c>
      <c r="U106" s="80">
        <f>2/2</f>
        <v>1</v>
      </c>
      <c r="V106" s="76">
        <v>1</v>
      </c>
      <c r="W106" s="70"/>
      <c r="X106" s="68"/>
      <c r="Y106" s="68"/>
      <c r="Z106" s="68"/>
      <c r="AA106" s="68"/>
      <c r="AB106" s="68"/>
      <c r="AC106" s="68" t="s">
        <v>590</v>
      </c>
      <c r="AD106" s="68" t="s">
        <v>591</v>
      </c>
      <c r="AE106" s="68"/>
      <c r="AF106" s="70">
        <v>1014</v>
      </c>
      <c r="AG106" s="68" t="s">
        <v>611</v>
      </c>
      <c r="AH106" s="68" t="s">
        <v>669</v>
      </c>
      <c r="AI106" s="101">
        <v>2731600000</v>
      </c>
      <c r="AJ106" s="70" t="s">
        <v>644</v>
      </c>
      <c r="AK106" s="84">
        <v>1717333</v>
      </c>
      <c r="AL106" s="77" t="s">
        <v>1073</v>
      </c>
      <c r="AM106" s="83" t="s">
        <v>773</v>
      </c>
    </row>
    <row r="107" spans="2:39" s="74" customFormat="1" ht="99" customHeight="1" x14ac:dyDescent="0.2">
      <c r="B107" s="68" t="s">
        <v>483</v>
      </c>
      <c r="C107" s="68" t="s">
        <v>724</v>
      </c>
      <c r="D107" s="68" t="s">
        <v>723</v>
      </c>
      <c r="E107" s="68" t="s">
        <v>776</v>
      </c>
      <c r="F107" s="70">
        <v>0.91</v>
      </c>
      <c r="G107" s="70" t="s">
        <v>729</v>
      </c>
      <c r="H107" s="70" t="s">
        <v>517</v>
      </c>
      <c r="I107" s="70" t="s">
        <v>716</v>
      </c>
      <c r="J107" s="70" t="s">
        <v>518</v>
      </c>
      <c r="K107" s="70" t="s">
        <v>668</v>
      </c>
      <c r="L107" s="77" t="s">
        <v>519</v>
      </c>
      <c r="M107" s="75">
        <v>42917</v>
      </c>
      <c r="N107" s="75">
        <v>43617</v>
      </c>
      <c r="O107" s="70" t="s">
        <v>777</v>
      </c>
      <c r="P107" s="70" t="s">
        <v>1213</v>
      </c>
      <c r="Q107" s="76">
        <v>1</v>
      </c>
      <c r="R107" s="76">
        <v>1</v>
      </c>
      <c r="S107" s="76">
        <v>1</v>
      </c>
      <c r="T107" s="76">
        <v>1</v>
      </c>
      <c r="U107" s="80">
        <f>1/1</f>
        <v>1</v>
      </c>
      <c r="V107" s="76">
        <v>1</v>
      </c>
      <c r="W107" s="70"/>
      <c r="X107" s="68"/>
      <c r="Y107" s="68"/>
      <c r="Z107" s="68"/>
      <c r="AA107" s="68"/>
      <c r="AB107" s="68"/>
      <c r="AC107" s="68" t="s">
        <v>590</v>
      </c>
      <c r="AD107" s="68" t="s">
        <v>591</v>
      </c>
      <c r="AE107" s="68"/>
      <c r="AF107" s="70">
        <v>1014</v>
      </c>
      <c r="AG107" s="68" t="s">
        <v>611</v>
      </c>
      <c r="AH107" s="68" t="s">
        <v>669</v>
      </c>
      <c r="AI107" s="101">
        <v>2731600000</v>
      </c>
      <c r="AJ107" s="70" t="s">
        <v>644</v>
      </c>
      <c r="AK107" s="84">
        <v>1717333</v>
      </c>
      <c r="AL107" s="77" t="s">
        <v>1074</v>
      </c>
      <c r="AM107" s="83" t="s">
        <v>773</v>
      </c>
    </row>
    <row r="108" spans="2:39" s="74" customFormat="1" ht="192.75" customHeight="1" x14ac:dyDescent="0.2">
      <c r="B108" s="165" t="s">
        <v>483</v>
      </c>
      <c r="C108" s="165" t="s">
        <v>485</v>
      </c>
      <c r="D108" s="165" t="s">
        <v>486</v>
      </c>
      <c r="E108" s="165" t="s">
        <v>1329</v>
      </c>
      <c r="F108" s="70">
        <v>0.91</v>
      </c>
      <c r="G108" s="166" t="s">
        <v>884</v>
      </c>
      <c r="H108" s="166" t="s">
        <v>496</v>
      </c>
      <c r="I108" s="166" t="s">
        <v>716</v>
      </c>
      <c r="J108" s="165" t="s">
        <v>1085</v>
      </c>
      <c r="K108" s="166" t="s">
        <v>1086</v>
      </c>
      <c r="L108" s="77" t="s">
        <v>1283</v>
      </c>
      <c r="M108" s="167">
        <v>43282</v>
      </c>
      <c r="N108" s="167">
        <v>43465</v>
      </c>
      <c r="O108" s="165" t="s">
        <v>1373</v>
      </c>
      <c r="P108" s="165" t="s">
        <v>1374</v>
      </c>
      <c r="Q108" s="174" t="s">
        <v>644</v>
      </c>
      <c r="R108" s="174">
        <v>0.02</v>
      </c>
      <c r="S108" s="174">
        <v>0.03</v>
      </c>
      <c r="T108" s="174">
        <v>0.04</v>
      </c>
      <c r="U108" s="199" t="s">
        <v>644</v>
      </c>
      <c r="V108" s="198" t="s">
        <v>644</v>
      </c>
      <c r="W108" s="165"/>
      <c r="X108" s="165"/>
      <c r="Y108" s="165"/>
      <c r="Z108" s="165"/>
      <c r="AA108" s="165"/>
      <c r="AB108" s="165"/>
      <c r="AC108" s="165" t="s">
        <v>529</v>
      </c>
      <c r="AD108" s="165" t="s">
        <v>530</v>
      </c>
      <c r="AE108" s="165" t="s">
        <v>1000</v>
      </c>
      <c r="AF108" s="166">
        <v>987</v>
      </c>
      <c r="AG108" s="165" t="s">
        <v>670</v>
      </c>
      <c r="AH108" s="165" t="s">
        <v>672</v>
      </c>
      <c r="AI108" s="168">
        <v>620500000</v>
      </c>
      <c r="AJ108" s="166" t="s">
        <v>644</v>
      </c>
      <c r="AK108" s="170" t="s">
        <v>644</v>
      </c>
      <c r="AL108" s="166" t="s">
        <v>1216</v>
      </c>
      <c r="AM108" s="228" t="s">
        <v>1217</v>
      </c>
    </row>
    <row r="109" spans="2:39" s="74" customFormat="1" ht="102.75" customHeight="1" x14ac:dyDescent="0.2">
      <c r="B109" s="68" t="s">
        <v>483</v>
      </c>
      <c r="C109" s="68" t="s">
        <v>743</v>
      </c>
      <c r="D109" s="68" t="s">
        <v>484</v>
      </c>
      <c r="E109" s="68" t="s">
        <v>719</v>
      </c>
      <c r="F109" s="70">
        <v>0.69</v>
      </c>
      <c r="G109" s="70" t="s">
        <v>725</v>
      </c>
      <c r="H109" s="70" t="s">
        <v>491</v>
      </c>
      <c r="I109" s="70" t="s">
        <v>716</v>
      </c>
      <c r="J109" s="70" t="s">
        <v>1044</v>
      </c>
      <c r="K109" s="70" t="s">
        <v>1049</v>
      </c>
      <c r="L109" s="70" t="s">
        <v>1045</v>
      </c>
      <c r="M109" s="75">
        <v>42522</v>
      </c>
      <c r="N109" s="75">
        <v>43465</v>
      </c>
      <c r="O109" s="68" t="s">
        <v>1319</v>
      </c>
      <c r="P109" s="68" t="s">
        <v>1320</v>
      </c>
      <c r="Q109" s="70">
        <v>8</v>
      </c>
      <c r="R109" s="70">
        <v>8</v>
      </c>
      <c r="S109" s="70">
        <v>0</v>
      </c>
      <c r="T109" s="70">
        <v>0</v>
      </c>
      <c r="U109" s="70">
        <v>16</v>
      </c>
      <c r="V109" s="76">
        <v>2</v>
      </c>
      <c r="W109" s="70"/>
      <c r="X109" s="68"/>
      <c r="Y109" s="68"/>
      <c r="Z109" s="68"/>
      <c r="AA109" s="68"/>
      <c r="AB109" s="68"/>
      <c r="AC109" s="68" t="s">
        <v>526</v>
      </c>
      <c r="AD109" s="68" t="s">
        <v>562</v>
      </c>
      <c r="AE109" s="68"/>
      <c r="AF109" s="70">
        <v>1116</v>
      </c>
      <c r="AG109" s="70" t="s">
        <v>563</v>
      </c>
      <c r="AH109" s="68" t="s">
        <v>610</v>
      </c>
      <c r="AI109" s="147">
        <v>4394389788</v>
      </c>
      <c r="AJ109" s="200" t="s">
        <v>1181</v>
      </c>
      <c r="AK109" s="200">
        <v>924887823</v>
      </c>
      <c r="AL109" s="70" t="s">
        <v>1309</v>
      </c>
      <c r="AM109" s="83" t="s">
        <v>1290</v>
      </c>
    </row>
    <row r="110" spans="2:39" s="74" customFormat="1" ht="358.5" customHeight="1" x14ac:dyDescent="0.2">
      <c r="B110" s="68" t="s">
        <v>487</v>
      </c>
      <c r="C110" s="68" t="s">
        <v>734</v>
      </c>
      <c r="D110" s="68" t="s">
        <v>488</v>
      </c>
      <c r="E110" s="68" t="s">
        <v>969</v>
      </c>
      <c r="F110" s="70">
        <v>0.91</v>
      </c>
      <c r="G110" s="70" t="s">
        <v>883</v>
      </c>
      <c r="H110" s="70" t="s">
        <v>497</v>
      </c>
      <c r="I110" s="70" t="s">
        <v>716</v>
      </c>
      <c r="J110" s="70" t="s">
        <v>1016</v>
      </c>
      <c r="K110" s="70" t="s">
        <v>1017</v>
      </c>
      <c r="L110" s="77" t="s">
        <v>1235</v>
      </c>
      <c r="M110" s="75">
        <v>42736</v>
      </c>
      <c r="N110" s="75">
        <v>44196</v>
      </c>
      <c r="O110" s="70" t="s">
        <v>970</v>
      </c>
      <c r="P110" s="70" t="s">
        <v>971</v>
      </c>
      <c r="Q110" s="76">
        <v>0.25</v>
      </c>
      <c r="R110" s="76">
        <v>0.25</v>
      </c>
      <c r="S110" s="76">
        <v>0.25</v>
      </c>
      <c r="T110" s="76">
        <v>0.25</v>
      </c>
      <c r="U110" s="76">
        <v>0.25</v>
      </c>
      <c r="V110" s="76">
        <v>1</v>
      </c>
      <c r="W110" s="70"/>
      <c r="X110" s="68"/>
      <c r="Y110" s="68"/>
      <c r="Z110" s="68"/>
      <c r="AA110" s="68"/>
      <c r="AB110" s="68"/>
      <c r="AC110" s="68" t="s">
        <v>531</v>
      </c>
      <c r="AD110" s="68" t="s">
        <v>619</v>
      </c>
      <c r="AE110" s="68" t="s">
        <v>1075</v>
      </c>
      <c r="AF110" s="70">
        <v>981</v>
      </c>
      <c r="AG110" s="68" t="s">
        <v>620</v>
      </c>
      <c r="AH110" s="68" t="s">
        <v>1236</v>
      </c>
      <c r="AI110" s="175" t="s">
        <v>1370</v>
      </c>
      <c r="AJ110" s="70" t="s">
        <v>690</v>
      </c>
      <c r="AK110" s="84" t="s">
        <v>1237</v>
      </c>
      <c r="AL110" s="176" t="s">
        <v>1349</v>
      </c>
      <c r="AM110" s="227" t="s">
        <v>691</v>
      </c>
    </row>
    <row r="111" spans="2:39" s="74" customFormat="1" ht="132.75" customHeight="1" x14ac:dyDescent="0.2">
      <c r="B111" s="68" t="s">
        <v>487</v>
      </c>
      <c r="C111" s="68" t="s">
        <v>734</v>
      </c>
      <c r="D111" s="68" t="s">
        <v>488</v>
      </c>
      <c r="E111" s="68" t="s">
        <v>972</v>
      </c>
      <c r="F111" s="70">
        <v>0.91</v>
      </c>
      <c r="G111" s="70" t="s">
        <v>883</v>
      </c>
      <c r="H111" s="70" t="s">
        <v>497</v>
      </c>
      <c r="I111" s="70" t="s">
        <v>716</v>
      </c>
      <c r="J111" s="70" t="s">
        <v>1016</v>
      </c>
      <c r="K111" s="70" t="s">
        <v>1017</v>
      </c>
      <c r="L111" s="77" t="s">
        <v>1018</v>
      </c>
      <c r="M111" s="75">
        <v>42736</v>
      </c>
      <c r="N111" s="75">
        <v>44196</v>
      </c>
      <c r="O111" s="70" t="s">
        <v>973</v>
      </c>
      <c r="P111" s="70" t="s">
        <v>974</v>
      </c>
      <c r="Q111" s="76">
        <v>0.25</v>
      </c>
      <c r="R111" s="76">
        <v>0.25</v>
      </c>
      <c r="S111" s="76">
        <v>0.25</v>
      </c>
      <c r="T111" s="76">
        <v>0.25</v>
      </c>
      <c r="U111" s="76">
        <v>0.25</v>
      </c>
      <c r="V111" s="76">
        <v>1</v>
      </c>
      <c r="W111" s="70"/>
      <c r="X111" s="68"/>
      <c r="Y111" s="68"/>
      <c r="Z111" s="68"/>
      <c r="AA111" s="68"/>
      <c r="AB111" s="68"/>
      <c r="AC111" s="68" t="s">
        <v>531</v>
      </c>
      <c r="AD111" s="68" t="s">
        <v>619</v>
      </c>
      <c r="AE111" s="68" t="s">
        <v>1075</v>
      </c>
      <c r="AF111" s="70">
        <v>981</v>
      </c>
      <c r="AG111" s="68" t="s">
        <v>620</v>
      </c>
      <c r="AH111" s="68" t="s">
        <v>1236</v>
      </c>
      <c r="AI111" s="175" t="s">
        <v>1370</v>
      </c>
      <c r="AJ111" s="70" t="s">
        <v>690</v>
      </c>
      <c r="AK111" s="84" t="s">
        <v>1237</v>
      </c>
      <c r="AL111" s="204" t="s">
        <v>1350</v>
      </c>
      <c r="AM111" s="227" t="s">
        <v>691</v>
      </c>
    </row>
    <row r="112" spans="2:39" s="74" customFormat="1" ht="124.5" customHeight="1" x14ac:dyDescent="0.2">
      <c r="B112" s="68" t="s">
        <v>487</v>
      </c>
      <c r="C112" s="68" t="s">
        <v>734</v>
      </c>
      <c r="D112" s="68" t="s">
        <v>488</v>
      </c>
      <c r="E112" s="68" t="s">
        <v>976</v>
      </c>
      <c r="F112" s="70">
        <v>0.91</v>
      </c>
      <c r="G112" s="70" t="s">
        <v>883</v>
      </c>
      <c r="H112" s="70" t="s">
        <v>497</v>
      </c>
      <c r="I112" s="70" t="s">
        <v>716</v>
      </c>
      <c r="J112" s="70" t="s">
        <v>1016</v>
      </c>
      <c r="K112" s="70" t="s">
        <v>1017</v>
      </c>
      <c r="L112" s="77" t="s">
        <v>1018</v>
      </c>
      <c r="M112" s="75">
        <v>42736</v>
      </c>
      <c r="N112" s="75">
        <v>44196</v>
      </c>
      <c r="O112" s="68" t="s">
        <v>975</v>
      </c>
      <c r="P112" s="68" t="s">
        <v>997</v>
      </c>
      <c r="Q112" s="76">
        <v>1</v>
      </c>
      <c r="R112" s="76">
        <v>1</v>
      </c>
      <c r="S112" s="76">
        <v>1</v>
      </c>
      <c r="T112" s="76">
        <v>1</v>
      </c>
      <c r="U112" s="76">
        <v>1</v>
      </c>
      <c r="V112" s="76">
        <v>1</v>
      </c>
      <c r="W112" s="70"/>
      <c r="X112" s="68"/>
      <c r="Y112" s="68"/>
      <c r="Z112" s="68"/>
      <c r="AA112" s="68"/>
      <c r="AB112" s="68"/>
      <c r="AC112" s="68" t="s">
        <v>531</v>
      </c>
      <c r="AD112" s="68" t="s">
        <v>619</v>
      </c>
      <c r="AE112" s="68" t="s">
        <v>1075</v>
      </c>
      <c r="AF112" s="70">
        <v>981</v>
      </c>
      <c r="AG112" s="68" t="s">
        <v>620</v>
      </c>
      <c r="AH112" s="68" t="s">
        <v>1236</v>
      </c>
      <c r="AI112" s="175" t="s">
        <v>1370</v>
      </c>
      <c r="AJ112" s="70" t="s">
        <v>690</v>
      </c>
      <c r="AK112" s="84" t="s">
        <v>1237</v>
      </c>
      <c r="AL112" s="204" t="s">
        <v>1351</v>
      </c>
      <c r="AM112" s="227" t="s">
        <v>691</v>
      </c>
    </row>
    <row r="113" spans="2:39" s="74" customFormat="1" ht="97.5" customHeight="1" x14ac:dyDescent="0.2">
      <c r="B113" s="68" t="s">
        <v>487</v>
      </c>
      <c r="C113" s="68" t="s">
        <v>734</v>
      </c>
      <c r="D113" s="68" t="s">
        <v>488</v>
      </c>
      <c r="E113" s="68" t="s">
        <v>978</v>
      </c>
      <c r="F113" s="70">
        <v>0.91</v>
      </c>
      <c r="G113" s="70" t="s">
        <v>883</v>
      </c>
      <c r="H113" s="70" t="s">
        <v>497</v>
      </c>
      <c r="I113" s="70" t="s">
        <v>716</v>
      </c>
      <c r="J113" s="70" t="s">
        <v>1016</v>
      </c>
      <c r="K113" s="70" t="s">
        <v>1017</v>
      </c>
      <c r="L113" s="77" t="s">
        <v>1018</v>
      </c>
      <c r="M113" s="75">
        <v>42736</v>
      </c>
      <c r="N113" s="75">
        <v>44196</v>
      </c>
      <c r="O113" s="68" t="s">
        <v>977</v>
      </c>
      <c r="P113" s="68" t="s">
        <v>979</v>
      </c>
      <c r="Q113" s="76">
        <v>1</v>
      </c>
      <c r="R113" s="76">
        <v>1</v>
      </c>
      <c r="S113" s="76">
        <v>1</v>
      </c>
      <c r="T113" s="76">
        <v>1</v>
      </c>
      <c r="U113" s="76">
        <v>1</v>
      </c>
      <c r="V113" s="76">
        <v>1</v>
      </c>
      <c r="W113" s="70"/>
      <c r="X113" s="68"/>
      <c r="Y113" s="68"/>
      <c r="Z113" s="68"/>
      <c r="AA113" s="68"/>
      <c r="AB113" s="68"/>
      <c r="AC113" s="68" t="s">
        <v>531</v>
      </c>
      <c r="AD113" s="68" t="s">
        <v>619</v>
      </c>
      <c r="AE113" s="68" t="s">
        <v>1075</v>
      </c>
      <c r="AF113" s="70">
        <v>981</v>
      </c>
      <c r="AG113" s="68" t="s">
        <v>620</v>
      </c>
      <c r="AH113" s="68" t="s">
        <v>1236</v>
      </c>
      <c r="AI113" s="175" t="s">
        <v>1370</v>
      </c>
      <c r="AJ113" s="70" t="s">
        <v>690</v>
      </c>
      <c r="AK113" s="84" t="s">
        <v>1237</v>
      </c>
      <c r="AL113" s="176" t="s">
        <v>1352</v>
      </c>
      <c r="AM113" s="227" t="s">
        <v>691</v>
      </c>
    </row>
    <row r="114" spans="2:39" s="74" customFormat="1" ht="120" customHeight="1" x14ac:dyDescent="0.2">
      <c r="B114" s="68" t="s">
        <v>487</v>
      </c>
      <c r="C114" s="68" t="s">
        <v>734</v>
      </c>
      <c r="D114" s="68" t="s">
        <v>488</v>
      </c>
      <c r="E114" s="68" t="s">
        <v>980</v>
      </c>
      <c r="F114" s="70">
        <v>0.91</v>
      </c>
      <c r="G114" s="70" t="s">
        <v>883</v>
      </c>
      <c r="H114" s="70" t="s">
        <v>497</v>
      </c>
      <c r="I114" s="70" t="s">
        <v>716</v>
      </c>
      <c r="J114" s="70" t="s">
        <v>1016</v>
      </c>
      <c r="K114" s="70" t="s">
        <v>1017</v>
      </c>
      <c r="L114" s="77" t="s">
        <v>1018</v>
      </c>
      <c r="M114" s="75">
        <v>42736</v>
      </c>
      <c r="N114" s="75">
        <v>44196</v>
      </c>
      <c r="O114" s="68" t="s">
        <v>998</v>
      </c>
      <c r="P114" s="68" t="s">
        <v>999</v>
      </c>
      <c r="Q114" s="76">
        <v>1</v>
      </c>
      <c r="R114" s="76">
        <v>1</v>
      </c>
      <c r="S114" s="76">
        <v>1</v>
      </c>
      <c r="T114" s="76">
        <v>1</v>
      </c>
      <c r="U114" s="76">
        <v>1</v>
      </c>
      <c r="V114" s="76">
        <v>1</v>
      </c>
      <c r="W114" s="70"/>
      <c r="X114" s="68"/>
      <c r="Y114" s="68"/>
      <c r="Z114" s="68"/>
      <c r="AA114" s="68"/>
      <c r="AB114" s="68"/>
      <c r="AC114" s="68" t="s">
        <v>531</v>
      </c>
      <c r="AD114" s="68" t="s">
        <v>619</v>
      </c>
      <c r="AE114" s="68" t="s">
        <v>1075</v>
      </c>
      <c r="AF114" s="70">
        <v>981</v>
      </c>
      <c r="AG114" s="68" t="s">
        <v>620</v>
      </c>
      <c r="AH114" s="68" t="s">
        <v>1236</v>
      </c>
      <c r="AI114" s="175" t="s">
        <v>1370</v>
      </c>
      <c r="AJ114" s="70" t="s">
        <v>690</v>
      </c>
      <c r="AK114" s="84" t="s">
        <v>1237</v>
      </c>
      <c r="AL114" s="176" t="s">
        <v>1353</v>
      </c>
      <c r="AM114" s="227" t="s">
        <v>691</v>
      </c>
    </row>
    <row r="115" spans="2:39" s="74" customFormat="1" ht="131.25" customHeight="1" x14ac:dyDescent="0.2">
      <c r="B115" s="68" t="s">
        <v>487</v>
      </c>
      <c r="C115" s="68" t="s">
        <v>734</v>
      </c>
      <c r="D115" s="68" t="s">
        <v>488</v>
      </c>
      <c r="E115" s="68" t="s">
        <v>981</v>
      </c>
      <c r="F115" s="70">
        <v>0.91</v>
      </c>
      <c r="G115" s="70" t="s">
        <v>883</v>
      </c>
      <c r="H115" s="70" t="s">
        <v>497</v>
      </c>
      <c r="I115" s="70" t="s">
        <v>716</v>
      </c>
      <c r="J115" s="70" t="s">
        <v>1016</v>
      </c>
      <c r="K115" s="70" t="s">
        <v>1017</v>
      </c>
      <c r="L115" s="77" t="s">
        <v>1018</v>
      </c>
      <c r="M115" s="75">
        <v>42736</v>
      </c>
      <c r="N115" s="75">
        <v>44196</v>
      </c>
      <c r="O115" s="87" t="s">
        <v>982</v>
      </c>
      <c r="P115" s="68" t="s">
        <v>983</v>
      </c>
      <c r="Q115" s="76">
        <v>1</v>
      </c>
      <c r="R115" s="76">
        <v>1</v>
      </c>
      <c r="S115" s="76">
        <v>1</v>
      </c>
      <c r="T115" s="76">
        <v>1</v>
      </c>
      <c r="U115" s="76">
        <v>1</v>
      </c>
      <c r="V115" s="76">
        <v>1</v>
      </c>
      <c r="W115" s="70"/>
      <c r="X115" s="68"/>
      <c r="Y115" s="68"/>
      <c r="Z115" s="68"/>
      <c r="AA115" s="68"/>
      <c r="AB115" s="68"/>
      <c r="AC115" s="68" t="s">
        <v>531</v>
      </c>
      <c r="AD115" s="68" t="s">
        <v>619</v>
      </c>
      <c r="AE115" s="68" t="s">
        <v>1075</v>
      </c>
      <c r="AF115" s="70">
        <v>981</v>
      </c>
      <c r="AG115" s="68" t="s">
        <v>620</v>
      </c>
      <c r="AH115" s="68" t="s">
        <v>1236</v>
      </c>
      <c r="AI115" s="175" t="s">
        <v>1370</v>
      </c>
      <c r="AJ115" s="70" t="s">
        <v>690</v>
      </c>
      <c r="AK115" s="84" t="s">
        <v>1237</v>
      </c>
      <c r="AL115" s="176" t="s">
        <v>1354</v>
      </c>
      <c r="AM115" s="227" t="s">
        <v>691</v>
      </c>
    </row>
    <row r="116" spans="2:39" s="74" customFormat="1" ht="104.25" customHeight="1" x14ac:dyDescent="0.2">
      <c r="B116" s="68" t="s">
        <v>487</v>
      </c>
      <c r="C116" s="68" t="s">
        <v>734</v>
      </c>
      <c r="D116" s="68" t="s">
        <v>488</v>
      </c>
      <c r="E116" s="68" t="s">
        <v>1151</v>
      </c>
      <c r="F116" s="70">
        <v>0.91</v>
      </c>
      <c r="G116" s="70" t="s">
        <v>729</v>
      </c>
      <c r="H116" s="70" t="s">
        <v>521</v>
      </c>
      <c r="I116" s="70" t="s">
        <v>716</v>
      </c>
      <c r="J116" s="70" t="s">
        <v>1152</v>
      </c>
      <c r="K116" s="70" t="s">
        <v>1153</v>
      </c>
      <c r="L116" s="70" t="s">
        <v>1281</v>
      </c>
      <c r="M116" s="177">
        <v>42979</v>
      </c>
      <c r="N116" s="177">
        <v>43981</v>
      </c>
      <c r="O116" s="70" t="s">
        <v>1154</v>
      </c>
      <c r="P116" s="70" t="s">
        <v>1155</v>
      </c>
      <c r="Q116" s="76">
        <v>1</v>
      </c>
      <c r="R116" s="76">
        <v>1</v>
      </c>
      <c r="S116" s="76">
        <v>1</v>
      </c>
      <c r="T116" s="76">
        <v>1</v>
      </c>
      <c r="U116" s="76">
        <v>1</v>
      </c>
      <c r="V116" s="76">
        <v>1</v>
      </c>
      <c r="W116" s="70"/>
      <c r="X116" s="70"/>
      <c r="Y116" s="70"/>
      <c r="Z116" s="70"/>
      <c r="AA116" s="70"/>
      <c r="AB116" s="70"/>
      <c r="AC116" s="70" t="s">
        <v>574</v>
      </c>
      <c r="AD116" s="70" t="s">
        <v>621</v>
      </c>
      <c r="AE116" s="70" t="s">
        <v>622</v>
      </c>
      <c r="AF116" s="70">
        <v>1065</v>
      </c>
      <c r="AG116" s="70" t="s">
        <v>623</v>
      </c>
      <c r="AH116" s="70" t="s">
        <v>1011</v>
      </c>
      <c r="AI116" s="65">
        <v>1620000000</v>
      </c>
      <c r="AJ116" s="70">
        <v>0.12</v>
      </c>
      <c r="AK116" s="70">
        <v>383520000</v>
      </c>
      <c r="AL116" s="70" t="s">
        <v>1169</v>
      </c>
      <c r="AM116" s="218" t="s">
        <v>1156</v>
      </c>
    </row>
    <row r="117" spans="2:39" s="74" customFormat="1" ht="131.25" customHeight="1" x14ac:dyDescent="0.2">
      <c r="B117" s="77" t="s">
        <v>487</v>
      </c>
      <c r="C117" s="77" t="s">
        <v>734</v>
      </c>
      <c r="D117" s="77" t="s">
        <v>488</v>
      </c>
      <c r="E117" s="77" t="s">
        <v>665</v>
      </c>
      <c r="F117" s="70">
        <v>0.28000000000000003</v>
      </c>
      <c r="G117" s="70" t="s">
        <v>884</v>
      </c>
      <c r="H117" s="70" t="s">
        <v>630</v>
      </c>
      <c r="I117" s="70" t="s">
        <v>716</v>
      </c>
      <c r="J117" s="70" t="s">
        <v>633</v>
      </c>
      <c r="K117" s="70" t="s">
        <v>634</v>
      </c>
      <c r="L117" s="77" t="s">
        <v>635</v>
      </c>
      <c r="M117" s="75">
        <v>42736</v>
      </c>
      <c r="N117" s="75">
        <v>43981</v>
      </c>
      <c r="O117" s="77" t="s">
        <v>958</v>
      </c>
      <c r="P117" s="77" t="s">
        <v>990</v>
      </c>
      <c r="Q117" s="70">
        <v>25</v>
      </c>
      <c r="R117" s="70">
        <v>25</v>
      </c>
      <c r="S117" s="70">
        <v>25</v>
      </c>
      <c r="T117" s="70">
        <v>25</v>
      </c>
      <c r="U117" s="211"/>
      <c r="V117" s="70"/>
      <c r="W117" s="70"/>
      <c r="X117" s="77"/>
      <c r="Y117" s="77"/>
      <c r="Z117" s="77"/>
      <c r="AA117" s="77"/>
      <c r="AB117" s="77"/>
      <c r="AC117" s="77" t="s">
        <v>529</v>
      </c>
      <c r="AD117" s="77" t="s">
        <v>530</v>
      </c>
      <c r="AE117" s="77"/>
      <c r="AF117" s="70">
        <v>1107</v>
      </c>
      <c r="AG117" s="77" t="s">
        <v>663</v>
      </c>
      <c r="AH117" s="77" t="s">
        <v>664</v>
      </c>
      <c r="AI117" s="65"/>
      <c r="AJ117" s="70"/>
      <c r="AK117" s="70"/>
      <c r="AL117" s="78" t="s">
        <v>1101</v>
      </c>
      <c r="AM117" s="223" t="s">
        <v>1270</v>
      </c>
    </row>
    <row r="118" spans="2:39" s="74" customFormat="1" ht="114.75" customHeight="1" x14ac:dyDescent="0.2">
      <c r="B118" s="77" t="s">
        <v>487</v>
      </c>
      <c r="C118" s="77" t="s">
        <v>734</v>
      </c>
      <c r="D118" s="77" t="s">
        <v>488</v>
      </c>
      <c r="E118" s="88" t="s">
        <v>960</v>
      </c>
      <c r="F118" s="70">
        <v>0.28000000000000003</v>
      </c>
      <c r="G118" s="70" t="s">
        <v>884</v>
      </c>
      <c r="H118" s="70" t="s">
        <v>630</v>
      </c>
      <c r="I118" s="70" t="s">
        <v>716</v>
      </c>
      <c r="J118" s="70" t="s">
        <v>633</v>
      </c>
      <c r="K118" s="70" t="s">
        <v>634</v>
      </c>
      <c r="L118" s="77" t="s">
        <v>635</v>
      </c>
      <c r="M118" s="75">
        <v>42736</v>
      </c>
      <c r="N118" s="75">
        <v>43981</v>
      </c>
      <c r="O118" s="88" t="s">
        <v>961</v>
      </c>
      <c r="P118" s="88" t="s">
        <v>962</v>
      </c>
      <c r="Q118" s="70">
        <v>100</v>
      </c>
      <c r="R118" s="70">
        <v>100</v>
      </c>
      <c r="S118" s="70">
        <v>100</v>
      </c>
      <c r="T118" s="70">
        <v>100</v>
      </c>
      <c r="U118" s="211"/>
      <c r="V118" s="70"/>
      <c r="W118" s="70"/>
      <c r="X118" s="77"/>
      <c r="Y118" s="77"/>
      <c r="Z118" s="77"/>
      <c r="AA118" s="77"/>
      <c r="AB118" s="77"/>
      <c r="AC118" s="77" t="s">
        <v>556</v>
      </c>
      <c r="AD118" s="77" t="s">
        <v>621</v>
      </c>
      <c r="AE118" s="77"/>
      <c r="AF118" s="70">
        <v>1112</v>
      </c>
      <c r="AG118" s="77" t="s">
        <v>631</v>
      </c>
      <c r="AH118" s="77" t="s">
        <v>632</v>
      </c>
      <c r="AI118" s="65"/>
      <c r="AJ118" s="70"/>
      <c r="AK118" s="70"/>
      <c r="AL118" s="78"/>
      <c r="AM118" s="223" t="s">
        <v>1270</v>
      </c>
    </row>
    <row r="119" spans="2:39" s="74" customFormat="1" ht="122.25" customHeight="1" x14ac:dyDescent="0.2">
      <c r="B119" s="69" t="s">
        <v>487</v>
      </c>
      <c r="C119" s="73" t="s">
        <v>734</v>
      </c>
      <c r="D119" s="69" t="s">
        <v>643</v>
      </c>
      <c r="E119" s="69" t="s">
        <v>892</v>
      </c>
      <c r="F119" s="70">
        <v>0.91</v>
      </c>
      <c r="G119" s="70" t="s">
        <v>730</v>
      </c>
      <c r="H119" s="70" t="s">
        <v>490</v>
      </c>
      <c r="I119" s="70" t="s">
        <v>716</v>
      </c>
      <c r="J119" s="70" t="s">
        <v>1076</v>
      </c>
      <c r="K119" s="70" t="s">
        <v>1077</v>
      </c>
      <c r="L119" s="77" t="s">
        <v>1278</v>
      </c>
      <c r="M119" s="75">
        <v>42917</v>
      </c>
      <c r="N119" s="75">
        <v>43464</v>
      </c>
      <c r="O119" s="69" t="s">
        <v>894</v>
      </c>
      <c r="P119" s="69" t="s">
        <v>894</v>
      </c>
      <c r="Q119" s="70">
        <v>0</v>
      </c>
      <c r="R119" s="70">
        <v>1</v>
      </c>
      <c r="S119" s="70" t="s">
        <v>863</v>
      </c>
      <c r="T119" s="70" t="s">
        <v>863</v>
      </c>
      <c r="U119" s="70">
        <v>0</v>
      </c>
      <c r="V119" s="100">
        <v>1</v>
      </c>
      <c r="W119" s="70"/>
      <c r="X119" s="68"/>
      <c r="Y119" s="68"/>
      <c r="Z119" s="68"/>
      <c r="AA119" s="68"/>
      <c r="AB119" s="68"/>
      <c r="AC119" s="68" t="s">
        <v>896</v>
      </c>
      <c r="AD119" s="68" t="s">
        <v>897</v>
      </c>
      <c r="AE119" s="68"/>
      <c r="AF119" s="70">
        <v>990</v>
      </c>
      <c r="AG119" s="65" t="s">
        <v>899</v>
      </c>
      <c r="AH119" s="65" t="s">
        <v>900</v>
      </c>
      <c r="AI119" s="108">
        <v>4350695760</v>
      </c>
      <c r="AJ119" s="70" t="s">
        <v>690</v>
      </c>
      <c r="AK119" s="70" t="s">
        <v>690</v>
      </c>
      <c r="AL119" s="70"/>
      <c r="AM119" s="83" t="s">
        <v>1205</v>
      </c>
    </row>
    <row r="120" spans="2:39" s="74" customFormat="1" ht="114.75" customHeight="1" x14ac:dyDescent="0.2">
      <c r="B120" s="78" t="s">
        <v>487</v>
      </c>
      <c r="C120" s="78" t="s">
        <v>734</v>
      </c>
      <c r="D120" s="78" t="s">
        <v>488</v>
      </c>
      <c r="E120" s="78" t="s">
        <v>752</v>
      </c>
      <c r="F120" s="70">
        <v>0.91</v>
      </c>
      <c r="G120" s="70" t="s">
        <v>885</v>
      </c>
      <c r="H120" s="78" t="s">
        <v>520</v>
      </c>
      <c r="I120" s="78" t="s">
        <v>716</v>
      </c>
      <c r="J120" s="78" t="s">
        <v>1062</v>
      </c>
      <c r="K120" s="78" t="s">
        <v>853</v>
      </c>
      <c r="L120" s="78" t="s">
        <v>1157</v>
      </c>
      <c r="M120" s="75">
        <v>42736</v>
      </c>
      <c r="N120" s="75">
        <v>43981</v>
      </c>
      <c r="O120" s="78" t="s">
        <v>753</v>
      </c>
      <c r="P120" s="78" t="s">
        <v>754</v>
      </c>
      <c r="Q120" s="76">
        <v>1</v>
      </c>
      <c r="R120" s="76">
        <v>1</v>
      </c>
      <c r="S120" s="76">
        <v>1</v>
      </c>
      <c r="T120" s="76">
        <v>1</v>
      </c>
      <c r="U120" s="70">
        <v>0</v>
      </c>
      <c r="V120" s="76">
        <v>0</v>
      </c>
      <c r="W120" s="70"/>
      <c r="X120" s="70"/>
      <c r="Y120" s="70"/>
      <c r="Z120" s="70"/>
      <c r="AA120" s="70"/>
      <c r="AB120" s="70"/>
      <c r="AC120" s="78" t="s">
        <v>627</v>
      </c>
      <c r="AD120" s="78" t="s">
        <v>616</v>
      </c>
      <c r="AE120" s="70"/>
      <c r="AF120" s="70">
        <v>1109</v>
      </c>
      <c r="AG120" s="78" t="s">
        <v>628</v>
      </c>
      <c r="AH120" s="78" t="s">
        <v>855</v>
      </c>
      <c r="AI120" s="109">
        <v>1282420867</v>
      </c>
      <c r="AJ120" s="70" t="s">
        <v>716</v>
      </c>
      <c r="AK120" s="70" t="s">
        <v>716</v>
      </c>
      <c r="AL120" s="78" t="s">
        <v>1063</v>
      </c>
      <c r="AM120" s="214" t="s">
        <v>1064</v>
      </c>
    </row>
    <row r="121" spans="2:39" s="74" customFormat="1" ht="162" customHeight="1" x14ac:dyDescent="0.2">
      <c r="B121" s="68" t="s">
        <v>487</v>
      </c>
      <c r="C121" s="68" t="s">
        <v>744</v>
      </c>
      <c r="D121" s="68" t="s">
        <v>645</v>
      </c>
      <c r="E121" s="68" t="s">
        <v>893</v>
      </c>
      <c r="F121" s="70">
        <v>0.91</v>
      </c>
      <c r="G121" s="70" t="s">
        <v>730</v>
      </c>
      <c r="H121" s="70" t="s">
        <v>490</v>
      </c>
      <c r="I121" s="70" t="s">
        <v>716</v>
      </c>
      <c r="J121" s="70" t="s">
        <v>1078</v>
      </c>
      <c r="K121" s="70" t="s">
        <v>1079</v>
      </c>
      <c r="L121" s="77" t="s">
        <v>1080</v>
      </c>
      <c r="M121" s="75">
        <v>42736</v>
      </c>
      <c r="N121" s="75">
        <v>44195</v>
      </c>
      <c r="O121" s="68" t="s">
        <v>895</v>
      </c>
      <c r="P121" s="68" t="s">
        <v>895</v>
      </c>
      <c r="Q121" s="70">
        <v>1</v>
      </c>
      <c r="R121" s="70">
        <v>1</v>
      </c>
      <c r="S121" s="70">
        <v>1</v>
      </c>
      <c r="T121" s="70">
        <v>1</v>
      </c>
      <c r="U121" s="70">
        <v>1</v>
      </c>
      <c r="V121" s="76">
        <v>1</v>
      </c>
      <c r="W121" s="70"/>
      <c r="X121" s="68"/>
      <c r="Y121" s="68"/>
      <c r="Z121" s="68"/>
      <c r="AA121" s="68"/>
      <c r="AB121" s="68"/>
      <c r="AC121" s="68" t="s">
        <v>898</v>
      </c>
      <c r="AD121" s="70"/>
      <c r="AE121" s="70"/>
      <c r="AF121" s="70" t="s">
        <v>690</v>
      </c>
      <c r="AG121" s="68" t="s">
        <v>1081</v>
      </c>
      <c r="AH121" s="70" t="s">
        <v>690</v>
      </c>
      <c r="AI121" s="70" t="s">
        <v>690</v>
      </c>
      <c r="AJ121" s="70" t="s">
        <v>690</v>
      </c>
      <c r="AK121" s="70" t="s">
        <v>690</v>
      </c>
      <c r="AL121" s="70" t="s">
        <v>1301</v>
      </c>
      <c r="AM121" s="83" t="s">
        <v>1300</v>
      </c>
    </row>
    <row r="122" spans="2:39" s="74" customFormat="1" ht="131.25" customHeight="1" x14ac:dyDescent="0.2">
      <c r="B122" s="68" t="s">
        <v>487</v>
      </c>
      <c r="C122" s="68" t="s">
        <v>655</v>
      </c>
      <c r="D122" s="68" t="s">
        <v>642</v>
      </c>
      <c r="E122" s="89" t="s">
        <v>829</v>
      </c>
      <c r="F122" s="70">
        <v>0.91</v>
      </c>
      <c r="G122" s="70" t="s">
        <v>779</v>
      </c>
      <c r="H122" s="70" t="s">
        <v>522</v>
      </c>
      <c r="I122" s="70" t="s">
        <v>716</v>
      </c>
      <c r="J122" s="70" t="s">
        <v>523</v>
      </c>
      <c r="K122" s="70" t="s">
        <v>1019</v>
      </c>
      <c r="L122" s="77" t="s">
        <v>524</v>
      </c>
      <c r="M122" s="75">
        <v>42736</v>
      </c>
      <c r="N122" s="75">
        <v>43981</v>
      </c>
      <c r="O122" s="90" t="s">
        <v>830</v>
      </c>
      <c r="P122" s="68" t="s">
        <v>831</v>
      </c>
      <c r="Q122" s="76">
        <v>1</v>
      </c>
      <c r="R122" s="76">
        <v>1</v>
      </c>
      <c r="S122" s="76">
        <v>1</v>
      </c>
      <c r="T122" s="76">
        <v>1</v>
      </c>
      <c r="U122" s="76">
        <v>1</v>
      </c>
      <c r="V122" s="76">
        <v>1</v>
      </c>
      <c r="W122" s="70"/>
      <c r="X122" s="68"/>
      <c r="Y122" s="68"/>
      <c r="Z122" s="68"/>
      <c r="AA122" s="68"/>
      <c r="AB122" s="68"/>
      <c r="AC122" s="68" t="s">
        <v>624</v>
      </c>
      <c r="AD122" s="68" t="s">
        <v>625</v>
      </c>
      <c r="AE122" s="68"/>
      <c r="AF122" s="70">
        <v>1059</v>
      </c>
      <c r="AG122" s="70" t="s">
        <v>881</v>
      </c>
      <c r="AH122" s="68" t="s">
        <v>882</v>
      </c>
      <c r="AI122" s="109">
        <v>22329801000</v>
      </c>
      <c r="AJ122" s="71" t="s">
        <v>690</v>
      </c>
      <c r="AK122" s="71" t="s">
        <v>716</v>
      </c>
      <c r="AL122" s="71" t="s">
        <v>1340</v>
      </c>
      <c r="AM122" s="224" t="s">
        <v>1341</v>
      </c>
    </row>
    <row r="123" spans="2:39" s="74" customFormat="1" ht="64.5" customHeight="1" x14ac:dyDescent="0.2">
      <c r="B123" s="68" t="s">
        <v>487</v>
      </c>
      <c r="C123" s="68" t="s">
        <v>655</v>
      </c>
      <c r="D123" s="68" t="s">
        <v>642</v>
      </c>
      <c r="E123" s="68" t="s">
        <v>879</v>
      </c>
      <c r="F123" s="70">
        <v>0.91</v>
      </c>
      <c r="G123" s="70" t="s">
        <v>779</v>
      </c>
      <c r="H123" s="70" t="s">
        <v>522</v>
      </c>
      <c r="I123" s="70" t="s">
        <v>716</v>
      </c>
      <c r="J123" s="70" t="s">
        <v>523</v>
      </c>
      <c r="K123" s="70" t="s">
        <v>1019</v>
      </c>
      <c r="L123" s="77" t="s">
        <v>524</v>
      </c>
      <c r="M123" s="75">
        <v>42736</v>
      </c>
      <c r="N123" s="75">
        <v>43981</v>
      </c>
      <c r="O123" s="68" t="s">
        <v>880</v>
      </c>
      <c r="P123" s="68" t="s">
        <v>880</v>
      </c>
      <c r="Q123" s="70">
        <v>1</v>
      </c>
      <c r="R123" s="70">
        <v>1</v>
      </c>
      <c r="S123" s="70">
        <v>1</v>
      </c>
      <c r="T123" s="70">
        <v>1</v>
      </c>
      <c r="U123" s="70">
        <v>1</v>
      </c>
      <c r="V123" s="76">
        <v>1</v>
      </c>
      <c r="W123" s="70"/>
      <c r="X123" s="68"/>
      <c r="Y123" s="68"/>
      <c r="Z123" s="68"/>
      <c r="AA123" s="68"/>
      <c r="AB123" s="68"/>
      <c r="AC123" s="68" t="s">
        <v>624</v>
      </c>
      <c r="AD123" s="68" t="s">
        <v>625</v>
      </c>
      <c r="AE123" s="68"/>
      <c r="AF123" s="70">
        <v>1059</v>
      </c>
      <c r="AG123" s="70" t="s">
        <v>881</v>
      </c>
      <c r="AH123" s="68" t="s">
        <v>882</v>
      </c>
      <c r="AI123" s="109">
        <v>22329801000</v>
      </c>
      <c r="AJ123" s="70" t="s">
        <v>690</v>
      </c>
      <c r="AK123" s="70" t="s">
        <v>716</v>
      </c>
      <c r="AL123" s="71" t="s">
        <v>1342</v>
      </c>
      <c r="AM123" s="224" t="s">
        <v>1343</v>
      </c>
    </row>
    <row r="124" spans="2:39" s="74" customFormat="1" ht="130.5" customHeight="1" x14ac:dyDescent="0.2">
      <c r="B124" s="68" t="s">
        <v>487</v>
      </c>
      <c r="C124" s="68" t="s">
        <v>655</v>
      </c>
      <c r="D124" s="77" t="s">
        <v>489</v>
      </c>
      <c r="E124" s="77" t="s">
        <v>778</v>
      </c>
      <c r="F124" s="70">
        <v>0.91</v>
      </c>
      <c r="G124" s="70" t="s">
        <v>779</v>
      </c>
      <c r="H124" s="70" t="s">
        <v>525</v>
      </c>
      <c r="I124" s="70" t="s">
        <v>716</v>
      </c>
      <c r="J124" s="70" t="s">
        <v>709</v>
      </c>
      <c r="K124" s="70" t="s">
        <v>710</v>
      </c>
      <c r="L124" s="77" t="s">
        <v>711</v>
      </c>
      <c r="M124" s="75">
        <v>42948</v>
      </c>
      <c r="N124" s="75">
        <v>43100</v>
      </c>
      <c r="O124" s="77" t="s">
        <v>1082</v>
      </c>
      <c r="P124" s="77" t="s">
        <v>838</v>
      </c>
      <c r="Q124" s="70">
        <v>2</v>
      </c>
      <c r="R124" s="70">
        <v>4</v>
      </c>
      <c r="S124" s="70">
        <v>4</v>
      </c>
      <c r="T124" s="70">
        <v>2</v>
      </c>
      <c r="U124" s="70">
        <v>2</v>
      </c>
      <c r="V124" s="76">
        <v>1</v>
      </c>
      <c r="W124" s="70"/>
      <c r="X124" s="68"/>
      <c r="Y124" s="68"/>
      <c r="Z124" s="68"/>
      <c r="AA124" s="68"/>
      <c r="AB124" s="68"/>
      <c r="AC124" s="68" t="s">
        <v>592</v>
      </c>
      <c r="AD124" s="68" t="s">
        <v>626</v>
      </c>
      <c r="AE124" s="68"/>
      <c r="AF124" s="70">
        <v>71</v>
      </c>
      <c r="AG124" s="65" t="s">
        <v>780</v>
      </c>
      <c r="AH124" s="77" t="s">
        <v>712</v>
      </c>
      <c r="AI124" s="110">
        <v>135000000</v>
      </c>
      <c r="AJ124" s="91" t="s">
        <v>690</v>
      </c>
      <c r="AK124" s="91" t="s">
        <v>690</v>
      </c>
      <c r="AL124" s="92" t="s">
        <v>1083</v>
      </c>
      <c r="AM124" s="227" t="s">
        <v>889</v>
      </c>
    </row>
    <row r="125" spans="2:39" s="74" customFormat="1" ht="68.25" customHeight="1" x14ac:dyDescent="0.2">
      <c r="B125" s="68" t="s">
        <v>487</v>
      </c>
      <c r="C125" s="68" t="s">
        <v>655</v>
      </c>
      <c r="D125" s="77" t="s">
        <v>489</v>
      </c>
      <c r="E125" s="77" t="s">
        <v>781</v>
      </c>
      <c r="F125" s="70">
        <v>0.91</v>
      </c>
      <c r="G125" s="70" t="s">
        <v>779</v>
      </c>
      <c r="H125" s="70" t="s">
        <v>525</v>
      </c>
      <c r="I125" s="70" t="s">
        <v>716</v>
      </c>
      <c r="J125" s="70" t="s">
        <v>709</v>
      </c>
      <c r="K125" s="70" t="s">
        <v>710</v>
      </c>
      <c r="L125" s="77" t="s">
        <v>711</v>
      </c>
      <c r="M125" s="75">
        <v>42946</v>
      </c>
      <c r="N125" s="75">
        <v>43100</v>
      </c>
      <c r="O125" s="77" t="s">
        <v>839</v>
      </c>
      <c r="P125" s="77" t="s">
        <v>840</v>
      </c>
      <c r="Q125" s="76">
        <v>1</v>
      </c>
      <c r="R125" s="76">
        <v>1</v>
      </c>
      <c r="S125" s="76">
        <v>1</v>
      </c>
      <c r="T125" s="76">
        <v>1</v>
      </c>
      <c r="U125" s="76">
        <v>1</v>
      </c>
      <c r="V125" s="76">
        <v>1</v>
      </c>
      <c r="W125" s="70"/>
      <c r="X125" s="68"/>
      <c r="Y125" s="68"/>
      <c r="Z125" s="68"/>
      <c r="AA125" s="68"/>
      <c r="AB125" s="68"/>
      <c r="AC125" s="68" t="s">
        <v>556</v>
      </c>
      <c r="AD125" s="68" t="s">
        <v>625</v>
      </c>
      <c r="AE125" s="68"/>
      <c r="AF125" s="70">
        <v>71</v>
      </c>
      <c r="AG125" s="65" t="s">
        <v>780</v>
      </c>
      <c r="AH125" s="77" t="s">
        <v>782</v>
      </c>
      <c r="AI125" s="110">
        <v>450000000</v>
      </c>
      <c r="AJ125" s="91" t="s">
        <v>690</v>
      </c>
      <c r="AK125" s="91" t="s">
        <v>690</v>
      </c>
      <c r="AL125" s="92" t="s">
        <v>1084</v>
      </c>
      <c r="AM125" s="227" t="s">
        <v>890</v>
      </c>
    </row>
    <row r="126" spans="2:39" s="74" customFormat="1" ht="57.75" customHeight="1" x14ac:dyDescent="0.2">
      <c r="B126" s="68" t="s">
        <v>487</v>
      </c>
      <c r="C126" s="68" t="s">
        <v>655</v>
      </c>
      <c r="D126" s="68" t="s">
        <v>489</v>
      </c>
      <c r="E126" s="68" t="s">
        <v>833</v>
      </c>
      <c r="F126" s="70">
        <v>0.91</v>
      </c>
      <c r="G126" s="70" t="s">
        <v>885</v>
      </c>
      <c r="H126" s="70" t="s">
        <v>650</v>
      </c>
      <c r="I126" s="70" t="s">
        <v>716</v>
      </c>
      <c r="J126" s="68" t="s">
        <v>850</v>
      </c>
      <c r="K126" s="68" t="s">
        <v>651</v>
      </c>
      <c r="L126" s="68" t="s">
        <v>851</v>
      </c>
      <c r="M126" s="75">
        <v>42736</v>
      </c>
      <c r="N126" s="75">
        <v>43981</v>
      </c>
      <c r="O126" s="68" t="s">
        <v>832</v>
      </c>
      <c r="P126" s="68" t="s">
        <v>936</v>
      </c>
      <c r="Q126" s="76">
        <v>1</v>
      </c>
      <c r="R126" s="76">
        <v>1</v>
      </c>
      <c r="S126" s="76">
        <v>1</v>
      </c>
      <c r="T126" s="76">
        <v>1</v>
      </c>
      <c r="U126" s="76">
        <v>1</v>
      </c>
      <c r="V126" s="76">
        <v>1</v>
      </c>
      <c r="W126" s="70"/>
      <c r="X126" s="68"/>
      <c r="Y126" s="68"/>
      <c r="Z126" s="68"/>
      <c r="AA126" s="68"/>
      <c r="AB126" s="68"/>
      <c r="AC126" s="68" t="s">
        <v>574</v>
      </c>
      <c r="AD126" s="68" t="s">
        <v>653</v>
      </c>
      <c r="AE126" s="68"/>
      <c r="AF126" s="70">
        <v>417</v>
      </c>
      <c r="AG126" s="68" t="s">
        <v>1120</v>
      </c>
      <c r="AH126" s="68" t="s">
        <v>654</v>
      </c>
      <c r="AI126" s="111">
        <v>1807250000</v>
      </c>
      <c r="AJ126" s="114" t="s">
        <v>1237</v>
      </c>
      <c r="AK126" s="86" t="s">
        <v>716</v>
      </c>
      <c r="AL126" s="68" t="s">
        <v>1338</v>
      </c>
      <c r="AM126" s="83" t="s">
        <v>1339</v>
      </c>
    </row>
    <row r="127" spans="2:39" s="74" customFormat="1" x14ac:dyDescent="0.2">
      <c r="B127" s="87"/>
      <c r="C127" s="87"/>
      <c r="D127" s="87"/>
      <c r="E127" s="87"/>
      <c r="F127" s="87"/>
      <c r="G127" s="87"/>
      <c r="H127" s="87"/>
      <c r="I127" s="87"/>
      <c r="J127" s="87"/>
      <c r="K127" s="93"/>
      <c r="L127" s="87"/>
      <c r="M127" s="94"/>
      <c r="N127" s="94"/>
      <c r="O127" s="87"/>
      <c r="P127" s="87"/>
      <c r="Q127" s="87"/>
      <c r="R127" s="87"/>
      <c r="S127" s="87"/>
      <c r="T127" s="87"/>
      <c r="U127" s="87"/>
      <c r="V127" s="87"/>
      <c r="W127" s="87"/>
      <c r="X127" s="87"/>
      <c r="Y127" s="87"/>
      <c r="Z127" s="87"/>
      <c r="AA127" s="87"/>
      <c r="AB127" s="87"/>
      <c r="AC127" s="87"/>
      <c r="AD127" s="87"/>
      <c r="AE127" s="87"/>
      <c r="AF127" s="87"/>
      <c r="AG127" s="87"/>
      <c r="AH127" s="87"/>
      <c r="AI127" s="87"/>
      <c r="AJ127" s="87"/>
      <c r="AK127" s="87"/>
      <c r="AL127" s="87"/>
      <c r="AM127" s="87"/>
    </row>
    <row r="128" spans="2:39" s="74" customFormat="1" x14ac:dyDescent="0.2">
      <c r="B128" s="87"/>
      <c r="C128" s="87"/>
      <c r="D128" s="87"/>
      <c r="E128" s="87"/>
      <c r="F128" s="87"/>
      <c r="G128" s="87"/>
      <c r="H128" s="87"/>
      <c r="I128" s="87"/>
      <c r="J128" s="87"/>
      <c r="K128" s="93"/>
      <c r="L128" s="87"/>
      <c r="M128" s="94"/>
      <c r="N128" s="94"/>
      <c r="O128" s="87"/>
      <c r="P128" s="87"/>
      <c r="Q128" s="87"/>
      <c r="R128" s="87"/>
      <c r="S128" s="87"/>
      <c r="T128" s="87"/>
      <c r="U128" s="87"/>
      <c r="V128" s="87"/>
      <c r="W128" s="87"/>
      <c r="X128" s="87"/>
      <c r="Y128" s="87"/>
      <c r="Z128" s="87"/>
      <c r="AA128" s="87"/>
      <c r="AB128" s="87"/>
      <c r="AC128" s="87"/>
      <c r="AD128" s="87"/>
      <c r="AE128" s="87"/>
      <c r="AF128" s="87"/>
      <c r="AG128" s="87"/>
      <c r="AH128" s="87"/>
      <c r="AI128" s="87"/>
      <c r="AJ128" s="87"/>
      <c r="AK128" s="87"/>
      <c r="AL128" s="87"/>
      <c r="AM128" s="87"/>
    </row>
    <row r="129" spans="2:39" s="74" customFormat="1" x14ac:dyDescent="0.2">
      <c r="B129" s="87"/>
      <c r="C129" s="87"/>
      <c r="D129" s="87"/>
      <c r="E129" s="87"/>
      <c r="F129" s="87"/>
      <c r="G129" s="87"/>
      <c r="H129" s="87"/>
      <c r="I129" s="87"/>
      <c r="J129" s="87"/>
      <c r="K129" s="93"/>
      <c r="L129" s="87"/>
      <c r="M129" s="94"/>
      <c r="N129" s="94"/>
      <c r="O129" s="87"/>
      <c r="P129" s="87"/>
      <c r="Q129" s="95"/>
      <c r="R129" s="87"/>
      <c r="S129" s="87"/>
      <c r="T129" s="87"/>
      <c r="U129" s="87"/>
      <c r="V129" s="87"/>
      <c r="W129" s="87"/>
      <c r="X129" s="87"/>
      <c r="Y129" s="87"/>
      <c r="Z129" s="87"/>
      <c r="AA129" s="87"/>
      <c r="AB129" s="87"/>
      <c r="AC129" s="87"/>
      <c r="AD129" s="87"/>
      <c r="AE129" s="87"/>
      <c r="AF129" s="87"/>
      <c r="AG129" s="87"/>
      <c r="AH129" s="87"/>
      <c r="AI129" s="87"/>
      <c r="AJ129" s="87"/>
      <c r="AK129" s="87"/>
      <c r="AL129" s="87"/>
      <c r="AM129" s="87"/>
    </row>
  </sheetData>
  <mergeCells count="17">
    <mergeCell ref="U9:AB9"/>
    <mergeCell ref="G1:AM6"/>
    <mergeCell ref="B5:C5"/>
    <mergeCell ref="D3:F3"/>
    <mergeCell ref="AC7:AE8"/>
    <mergeCell ref="AF7:AL8"/>
    <mergeCell ref="AM7:AM9"/>
    <mergeCell ref="D4:F4"/>
    <mergeCell ref="D2:F2"/>
    <mergeCell ref="G9:L9"/>
    <mergeCell ref="E9:F9"/>
    <mergeCell ref="O9:T9"/>
    <mergeCell ref="B7:AA8"/>
    <mergeCell ref="AC9:AE9"/>
    <mergeCell ref="AF9:AL9"/>
    <mergeCell ref="M9:N9"/>
    <mergeCell ref="B9:D9"/>
  </mergeCells>
  <phoneticPr fontId="25" type="noConversion"/>
  <conditionalFormatting sqref="Q16">
    <cfRule type="duplicateValues" dxfId="43" priority="69" stopIfTrue="1"/>
  </conditionalFormatting>
  <conditionalFormatting sqref="E16">
    <cfRule type="duplicateValues" dxfId="42" priority="70" stopIfTrue="1"/>
  </conditionalFormatting>
  <conditionalFormatting sqref="U16">
    <cfRule type="duplicateValues" dxfId="41" priority="65" stopIfTrue="1"/>
  </conditionalFormatting>
  <conditionalFormatting sqref="AI16">
    <cfRule type="duplicateValues" dxfId="40" priority="64" stopIfTrue="1"/>
  </conditionalFormatting>
  <conditionalFormatting sqref="Q17">
    <cfRule type="duplicateValues" dxfId="39" priority="61" stopIfTrue="1"/>
  </conditionalFormatting>
  <conditionalFormatting sqref="E17">
    <cfRule type="duplicateValues" dxfId="38" priority="62" stopIfTrue="1"/>
  </conditionalFormatting>
  <conditionalFormatting sqref="U17">
    <cfRule type="duplicateValues" dxfId="37" priority="57" stopIfTrue="1"/>
  </conditionalFormatting>
  <conditionalFormatting sqref="AI17">
    <cfRule type="duplicateValues" dxfId="36" priority="56" stopIfTrue="1"/>
  </conditionalFormatting>
  <conditionalFormatting sqref="Q18">
    <cfRule type="duplicateValues" dxfId="35" priority="53" stopIfTrue="1"/>
  </conditionalFormatting>
  <conditionalFormatting sqref="E18">
    <cfRule type="duplicateValues" dxfId="34" priority="54" stopIfTrue="1"/>
  </conditionalFormatting>
  <conditionalFormatting sqref="U18">
    <cfRule type="duplicateValues" dxfId="33" priority="49" stopIfTrue="1"/>
  </conditionalFormatting>
  <conditionalFormatting sqref="AI18">
    <cfRule type="duplicateValues" dxfId="32" priority="48" stopIfTrue="1"/>
  </conditionalFormatting>
  <conditionalFormatting sqref="Q19">
    <cfRule type="duplicateValues" dxfId="31" priority="46" stopIfTrue="1"/>
  </conditionalFormatting>
  <conditionalFormatting sqref="R19">
    <cfRule type="duplicateValues" dxfId="30" priority="45" stopIfTrue="1"/>
  </conditionalFormatting>
  <conditionalFormatting sqref="E19">
    <cfRule type="duplicateValues" dxfId="29" priority="42" stopIfTrue="1"/>
  </conditionalFormatting>
  <conditionalFormatting sqref="U19">
    <cfRule type="duplicateValues" dxfId="28" priority="41" stopIfTrue="1"/>
  </conditionalFormatting>
  <conditionalFormatting sqref="R19">
    <cfRule type="duplicateValues" dxfId="27" priority="40" stopIfTrue="1"/>
  </conditionalFormatting>
  <conditionalFormatting sqref="AH19">
    <cfRule type="duplicateValues" dxfId="26" priority="37" stopIfTrue="1"/>
  </conditionalFormatting>
  <conditionalFormatting sqref="AI19">
    <cfRule type="duplicateValues" dxfId="25" priority="36" stopIfTrue="1"/>
  </conditionalFormatting>
  <conditionalFormatting sqref="AI41">
    <cfRule type="duplicateValues" dxfId="24" priority="30" stopIfTrue="1"/>
  </conditionalFormatting>
  <conditionalFormatting sqref="AK16">
    <cfRule type="duplicateValues" dxfId="23" priority="24" stopIfTrue="1"/>
  </conditionalFormatting>
  <conditionalFormatting sqref="AK17">
    <cfRule type="duplicateValues" dxfId="22" priority="23" stopIfTrue="1"/>
  </conditionalFormatting>
  <conditionalFormatting sqref="AK18">
    <cfRule type="duplicateValues" dxfId="21" priority="22" stopIfTrue="1"/>
  </conditionalFormatting>
  <conditionalFormatting sqref="AK19">
    <cfRule type="duplicateValues" dxfId="20" priority="21" stopIfTrue="1"/>
  </conditionalFormatting>
  <conditionalFormatting sqref="AK41">
    <cfRule type="duplicateValues" dxfId="19" priority="20" stopIfTrue="1"/>
  </conditionalFormatting>
  <conditionalFormatting sqref="AI51">
    <cfRule type="duplicateValues" dxfId="18" priority="19" stopIfTrue="1"/>
  </conditionalFormatting>
  <conditionalFormatting sqref="AI52">
    <cfRule type="duplicateValues" dxfId="17" priority="18" stopIfTrue="1"/>
  </conditionalFormatting>
  <conditionalFormatting sqref="R16">
    <cfRule type="duplicateValues" dxfId="16" priority="17" stopIfTrue="1"/>
  </conditionalFormatting>
  <conditionalFormatting sqref="S16">
    <cfRule type="duplicateValues" dxfId="15" priority="16" stopIfTrue="1"/>
  </conditionalFormatting>
  <conditionalFormatting sqref="T16">
    <cfRule type="duplicateValues" dxfId="14" priority="15" stopIfTrue="1"/>
  </conditionalFormatting>
  <conditionalFormatting sqref="R17">
    <cfRule type="duplicateValues" dxfId="13" priority="14" stopIfTrue="1"/>
  </conditionalFormatting>
  <conditionalFormatting sqref="S17">
    <cfRule type="duplicateValues" dxfId="12" priority="13" stopIfTrue="1"/>
  </conditionalFormatting>
  <conditionalFormatting sqref="T17">
    <cfRule type="duplicateValues" dxfId="11" priority="12" stopIfTrue="1"/>
  </conditionalFormatting>
  <conditionalFormatting sqref="R18">
    <cfRule type="duplicateValues" dxfId="10" priority="11" stopIfTrue="1"/>
  </conditionalFormatting>
  <conditionalFormatting sqref="S18">
    <cfRule type="duplicateValues" dxfId="9" priority="10" stopIfTrue="1"/>
  </conditionalFormatting>
  <conditionalFormatting sqref="T18">
    <cfRule type="duplicateValues" dxfId="8" priority="9" stopIfTrue="1"/>
  </conditionalFormatting>
  <conditionalFormatting sqref="S19">
    <cfRule type="duplicateValues" dxfId="7" priority="8" stopIfTrue="1"/>
  </conditionalFormatting>
  <conditionalFormatting sqref="S19">
    <cfRule type="duplicateValues" dxfId="6" priority="7" stopIfTrue="1"/>
  </conditionalFormatting>
  <conditionalFormatting sqref="T19">
    <cfRule type="duplicateValues" dxfId="5" priority="6" stopIfTrue="1"/>
  </conditionalFormatting>
  <conditionalFormatting sqref="T19">
    <cfRule type="duplicateValues" dxfId="4" priority="5" stopIfTrue="1"/>
  </conditionalFormatting>
  <conditionalFormatting sqref="AK20">
    <cfRule type="duplicateValues" dxfId="3" priority="4" stopIfTrue="1"/>
  </conditionalFormatting>
  <conditionalFormatting sqref="AI20">
    <cfRule type="duplicateValues" dxfId="2" priority="3" stopIfTrue="1"/>
  </conditionalFormatting>
  <conditionalFormatting sqref="AK36">
    <cfRule type="duplicateValues" dxfId="1" priority="2" stopIfTrue="1"/>
  </conditionalFormatting>
  <conditionalFormatting sqref="AI36">
    <cfRule type="duplicateValues" dxfId="0" priority="1" stopIfTrue="1"/>
  </conditionalFormatting>
  <dataValidations xWindow="64" yWindow="246" count="46">
    <dataValidation type="list" allowBlank="1" showInputMessage="1" showErrorMessage="1" sqref="AD21 H127:H129 AD127:AE129 C127:C129">
      <formula1>INDIRECT(B21)</formula1>
    </dataValidation>
    <dataValidation type="list" allowBlank="1" showInputMessage="1" showErrorMessage="1" sqref="AC21 AC127:AC129">
      <formula1>_Pilar_Eje</formula1>
    </dataValidation>
    <dataValidation type="date" operator="greaterThan" allowBlank="1" showInputMessage="1" showErrorMessage="1" sqref="M100:N100 M106:N107">
      <formula1>42350</formula1>
    </dataValidation>
    <dataValidation allowBlank="1" showInputMessage="1" showErrorMessage="1" prompt="Describa las acciones que desarrollan los componentes de la PP o Plan de Acciones Afirmativas" sqref="E10"/>
    <dataValidation allowBlank="1" showInputMessage="1" showErrorMessage="1" prompt="Por favor indicar en recursos: presupuesto obligado/ persupuesto asignado" sqref="AK10"/>
    <dataValidation allowBlank="1" showInputMessage="1" showErrorMessage="1" prompt="Por favor incluya los avances frente  la meta del proyecto de inversión." sqref="AL10"/>
    <dataValidation allowBlank="1" showInputMessage="1" showErrorMessage="1" prompt="Por diligencie las observaciones que considere pertinentes." sqref="AM10"/>
    <dataValidation allowBlank="1" showInputMessage="1" showErrorMessage="1" prompt="Por favor diligencie los recursos del proyecto. Si no hay un proyecto asociado, por favor incluya los recursos por funcionamiento (gestión)._x000a_" sqref="AI10"/>
    <dataValidation allowBlank="1" showInputMessage="1" showErrorMessage="1" prompt="Por favor indique el porcentaje de recursos del proyecto que corresponden a la acción referenciada de esta polìtica o programa._x000a_" sqref="AJ10"/>
    <dataValidation allowBlank="1" showInputMessage="1" showErrorMessage="1" prompt="Escriba el nombre del indicador. Debe ser claro,apropiado,medible, adecuado y sensible. Recuerde NO formular varios indicadores para la misma acción." sqref="O10"/>
    <dataValidation allowBlank="1" showInputMessage="1" showErrorMessage="1" prompt="Por favor incluya las variables consideradas para el cálculo del indicador tomando como referencia las variables señaladas en la definición de la fórmula. (forma matematica)." sqref="P10"/>
    <dataValidation allowBlank="1" showInputMessage="1" showErrorMessage="1" prompt="Teniendo en cuenta la fórmula de cálculo de cada indicador, registre el resultado de cada uno para la vigencia" sqref="AA10 Y10"/>
    <dataValidation allowBlank="1" showInputMessage="1" showErrorMessage="1" prompt="Por favor elija el Pilar o Eje del PDD." sqref="AC10"/>
    <dataValidation allowBlank="1" showInputMessage="1" showErrorMessage="1" prompt="Por favor seleccionar el Programa de acuerdo al Pilar o Eje." sqref="AD10"/>
    <dataValidation allowBlank="1" showInputMessage="1" showErrorMessage="1" prompt="Por favor seleccionar el Proyecto de acuerdo al Progama" sqref="AE10"/>
    <dataValidation allowBlank="1" showInputMessage="1" showErrorMessage="1" prompt="Por favor diligencie el nombre del proyecto o las actividades de funcionamiento con las que se da cumplimiento (gestión)._x000a__x000a__x000a__x000a_" sqref="AG10"/>
    <dataValidation allowBlank="1" showInputMessage="1" showErrorMessage="1" prompt="Diligencia por favor el código o número del proyecto._x000a__x000a_" sqref="AF10"/>
    <dataValidation allowBlank="1" showInputMessage="1" showErrorMessage="1" prompt="Por favor diligencie la Meta del proyecto._x000a__x000a_" sqref="AH10"/>
    <dataValidation allowBlank="1" showInputMessage="1" showErrorMessage="1" prompt="Teniendo en cuenta la fórmula de cálculo de cada indicador, registre el resultado de cada uno para la vigencia_x000a_" sqref="U10"/>
    <dataValidation allowBlank="1" showInputMessage="1" showErrorMessage="1" prompt=" Este avance se calcula en la Dirección de Equidad y Políticas Poblacionales a partir del resultado de cada indicador frente a su meta anual." sqref="V10"/>
    <dataValidation allowBlank="1" showInputMessage="1" showErrorMessage="1" prompt="Este avance se calcula en la Dirección de Equidad y Políticas Poblacionales a partir del resultado de cada indicador frente a su meta anual." sqref="X10 AB10 Z10"/>
    <dataValidation allowBlank="1" showInputMessage="1" showErrorMessage="1" prompt="Teniendo en cuenta la fórmula de cálculo de cada indicador, registre el resultado de cada uno para la vigencia." sqref="W10"/>
    <dataValidation type="date" operator="greaterThan" allowBlank="1" showInputMessage="1" showErrorMessage="1" prompt="Escriba la fecha en formato DD-MM-AA_x000a_" sqref="D5">
      <formula1>32874</formula1>
    </dataValidation>
    <dataValidation allowBlank="1" showInputMessage="1" showErrorMessage="1" prompt="Por favor elegir la categoría que estructura la pp o el plan de acciones afirmativas_x000a_" sqref="B10"/>
    <dataValidation allowBlank="1" showInputMessage="1" showErrorMessage="1" prompt="Por favor elegir de acuerdo a la categoría anterior, el objetivo o componente que desarrolla la categoría._x000a_" sqref="D10"/>
    <dataValidation allowBlank="1" showInputMessage="1" showErrorMessage="1" prompt="Escriba el nombre de la Entidad qué hizo el reporte_x000a_" sqref="D3"/>
    <dataValidation allowBlank="1" showInputMessage="1" showErrorMessage="1" prompt="Escriba el nombre del profesional que diligencia la matriz _x000a_" sqref="D4"/>
    <dataValidation allowBlank="1" showInputMessage="1" showErrorMessage="1" prompt="Por favor elija el Sector de la Administración Distrital que está a cargo del reporte de la información sobre el desarrollo de la acción. " sqref="G10"/>
    <dataValidation allowBlank="1" showInputMessage="1" showErrorMessage="1" prompt="De acuerdo al Sector elija la entidad responsable de repotar la información." sqref="H10"/>
    <dataValidation allowBlank="1" showInputMessage="1" showErrorMessage="1" prompt="Si el reporte de la información no corresponde al Distrito por favor diligencie el nombre completo de quién debe repotar." sqref="I10"/>
    <dataValidation allowBlank="1" showInputMessage="1" showErrorMessage="1" prompt="Elija de acuerdo a la categoría anterior_x000a_" sqref="C10"/>
    <dataValidation allowBlank="1" showInputMessage="1" showErrorMessage="1" prompt="Escriba el nombre completo de la persona responsable de reportar la ejecución de la acción." sqref="J10"/>
    <dataValidation allowBlank="1" showInputMessage="1" showErrorMessage="1" prompt="Por favor escriba el número telefónico de la persona responsable de reportar la información sobre la ejecución de la acción." sqref="K10"/>
    <dataValidation allowBlank="1" showInputMessage="1" showErrorMessage="1" prompt="Por favor escriba el correo electrónico de la persona responsable de reportar la información sobre la ejecución de la acción." sqref="L10"/>
    <dataValidation allowBlank="1" showInputMessage="1" showErrorMessage="1" prompt="Escriba la fecha de inicio de la acción. Formato DD-MM-AAAA" sqref="M10"/>
    <dataValidation allowBlank="1" showInputMessage="1" showErrorMessage="1" prompt="Escriba la fecha de finalización de la acción. Formato DD-MM-AAAA" sqref="N10"/>
    <dataValidation type="list" allowBlank="1" showInputMessage="1" showErrorMessage="1" promptTitle="¡Recuerde!" prompt="Elegir la política pública o plan de acciones afirmativas._x000a_" sqref="D2">
      <formula1>Política_Pública</formula1>
    </dataValidation>
    <dataValidation allowBlank="1" showInputMessage="1" showErrorMessage="1" prompt="Escriba la Meta que se tienen programada." sqref="Q10:T10"/>
    <dataValidation allowBlank="1" showInputMessage="1" showErrorMessage="1" prompt="PRESUPUESTO EJECUTADO AL CORTE DEL INFORME: Ingrese el presupuesto ejecutado al periodo del reporte. Debe coincidir con herramienta financiera." sqref="AK16:AK19 AK41"/>
    <dataValidation allowBlank="1" showInputMessage="1" showErrorMessage="1" prompt="PROGRAMADO: Ingrese el valor programado, tener en cuenta las modificaciones presupuestales durante el tiempo de reporte. Todo ajuste presupuestal debe estar avalado por la SDES. Debe coincidir con las Herramientas Financieras y PREDIS." sqref="AI60:AI61 AK60:AK61 AI109"/>
    <dataValidation allowBlank="1" showInputMessage="1" showErrorMessage="1" prompt="- EJECUTADO: Son los recursos ejecutados o que cuentan con Registro de Presupuestal. Debe coincidir con las Herramientas Financieras y PREDIS." sqref="AJ109:AK109"/>
    <dataValidation type="date" operator="greaterThan" allowBlank="1" showErrorMessage="1" sqref="M22:N27 M33:N33 M58:N58">
      <formula1>42736</formula1>
      <formula2>0</formula2>
    </dataValidation>
    <dataValidation type="date" operator="greaterThan" allowBlank="1" showInputMessage="1" showErrorMessage="1" sqref="M127:N129">
      <formula1>42736</formula1>
    </dataValidation>
    <dataValidation type="decimal" allowBlank="1" showInputMessage="1" showErrorMessage="1" sqref="AJ127:AJ129">
      <formula1>0</formula1>
      <formula2>100</formula2>
    </dataValidation>
    <dataValidation type="list" allowBlank="1" showInputMessage="1" showErrorMessage="1" sqref="B127:B129">
      <formula1>Dimensiones</formula1>
    </dataValidation>
    <dataValidation type="list" allowBlank="1" showInputMessage="1" showErrorMessage="1" sqref="G127:G129">
      <formula1>Sector</formula1>
    </dataValidation>
  </dataValidations>
  <hyperlinks>
    <hyperlink ref="L126" r:id="rId1" display="jdelgadillop@habitatbogota.gov.co"/>
    <hyperlink ref="L37" r:id="rId2" display="jdelgadillop@habitatbogota.gov.co"/>
    <hyperlink ref="L38" r:id="rId3" display="jdelgadillop@habitatbogota.gov.co"/>
    <hyperlink ref="L121" r:id="rId4"/>
    <hyperlink ref="L124" r:id="rId5"/>
    <hyperlink ref="L125" r:id="rId6"/>
    <hyperlink ref="L98" r:id="rId7" display="dparra@idpc.gov.co"/>
    <hyperlink ref="L117" r:id="rId8" display="dparra@idpc.gov.co"/>
    <hyperlink ref="L118" r:id="rId9" display="dparra@idpc.gov.co"/>
    <hyperlink ref="L48" r:id="rId10" display="Francia.Hernandez@icbf.gov.co"/>
    <hyperlink ref="L16" r:id="rId11" display="cchaves@sdis.gov.co"/>
    <hyperlink ref="L17" r:id="rId12" display="cchaves@sdis.gov.co"/>
    <hyperlink ref="L18" r:id="rId13" display="cchaves@sdis.gov.co"/>
    <hyperlink ref="L19" r:id="rId14" display="cchaves@sdis.gov.co"/>
    <hyperlink ref="L20" r:id="rId15"/>
    <hyperlink ref="L36" r:id="rId16"/>
    <hyperlink ref="L41" r:id="rId17" display="cchaves@sdis.gov.co"/>
    <hyperlink ref="L51" r:id="rId18" display="msanchez@sdis.gov.co "/>
    <hyperlink ref="L52" r:id="rId19" display="msanchez@sdis.gov.co "/>
    <hyperlink ref="L34" r:id="rId20" display="david.castiblanco@idartes.gov.co"/>
    <hyperlink ref="L99" r:id="rId21" display="victor.rodriguez@scrd.gov.co"/>
    <hyperlink ref="L80" r:id="rId22"/>
    <hyperlink ref="L22" r:id="rId23"/>
    <hyperlink ref="L23" r:id="rId24"/>
    <hyperlink ref="L24" r:id="rId25"/>
    <hyperlink ref="L25" r:id="rId26"/>
    <hyperlink ref="L26" r:id="rId27"/>
    <hyperlink ref="L27" r:id="rId28"/>
    <hyperlink ref="L33" r:id="rId29"/>
    <hyperlink ref="L58" r:id="rId30"/>
    <hyperlink ref="L12" r:id="rId31" display="mailto:apgonzalez@sdis.gov.co"/>
    <hyperlink ref="L13" r:id="rId32" display="mailto:apgonzalez@sdis.gov.co"/>
    <hyperlink ref="L14" r:id="rId33" display="mailto:apgonzalez@sdis.gov.co"/>
    <hyperlink ref="L15" r:id="rId34" display="mailto:apgonzalez@sdis.gov.co"/>
    <hyperlink ref="L110" r:id="rId35" display="silvia.ortiz@ambientebogota.gov.co_x000a_silviaortiz"/>
    <hyperlink ref="L111" r:id="rId36" display="silvia.ortiz@ambientebogota.gov.co_x000a_silviaortiz"/>
    <hyperlink ref="L112" r:id="rId37" display="silvia.ortiz@ambientebogota.gov.co_x000a_silviaortiz"/>
    <hyperlink ref="L113" r:id="rId38" display="silvia.ortiz@ambientebogota.gov.co_x000a_silviaortiz"/>
    <hyperlink ref="L114" r:id="rId39" display="silvia.ortiz@ambientebogota.gov.co_x000a_silviaortiz"/>
    <hyperlink ref="L115" r:id="rId40" display="silvia.ortiz@ambientebogota.gov.co_x000a_silviaortiz"/>
    <hyperlink ref="L55" r:id="rId41" display="dpmartinezg@educacionbogota.gov.co"/>
    <hyperlink ref="L46" r:id="rId42"/>
    <hyperlink ref="L59" r:id="rId43"/>
    <hyperlink ref="L123" r:id="rId44"/>
    <hyperlink ref="L122" r:id="rId45"/>
    <hyperlink ref="L54" r:id="rId46" display="dpmartinezg@educacionbogota.gov.co"/>
    <hyperlink ref="L53" r:id="rId47" display="dpmartinezg@educacionbogota.gov.co"/>
    <hyperlink ref="L50" r:id="rId48" display="dpmartinezg@educacionbogota.gov.co"/>
    <hyperlink ref="L49" r:id="rId49" display="dpmartinezg@educacionbogota.gov.co"/>
    <hyperlink ref="L108" r:id="rId50" display="victor.rodriguez@scrd.gov.co"/>
    <hyperlink ref="L62" r:id="rId51"/>
  </hyperlinks>
  <pageMargins left="0.7" right="0.7" top="0.75" bottom="0.75" header="0.3" footer="0.3"/>
  <pageSetup orientation="portrait" r:id="rId52"/>
  <legacyDrawing r:id="rId5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2:M16"/>
  <sheetViews>
    <sheetView zoomScale="145" zoomScaleNormal="145" workbookViewId="0">
      <selection activeCell="M8" sqref="M8"/>
    </sheetView>
  </sheetViews>
  <sheetFormatPr baseColWidth="10" defaultRowHeight="15" x14ac:dyDescent="0.25"/>
  <sheetData>
    <row r="2" spans="4:13" ht="15.75" thickBot="1" x14ac:dyDescent="0.3"/>
    <row r="3" spans="4:13" ht="15.75" thickBot="1" x14ac:dyDescent="0.3">
      <c r="D3" s="206">
        <v>76</v>
      </c>
      <c r="E3" s="209">
        <f>D3/99</f>
        <v>0.76767676767676762</v>
      </c>
      <c r="G3">
        <v>35</v>
      </c>
      <c r="H3">
        <v>6</v>
      </c>
      <c r="I3">
        <v>8</v>
      </c>
      <c r="J3">
        <v>0</v>
      </c>
      <c r="K3">
        <f>SUM(G3:J3)</f>
        <v>49</v>
      </c>
    </row>
    <row r="4" spans="4:13" ht="15.75" thickBot="1" x14ac:dyDescent="0.3">
      <c r="D4" s="207">
        <v>8</v>
      </c>
      <c r="E4" s="209">
        <f t="shared" ref="E4:E7" si="0">D4/99</f>
        <v>8.0808080808080815E-2</v>
      </c>
      <c r="G4">
        <v>7</v>
      </c>
      <c r="H4">
        <v>0</v>
      </c>
      <c r="I4">
        <v>0</v>
      </c>
      <c r="J4">
        <v>2</v>
      </c>
      <c r="K4">
        <f t="shared" ref="K4:K8" si="1">SUM(G4:J4)</f>
        <v>9</v>
      </c>
    </row>
    <row r="5" spans="4:13" ht="15.75" thickBot="1" x14ac:dyDescent="0.3">
      <c r="D5" s="207">
        <v>10</v>
      </c>
      <c r="E5" s="209">
        <f t="shared" si="0"/>
        <v>0.10101010101010101</v>
      </c>
      <c r="G5">
        <v>11</v>
      </c>
      <c r="H5">
        <v>2</v>
      </c>
      <c r="I5">
        <v>0</v>
      </c>
      <c r="J5">
        <v>0</v>
      </c>
      <c r="K5">
        <f t="shared" si="1"/>
        <v>13</v>
      </c>
    </row>
    <row r="6" spans="4:13" ht="15.75" thickBot="1" x14ac:dyDescent="0.3">
      <c r="D6" s="207">
        <v>5</v>
      </c>
      <c r="E6" s="209">
        <f t="shared" si="0"/>
        <v>5.0505050505050504E-2</v>
      </c>
      <c r="G6">
        <v>0</v>
      </c>
      <c r="H6">
        <v>0</v>
      </c>
      <c r="I6">
        <v>0</v>
      </c>
      <c r="J6">
        <v>1</v>
      </c>
      <c r="K6">
        <f t="shared" si="1"/>
        <v>1</v>
      </c>
    </row>
    <row r="7" spans="4:13" ht="15.75" thickBot="1" x14ac:dyDescent="0.3">
      <c r="D7" s="208">
        <v>99</v>
      </c>
      <c r="E7" s="209">
        <f t="shared" si="0"/>
        <v>1</v>
      </c>
      <c r="G7">
        <v>9</v>
      </c>
      <c r="H7">
        <v>0</v>
      </c>
      <c r="I7">
        <v>1</v>
      </c>
      <c r="J7">
        <v>0</v>
      </c>
      <c r="K7">
        <f t="shared" si="1"/>
        <v>10</v>
      </c>
    </row>
    <row r="8" spans="4:13" x14ac:dyDescent="0.25">
      <c r="G8">
        <v>14</v>
      </c>
      <c r="H8">
        <v>0</v>
      </c>
      <c r="I8">
        <v>1</v>
      </c>
      <c r="J8">
        <v>2</v>
      </c>
      <c r="K8">
        <f t="shared" si="1"/>
        <v>17</v>
      </c>
      <c r="M8">
        <f>8/49</f>
        <v>0.16326530612244897</v>
      </c>
    </row>
    <row r="11" spans="4:13" x14ac:dyDescent="0.25">
      <c r="G11" s="209">
        <f>G3/K3</f>
        <v>0.7142857142857143</v>
      </c>
      <c r="H11" s="209">
        <f t="shared" ref="H11:J11" si="2">H3/$K$3</f>
        <v>0.12244897959183673</v>
      </c>
      <c r="I11" s="209">
        <f t="shared" si="2"/>
        <v>0.16326530612244897</v>
      </c>
      <c r="J11" s="209">
        <f t="shared" si="2"/>
        <v>0</v>
      </c>
      <c r="K11" s="209">
        <f>K3/99</f>
        <v>0.49494949494949497</v>
      </c>
    </row>
    <row r="12" spans="4:13" x14ac:dyDescent="0.25">
      <c r="G12" s="209">
        <f>G4/$K$4</f>
        <v>0.77777777777777779</v>
      </c>
      <c r="H12" s="209">
        <f t="shared" ref="H12:J12" si="3">H4/$K$4</f>
        <v>0</v>
      </c>
      <c r="I12" s="209">
        <f t="shared" si="3"/>
        <v>0</v>
      </c>
      <c r="J12" s="209">
        <f t="shared" si="3"/>
        <v>0.22222222222222221</v>
      </c>
      <c r="K12" s="209">
        <f>K4/99</f>
        <v>9.0909090909090912E-2</v>
      </c>
    </row>
    <row r="13" spans="4:13" x14ac:dyDescent="0.25">
      <c r="G13" s="209">
        <f>G5/$K$5</f>
        <v>0.84615384615384615</v>
      </c>
      <c r="H13" s="209">
        <f>H5/$K$5</f>
        <v>0.15384615384615385</v>
      </c>
      <c r="I13" s="209">
        <f t="shared" ref="I13:J13" si="4">I5/$K$5</f>
        <v>0</v>
      </c>
      <c r="J13" s="209">
        <f t="shared" si="4"/>
        <v>0</v>
      </c>
      <c r="K13" s="209">
        <f t="shared" ref="K13:K16" si="5">K5/99</f>
        <v>0.13131313131313133</v>
      </c>
    </row>
    <row r="14" spans="4:13" x14ac:dyDescent="0.25">
      <c r="G14" s="209">
        <f>G6/$K$6</f>
        <v>0</v>
      </c>
      <c r="H14" s="209">
        <f t="shared" ref="H14:J14" si="6">H6/$K$6</f>
        <v>0</v>
      </c>
      <c r="I14" s="209">
        <f t="shared" si="6"/>
        <v>0</v>
      </c>
      <c r="J14" s="209">
        <f t="shared" si="6"/>
        <v>1</v>
      </c>
      <c r="K14" s="209">
        <f t="shared" si="5"/>
        <v>1.0101010101010102E-2</v>
      </c>
    </row>
    <row r="15" spans="4:13" x14ac:dyDescent="0.25">
      <c r="G15" s="209">
        <f>G7/$K$7</f>
        <v>0.9</v>
      </c>
      <c r="H15" s="209">
        <f t="shared" ref="H15:J15" si="7">H7/$K$7</f>
        <v>0</v>
      </c>
      <c r="I15" s="209">
        <f t="shared" si="7"/>
        <v>0.1</v>
      </c>
      <c r="J15" s="209">
        <f t="shared" si="7"/>
        <v>0</v>
      </c>
      <c r="K15" s="209">
        <f t="shared" si="5"/>
        <v>0.10101010101010101</v>
      </c>
    </row>
    <row r="16" spans="4:13" x14ac:dyDescent="0.25">
      <c r="G16" s="209">
        <f>G8/$K$8</f>
        <v>0.82352941176470584</v>
      </c>
      <c r="H16" s="209">
        <f t="shared" ref="H16:J16" si="8">H8/$K$8</f>
        <v>0</v>
      </c>
      <c r="I16" s="209">
        <f t="shared" si="8"/>
        <v>5.8823529411764705E-2</v>
      </c>
      <c r="J16" s="209">
        <f t="shared" si="8"/>
        <v>0.11764705882352941</v>
      </c>
      <c r="K16" s="209">
        <f t="shared" si="5"/>
        <v>0.17171717171717171</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V192"/>
  <sheetViews>
    <sheetView zoomScale="77" zoomScaleNormal="77" workbookViewId="0">
      <selection activeCell="N2" sqref="N2"/>
    </sheetView>
  </sheetViews>
  <sheetFormatPr baseColWidth="10" defaultColWidth="11.85546875" defaultRowHeight="12" x14ac:dyDescent="0.2"/>
  <cols>
    <col min="1" max="1" width="11.85546875" style="49"/>
    <col min="2" max="32" width="11.85546875" style="4"/>
    <col min="33" max="57" width="0" style="4" hidden="1" customWidth="1"/>
    <col min="58" max="16384" width="11.85546875" style="4"/>
  </cols>
  <sheetData>
    <row r="1" spans="1:74" s="3" customFormat="1" ht="24.75" thickBot="1" x14ac:dyDescent="0.25">
      <c r="A1" s="1"/>
      <c r="B1" s="2"/>
      <c r="C1" s="2"/>
      <c r="D1" s="2"/>
      <c r="E1" s="2"/>
      <c r="F1" s="2"/>
      <c r="G1" s="2"/>
      <c r="H1" s="2"/>
      <c r="I1" s="2"/>
      <c r="J1" s="2"/>
      <c r="K1" s="2"/>
      <c r="O1" s="4" t="s">
        <v>144</v>
      </c>
      <c r="R1" s="5" t="s">
        <v>145</v>
      </c>
      <c r="AG1" s="6" t="s">
        <v>146</v>
      </c>
      <c r="AH1" s="3" t="s">
        <v>147</v>
      </c>
      <c r="AJ1" s="3" t="s">
        <v>148</v>
      </c>
    </row>
    <row r="2" spans="1:74" s="32" customFormat="1" ht="120.75" thickBot="1" x14ac:dyDescent="0.3">
      <c r="A2" s="50"/>
      <c r="B2" s="32" t="s">
        <v>141</v>
      </c>
      <c r="C2" s="32" t="s">
        <v>149</v>
      </c>
      <c r="D2" s="51" t="s">
        <v>89</v>
      </c>
      <c r="E2" s="27" t="s">
        <v>406</v>
      </c>
      <c r="F2" s="28" t="s">
        <v>407</v>
      </c>
      <c r="G2" s="28" t="s">
        <v>408</v>
      </c>
      <c r="H2" s="28" t="s">
        <v>409</v>
      </c>
      <c r="I2" s="28" t="s">
        <v>410</v>
      </c>
      <c r="J2" s="28" t="s">
        <v>411</v>
      </c>
      <c r="K2" s="28" t="s">
        <v>412</v>
      </c>
      <c r="L2" s="28" t="s">
        <v>413</v>
      </c>
      <c r="M2" s="28" t="s">
        <v>414</v>
      </c>
      <c r="N2" s="7" t="s">
        <v>150</v>
      </c>
      <c r="O2" s="29" t="s">
        <v>151</v>
      </c>
      <c r="P2" s="29" t="s">
        <v>90</v>
      </c>
      <c r="Q2" s="29" t="s">
        <v>91</v>
      </c>
      <c r="R2" s="30" t="s">
        <v>404</v>
      </c>
      <c r="S2" s="30" t="s">
        <v>92</v>
      </c>
      <c r="T2" s="31" t="s">
        <v>93</v>
      </c>
      <c r="U2" s="31" t="s">
        <v>94</v>
      </c>
      <c r="V2" s="31" t="s">
        <v>95</v>
      </c>
      <c r="W2" s="31" t="s">
        <v>96</v>
      </c>
      <c r="X2" s="31" t="s">
        <v>97</v>
      </c>
      <c r="Y2" s="31" t="s">
        <v>98</v>
      </c>
      <c r="Z2" s="31" t="s">
        <v>99</v>
      </c>
      <c r="AA2" s="31" t="s">
        <v>100</v>
      </c>
      <c r="AB2" s="31" t="s">
        <v>101</v>
      </c>
      <c r="AC2" s="31" t="s">
        <v>102</v>
      </c>
      <c r="AD2" s="31" t="s">
        <v>103</v>
      </c>
      <c r="AE2" s="31" t="s">
        <v>104</v>
      </c>
      <c r="AF2" s="31" t="s">
        <v>105</v>
      </c>
      <c r="AG2" s="32" t="s">
        <v>152</v>
      </c>
      <c r="AH2" s="52" t="s">
        <v>153</v>
      </c>
      <c r="AI2" s="32" t="s">
        <v>154</v>
      </c>
      <c r="AJ2" s="32" t="s">
        <v>155</v>
      </c>
      <c r="AK2" s="51" t="s">
        <v>156</v>
      </c>
      <c r="AL2" s="32" t="s">
        <v>157</v>
      </c>
      <c r="AM2" s="32" t="s">
        <v>158</v>
      </c>
      <c r="AN2" s="32" t="s">
        <v>159</v>
      </c>
      <c r="AO2" s="32" t="s">
        <v>160</v>
      </c>
      <c r="AP2" s="32" t="s">
        <v>161</v>
      </c>
      <c r="AQ2" s="32" t="s">
        <v>162</v>
      </c>
      <c r="AR2" s="32" t="s">
        <v>163</v>
      </c>
      <c r="AS2" s="32" t="s">
        <v>164</v>
      </c>
      <c r="AT2" s="32" t="s">
        <v>165</v>
      </c>
      <c r="AU2" s="32" t="s">
        <v>166</v>
      </c>
      <c r="AV2" s="32" t="s">
        <v>167</v>
      </c>
      <c r="AW2" s="32" t="s">
        <v>168</v>
      </c>
      <c r="AX2" s="32" t="s">
        <v>169</v>
      </c>
      <c r="AY2" s="32" t="s">
        <v>170</v>
      </c>
      <c r="AZ2" s="51" t="s">
        <v>171</v>
      </c>
      <c r="BA2" s="33" t="s">
        <v>172</v>
      </c>
      <c r="BB2" s="32" t="s">
        <v>173</v>
      </c>
      <c r="BC2" s="32" t="s">
        <v>174</v>
      </c>
      <c r="BD2" s="32" t="s">
        <v>175</v>
      </c>
      <c r="BE2" s="32" t="s">
        <v>176</v>
      </c>
      <c r="BF2" s="32" t="s">
        <v>177</v>
      </c>
      <c r="BG2" s="34" t="s">
        <v>178</v>
      </c>
      <c r="BH2" s="34" t="s">
        <v>179</v>
      </c>
      <c r="BI2" s="34" t="s">
        <v>180</v>
      </c>
      <c r="BJ2" s="34" t="s">
        <v>181</v>
      </c>
      <c r="BK2" s="34" t="s">
        <v>182</v>
      </c>
      <c r="BL2" s="34" t="s">
        <v>183</v>
      </c>
      <c r="BM2" s="34" t="s">
        <v>184</v>
      </c>
      <c r="BN2" s="34" t="s">
        <v>185</v>
      </c>
      <c r="BO2" s="34" t="s">
        <v>186</v>
      </c>
      <c r="BP2" s="34" t="s">
        <v>187</v>
      </c>
      <c r="BQ2" s="34" t="s">
        <v>188</v>
      </c>
      <c r="BR2" s="34" t="s">
        <v>189</v>
      </c>
      <c r="BS2" s="34" t="s">
        <v>190</v>
      </c>
      <c r="BT2" s="34" t="s">
        <v>191</v>
      </c>
      <c r="BU2" s="34" t="s">
        <v>192</v>
      </c>
    </row>
    <row r="3" spans="1:74" s="8" customFormat="1" ht="12.75" x14ac:dyDescent="0.25">
      <c r="A3" s="35"/>
      <c r="B3" s="8" t="s">
        <v>85</v>
      </c>
      <c r="C3" s="8" t="s">
        <v>106</v>
      </c>
      <c r="D3" s="9" t="s">
        <v>406</v>
      </c>
      <c r="E3" s="9" t="s">
        <v>415</v>
      </c>
      <c r="F3" s="9" t="s">
        <v>416</v>
      </c>
      <c r="G3" s="9" t="s">
        <v>417</v>
      </c>
      <c r="H3" s="9" t="s">
        <v>418</v>
      </c>
      <c r="I3" s="9" t="s">
        <v>419</v>
      </c>
      <c r="J3" s="9" t="s">
        <v>420</v>
      </c>
      <c r="K3" s="9" t="s">
        <v>421</v>
      </c>
      <c r="L3" s="9" t="s">
        <v>422</v>
      </c>
      <c r="M3" s="9" t="s">
        <v>423</v>
      </c>
      <c r="N3" s="11" t="s">
        <v>151</v>
      </c>
      <c r="O3" s="9" t="s">
        <v>404</v>
      </c>
      <c r="P3" s="36" t="s">
        <v>100</v>
      </c>
      <c r="Q3" s="36" t="s">
        <v>102</v>
      </c>
      <c r="R3" s="8" t="s">
        <v>405</v>
      </c>
      <c r="S3" s="37" t="s">
        <v>107</v>
      </c>
      <c r="T3" s="38" t="s">
        <v>154</v>
      </c>
      <c r="U3" s="38" t="s">
        <v>108</v>
      </c>
      <c r="V3" s="38" t="s">
        <v>156</v>
      </c>
      <c r="W3" s="38" t="s">
        <v>109</v>
      </c>
      <c r="X3" s="38" t="s">
        <v>159</v>
      </c>
      <c r="Y3" s="38" t="s">
        <v>160</v>
      </c>
      <c r="Z3" s="38" t="s">
        <v>161</v>
      </c>
      <c r="AA3" s="38" t="s">
        <v>164</v>
      </c>
      <c r="AB3" s="38" t="s">
        <v>165</v>
      </c>
      <c r="AC3" s="38" t="s">
        <v>110</v>
      </c>
      <c r="AD3" s="39" t="s">
        <v>111</v>
      </c>
      <c r="AE3" s="38" t="s">
        <v>166</v>
      </c>
      <c r="AF3" s="38" t="s">
        <v>167</v>
      </c>
      <c r="AG3" s="8" t="s">
        <v>193</v>
      </c>
      <c r="AH3" s="8" t="s">
        <v>194</v>
      </c>
      <c r="AI3" s="8" t="s">
        <v>195</v>
      </c>
      <c r="AJ3" s="8" t="s">
        <v>196</v>
      </c>
      <c r="AK3" s="8" t="s">
        <v>197</v>
      </c>
      <c r="AL3" s="8" t="s">
        <v>198</v>
      </c>
      <c r="AM3" s="8" t="s">
        <v>199</v>
      </c>
      <c r="AN3" s="8" t="s">
        <v>200</v>
      </c>
      <c r="AO3" s="8" t="s">
        <v>201</v>
      </c>
      <c r="AP3" s="8" t="s">
        <v>202</v>
      </c>
      <c r="AQ3" s="8" t="s">
        <v>203</v>
      </c>
      <c r="AR3" s="8" t="s">
        <v>204</v>
      </c>
      <c r="AS3" s="8" t="s">
        <v>205</v>
      </c>
      <c r="AT3" s="8" t="s">
        <v>206</v>
      </c>
      <c r="AU3" s="8" t="s">
        <v>207</v>
      </c>
      <c r="AV3" s="8" t="s">
        <v>208</v>
      </c>
      <c r="AW3" s="8" t="s">
        <v>209</v>
      </c>
      <c r="AX3" s="8" t="s">
        <v>210</v>
      </c>
      <c r="AY3" s="8" t="s">
        <v>211</v>
      </c>
      <c r="AZ3" s="8" t="s">
        <v>212</v>
      </c>
      <c r="BA3" s="8" t="s">
        <v>213</v>
      </c>
      <c r="BB3" s="8" t="s">
        <v>214</v>
      </c>
      <c r="BC3" s="8" t="s">
        <v>215</v>
      </c>
      <c r="BD3" s="8" t="s">
        <v>216</v>
      </c>
      <c r="BE3" s="8" t="s">
        <v>217</v>
      </c>
      <c r="BF3" s="12" t="s">
        <v>178</v>
      </c>
      <c r="BG3" s="8" t="s">
        <v>218</v>
      </c>
      <c r="BH3" s="8" t="s">
        <v>219</v>
      </c>
      <c r="BI3" s="8" t="s">
        <v>220</v>
      </c>
      <c r="BJ3" s="12" t="s">
        <v>221</v>
      </c>
      <c r="BK3" s="8" t="s">
        <v>222</v>
      </c>
      <c r="BL3" s="12" t="s">
        <v>223</v>
      </c>
      <c r="BM3" s="8" t="s">
        <v>224</v>
      </c>
      <c r="BN3" s="8" t="s">
        <v>225</v>
      </c>
      <c r="BO3" s="8" t="s">
        <v>226</v>
      </c>
      <c r="BP3" s="8" t="s">
        <v>227</v>
      </c>
      <c r="BQ3" s="8" t="s">
        <v>228</v>
      </c>
      <c r="BR3" s="8" t="s">
        <v>229</v>
      </c>
      <c r="BS3" s="12" t="s">
        <v>230</v>
      </c>
      <c r="BT3" s="8" t="s">
        <v>231</v>
      </c>
      <c r="BU3" s="8" t="s">
        <v>232</v>
      </c>
      <c r="BV3" s="8" t="s">
        <v>403</v>
      </c>
    </row>
    <row r="4" spans="1:74" s="11" customFormat="1" x14ac:dyDescent="0.25">
      <c r="A4" s="40"/>
      <c r="B4" s="11" t="s">
        <v>86</v>
      </c>
      <c r="D4" s="10" t="s">
        <v>407</v>
      </c>
      <c r="E4" s="9" t="s">
        <v>424</v>
      </c>
      <c r="F4" s="9" t="s">
        <v>425</v>
      </c>
      <c r="G4" s="9" t="s">
        <v>426</v>
      </c>
      <c r="H4" s="9" t="s">
        <v>427</v>
      </c>
      <c r="I4" s="9" t="s">
        <v>428</v>
      </c>
      <c r="J4" s="9" t="s">
        <v>429</v>
      </c>
      <c r="K4" s="9" t="s">
        <v>430</v>
      </c>
      <c r="L4" s="10" t="s">
        <v>431</v>
      </c>
      <c r="M4" s="10" t="s">
        <v>432</v>
      </c>
      <c r="N4" s="11" t="s">
        <v>90</v>
      </c>
      <c r="O4" s="9" t="s">
        <v>92</v>
      </c>
      <c r="P4" s="36" t="s">
        <v>101</v>
      </c>
      <c r="Q4" s="36" t="s">
        <v>103</v>
      </c>
      <c r="R4" s="8"/>
      <c r="U4" s="38" t="s">
        <v>112</v>
      </c>
      <c r="V4" s="38" t="s">
        <v>157</v>
      </c>
      <c r="Z4" s="38" t="s">
        <v>162</v>
      </c>
      <c r="AF4" s="38" t="s">
        <v>168</v>
      </c>
      <c r="AG4" s="11" t="s">
        <v>233</v>
      </c>
      <c r="AH4" s="11" t="s">
        <v>234</v>
      </c>
      <c r="AI4" s="11" t="s">
        <v>235</v>
      </c>
      <c r="AJ4" s="11" t="s">
        <v>236</v>
      </c>
      <c r="AK4" s="11" t="s">
        <v>237</v>
      </c>
      <c r="AL4" s="11" t="s">
        <v>238</v>
      </c>
      <c r="AM4" s="11" t="s">
        <v>239</v>
      </c>
      <c r="AN4" s="11" t="s">
        <v>240</v>
      </c>
      <c r="AO4" s="11" t="s">
        <v>241</v>
      </c>
      <c r="AP4" s="11" t="s">
        <v>242</v>
      </c>
      <c r="AQ4" s="11" t="s">
        <v>243</v>
      </c>
      <c r="AR4" s="11" t="s">
        <v>244</v>
      </c>
      <c r="AS4" s="11" t="s">
        <v>245</v>
      </c>
      <c r="AT4" s="11" t="s">
        <v>246</v>
      </c>
      <c r="AU4" s="11" t="s">
        <v>247</v>
      </c>
      <c r="AV4" s="11" t="s">
        <v>248</v>
      </c>
      <c r="AW4" s="11" t="s">
        <v>249</v>
      </c>
      <c r="AX4" s="11" t="s">
        <v>250</v>
      </c>
      <c r="AY4" s="11" t="s">
        <v>251</v>
      </c>
      <c r="AZ4" s="11" t="s">
        <v>252</v>
      </c>
      <c r="BA4" s="11" t="s">
        <v>253</v>
      </c>
      <c r="BB4" s="11" t="s">
        <v>254</v>
      </c>
      <c r="BC4" s="11" t="s">
        <v>255</v>
      </c>
      <c r="BD4" s="11" t="s">
        <v>256</v>
      </c>
      <c r="BE4" s="11" t="s">
        <v>257</v>
      </c>
      <c r="BF4" s="12" t="s">
        <v>179</v>
      </c>
      <c r="BG4" s="11" t="s">
        <v>258</v>
      </c>
      <c r="BH4" s="11" t="s">
        <v>259</v>
      </c>
      <c r="BI4" s="11" t="s">
        <v>260</v>
      </c>
      <c r="BK4" s="11" t="s">
        <v>261</v>
      </c>
      <c r="BL4" s="12" t="s">
        <v>262</v>
      </c>
      <c r="BM4" s="11" t="s">
        <v>263</v>
      </c>
      <c r="BN4" s="11" t="s">
        <v>264</v>
      </c>
      <c r="BO4" s="11" t="s">
        <v>265</v>
      </c>
      <c r="BP4" s="11" t="s">
        <v>266</v>
      </c>
      <c r="BQ4" s="11" t="s">
        <v>267</v>
      </c>
      <c r="BR4" s="11" t="s">
        <v>268</v>
      </c>
      <c r="BT4" s="11" t="s">
        <v>269</v>
      </c>
      <c r="BV4" s="11" t="s">
        <v>270</v>
      </c>
    </row>
    <row r="5" spans="1:74" s="11" customFormat="1" x14ac:dyDescent="0.25">
      <c r="A5" s="40"/>
      <c r="B5" s="11" t="s">
        <v>114</v>
      </c>
      <c r="D5" s="10" t="s">
        <v>408</v>
      </c>
      <c r="E5" s="9" t="s">
        <v>433</v>
      </c>
      <c r="F5" s="9" t="s">
        <v>434</v>
      </c>
      <c r="G5" s="9" t="s">
        <v>435</v>
      </c>
      <c r="H5" s="9" t="s">
        <v>436</v>
      </c>
      <c r="I5" s="9" t="s">
        <v>437</v>
      </c>
      <c r="J5" s="9" t="s">
        <v>438</v>
      </c>
      <c r="K5" s="9" t="s">
        <v>439</v>
      </c>
      <c r="L5" s="10" t="s">
        <v>440</v>
      </c>
      <c r="M5" s="10" t="s">
        <v>441</v>
      </c>
      <c r="N5" s="11" t="s">
        <v>91</v>
      </c>
      <c r="O5" s="36" t="s">
        <v>93</v>
      </c>
      <c r="P5" s="10"/>
      <c r="Q5" s="36" t="s">
        <v>104</v>
      </c>
      <c r="Z5" s="38" t="s">
        <v>163</v>
      </c>
      <c r="AF5" s="38" t="s">
        <v>113</v>
      </c>
      <c r="AG5" s="11" t="s">
        <v>271</v>
      </c>
      <c r="AH5" s="11" t="s">
        <v>272</v>
      </c>
      <c r="AK5" s="11" t="s">
        <v>273</v>
      </c>
      <c r="AL5" s="11" t="s">
        <v>274</v>
      </c>
      <c r="AM5" s="11" t="s">
        <v>275</v>
      </c>
      <c r="AN5" s="11" t="s">
        <v>276</v>
      </c>
      <c r="AO5" s="11" t="s">
        <v>277</v>
      </c>
      <c r="AP5" s="11" t="s">
        <v>278</v>
      </c>
      <c r="AS5" s="11" t="s">
        <v>279</v>
      </c>
      <c r="AT5" s="11" t="s">
        <v>280</v>
      </c>
      <c r="AU5" s="11" t="s">
        <v>281</v>
      </c>
      <c r="AX5" s="11" t="s">
        <v>282</v>
      </c>
      <c r="AZ5" s="11" t="s">
        <v>283</v>
      </c>
      <c r="BA5" s="11" t="s">
        <v>284</v>
      </c>
      <c r="BC5" s="11" t="s">
        <v>285</v>
      </c>
      <c r="BD5" s="11" t="s">
        <v>286</v>
      </c>
      <c r="BF5" s="12" t="s">
        <v>180</v>
      </c>
      <c r="BG5" s="11" t="s">
        <v>287</v>
      </c>
      <c r="BH5" s="11" t="s">
        <v>288</v>
      </c>
      <c r="BI5" s="11" t="s">
        <v>289</v>
      </c>
      <c r="BK5" s="11" t="s">
        <v>290</v>
      </c>
      <c r="BL5" s="12" t="s">
        <v>291</v>
      </c>
      <c r="BM5" s="11" t="s">
        <v>292</v>
      </c>
      <c r="BO5" s="11" t="s">
        <v>293</v>
      </c>
      <c r="BP5" s="11" t="s">
        <v>294</v>
      </c>
      <c r="BQ5" s="11" t="s">
        <v>295</v>
      </c>
      <c r="BR5" s="11" t="s">
        <v>296</v>
      </c>
    </row>
    <row r="6" spans="1:74" s="11" customFormat="1" x14ac:dyDescent="0.25">
      <c r="A6" s="40"/>
      <c r="D6" s="10" t="s">
        <v>409</v>
      </c>
      <c r="E6" s="10" t="s">
        <v>442</v>
      </c>
      <c r="F6" s="10" t="s">
        <v>443</v>
      </c>
      <c r="G6" s="10" t="s">
        <v>444</v>
      </c>
      <c r="H6" s="10" t="s">
        <v>445</v>
      </c>
      <c r="I6" s="10" t="s">
        <v>446</v>
      </c>
      <c r="J6" s="10" t="s">
        <v>447</v>
      </c>
      <c r="K6" s="10" t="s">
        <v>0</v>
      </c>
      <c r="L6" s="10" t="s">
        <v>1</v>
      </c>
      <c r="M6" s="10" t="s">
        <v>2</v>
      </c>
      <c r="O6" s="36" t="s">
        <v>94</v>
      </c>
      <c r="P6" s="10"/>
      <c r="Q6" s="36" t="s">
        <v>105</v>
      </c>
      <c r="AF6" s="38" t="s">
        <v>170</v>
      </c>
      <c r="AG6" s="11" t="s">
        <v>271</v>
      </c>
      <c r="AH6" s="11" t="s">
        <v>297</v>
      </c>
      <c r="AK6" s="11" t="s">
        <v>298</v>
      </c>
      <c r="AL6" s="11" t="s">
        <v>299</v>
      </c>
      <c r="AM6" s="11" t="s">
        <v>300</v>
      </c>
      <c r="AN6" s="11" t="s">
        <v>301</v>
      </c>
      <c r="AO6" s="11" t="s">
        <v>302</v>
      </c>
      <c r="AP6" s="11" t="s">
        <v>303</v>
      </c>
      <c r="AS6" s="11" t="s">
        <v>304</v>
      </c>
      <c r="AT6" s="11" t="s">
        <v>305</v>
      </c>
      <c r="AU6" s="11" t="s">
        <v>306</v>
      </c>
      <c r="AX6" s="11" t="s">
        <v>307</v>
      </c>
      <c r="AZ6" s="11" t="s">
        <v>308</v>
      </c>
      <c r="BA6" s="11" t="s">
        <v>309</v>
      </c>
      <c r="BC6" s="11" t="s">
        <v>310</v>
      </c>
      <c r="BD6" s="11" t="s">
        <v>311</v>
      </c>
      <c r="BF6" s="12" t="s">
        <v>181</v>
      </c>
      <c r="BG6" s="11" t="s">
        <v>312</v>
      </c>
      <c r="BH6" s="11" t="s">
        <v>313</v>
      </c>
      <c r="BI6" s="11" t="s">
        <v>314</v>
      </c>
      <c r="BK6" s="11" t="s">
        <v>315</v>
      </c>
      <c r="BM6" s="11" t="s">
        <v>316</v>
      </c>
      <c r="BO6" s="11" t="s">
        <v>317</v>
      </c>
      <c r="BQ6" s="11" t="s">
        <v>318</v>
      </c>
      <c r="BR6" s="11" t="s">
        <v>319</v>
      </c>
    </row>
    <row r="7" spans="1:74" s="11" customFormat="1" x14ac:dyDescent="0.25">
      <c r="A7" s="40"/>
      <c r="D7" s="10" t="s">
        <v>410</v>
      </c>
      <c r="E7" s="10" t="s">
        <v>3</v>
      </c>
      <c r="F7" s="10" t="s">
        <v>4</v>
      </c>
      <c r="G7" s="10" t="s">
        <v>5</v>
      </c>
      <c r="H7" s="10" t="s">
        <v>6</v>
      </c>
      <c r="I7" s="10" t="s">
        <v>7</v>
      </c>
      <c r="J7" s="10" t="s">
        <v>8</v>
      </c>
      <c r="K7" s="10" t="s">
        <v>9</v>
      </c>
      <c r="L7" s="10" t="s">
        <v>10</v>
      </c>
      <c r="M7" s="11" t="s">
        <v>11</v>
      </c>
      <c r="O7" s="36" t="s">
        <v>95</v>
      </c>
      <c r="P7" s="10"/>
      <c r="Q7" s="10"/>
      <c r="S7" s="41"/>
      <c r="T7" s="41"/>
      <c r="AG7" s="11" t="s">
        <v>320</v>
      </c>
      <c r="AH7" s="11" t="s">
        <v>321</v>
      </c>
      <c r="AK7" s="11" t="s">
        <v>322</v>
      </c>
      <c r="AL7" s="11" t="s">
        <v>323</v>
      </c>
      <c r="AM7" s="11" t="s">
        <v>324</v>
      </c>
      <c r="AN7" s="11" t="s">
        <v>325</v>
      </c>
      <c r="AP7" s="11" t="s">
        <v>326</v>
      </c>
      <c r="AS7" s="11" t="s">
        <v>327</v>
      </c>
      <c r="AT7" s="11" t="s">
        <v>328</v>
      </c>
      <c r="AU7" s="11" t="s">
        <v>329</v>
      </c>
      <c r="AX7" s="11" t="s">
        <v>330</v>
      </c>
      <c r="BA7" s="11" t="s">
        <v>331</v>
      </c>
      <c r="BD7" s="11" t="s">
        <v>332</v>
      </c>
      <c r="BF7" s="12" t="s">
        <v>182</v>
      </c>
      <c r="BH7" s="11" t="s">
        <v>333</v>
      </c>
      <c r="BO7" s="11" t="s">
        <v>334</v>
      </c>
      <c r="BQ7" s="11" t="s">
        <v>335</v>
      </c>
      <c r="BR7" s="11" t="s">
        <v>336</v>
      </c>
    </row>
    <row r="8" spans="1:74" s="11" customFormat="1" x14ac:dyDescent="0.25">
      <c r="A8" s="40"/>
      <c r="D8" s="10" t="s">
        <v>411</v>
      </c>
      <c r="E8" s="10" t="s">
        <v>12</v>
      </c>
      <c r="F8" s="10" t="s">
        <v>13</v>
      </c>
      <c r="G8" s="10" t="s">
        <v>14</v>
      </c>
      <c r="H8" s="10" t="s">
        <v>15</v>
      </c>
      <c r="I8" s="10" t="s">
        <v>16</v>
      </c>
      <c r="J8" s="10" t="s">
        <v>17</v>
      </c>
      <c r="K8" s="10" t="s">
        <v>18</v>
      </c>
      <c r="L8" s="10" t="s">
        <v>19</v>
      </c>
      <c r="M8" s="11" t="s">
        <v>20</v>
      </c>
      <c r="O8" s="36" t="s">
        <v>96</v>
      </c>
      <c r="P8" s="10"/>
      <c r="Q8" s="10"/>
      <c r="S8" s="42"/>
      <c r="AG8" s="11" t="s">
        <v>337</v>
      </c>
      <c r="AH8" s="11" t="s">
        <v>338</v>
      </c>
      <c r="AK8" s="11" t="s">
        <v>339</v>
      </c>
      <c r="AL8" s="11" t="s">
        <v>340</v>
      </c>
      <c r="AM8" s="11" t="s">
        <v>341</v>
      </c>
      <c r="AN8" s="11" t="s">
        <v>342</v>
      </c>
      <c r="AP8" s="11" t="s">
        <v>343</v>
      </c>
      <c r="AS8" s="11" t="s">
        <v>344</v>
      </c>
      <c r="AT8" s="11" t="s">
        <v>345</v>
      </c>
      <c r="AU8" s="11" t="s">
        <v>346</v>
      </c>
      <c r="AX8" s="11" t="s">
        <v>347</v>
      </c>
      <c r="BA8" s="11" t="s">
        <v>348</v>
      </c>
      <c r="BD8" s="11" t="s">
        <v>349</v>
      </c>
      <c r="BF8" s="12" t="s">
        <v>183</v>
      </c>
      <c r="BH8" s="11" t="s">
        <v>350</v>
      </c>
      <c r="BO8" s="11" t="s">
        <v>351</v>
      </c>
      <c r="BR8" s="11" t="s">
        <v>352</v>
      </c>
    </row>
    <row r="9" spans="1:74" s="11" customFormat="1" x14ac:dyDescent="0.25">
      <c r="A9" s="40"/>
      <c r="D9" s="11" t="s">
        <v>412</v>
      </c>
      <c r="E9" s="11" t="s">
        <v>21</v>
      </c>
      <c r="F9" s="11" t="s">
        <v>22</v>
      </c>
      <c r="G9" s="11" t="s">
        <v>23</v>
      </c>
      <c r="H9" s="11" t="s">
        <v>24</v>
      </c>
      <c r="I9" s="11" t="s">
        <v>25</v>
      </c>
      <c r="J9" s="11" t="s">
        <v>26</v>
      </c>
      <c r="K9" s="10" t="s">
        <v>27</v>
      </c>
      <c r="L9" s="10" t="s">
        <v>28</v>
      </c>
      <c r="M9" s="11" t="s">
        <v>29</v>
      </c>
      <c r="O9" s="36" t="s">
        <v>97</v>
      </c>
      <c r="P9" s="10"/>
      <c r="Q9" s="10"/>
      <c r="AH9" s="11" t="s">
        <v>353</v>
      </c>
      <c r="AK9" s="11" t="s">
        <v>354</v>
      </c>
      <c r="AL9" s="11" t="s">
        <v>355</v>
      </c>
      <c r="AM9" s="11" t="s">
        <v>356</v>
      </c>
      <c r="AT9" s="11" t="s">
        <v>357</v>
      </c>
      <c r="AU9" s="11" t="s">
        <v>358</v>
      </c>
      <c r="BF9" s="12" t="s">
        <v>184</v>
      </c>
      <c r="BH9" s="11" t="s">
        <v>359</v>
      </c>
      <c r="BO9" s="11" t="s">
        <v>360</v>
      </c>
      <c r="BR9" s="11" t="s">
        <v>361</v>
      </c>
    </row>
    <row r="10" spans="1:74" s="11" customFormat="1" x14ac:dyDescent="0.25">
      <c r="A10" s="40"/>
      <c r="D10" s="11" t="s">
        <v>413</v>
      </c>
      <c r="E10" s="11" t="s">
        <v>30</v>
      </c>
      <c r="F10" s="11" t="s">
        <v>31</v>
      </c>
      <c r="G10" s="11" t="s">
        <v>32</v>
      </c>
      <c r="H10" s="11" t="s">
        <v>33</v>
      </c>
      <c r="I10" s="11" t="s">
        <v>34</v>
      </c>
      <c r="J10" s="11" t="s">
        <v>35</v>
      </c>
      <c r="K10" s="10" t="s">
        <v>36</v>
      </c>
      <c r="L10" s="11" t="s">
        <v>37</v>
      </c>
      <c r="M10" s="11" t="s">
        <v>38</v>
      </c>
      <c r="O10" s="36" t="s">
        <v>98</v>
      </c>
      <c r="P10" s="10"/>
      <c r="Q10" s="10"/>
      <c r="AH10" s="11" t="s">
        <v>362</v>
      </c>
      <c r="AK10" s="11" t="s">
        <v>363</v>
      </c>
      <c r="AL10" s="11" t="s">
        <v>364</v>
      </c>
      <c r="AM10" s="11" t="s">
        <v>365</v>
      </c>
      <c r="AT10" s="11" t="s">
        <v>366</v>
      </c>
      <c r="AU10" s="11" t="s">
        <v>367</v>
      </c>
      <c r="BF10" s="12" t="s">
        <v>185</v>
      </c>
      <c r="BH10" s="11" t="s">
        <v>368</v>
      </c>
      <c r="BR10" s="11" t="s">
        <v>369</v>
      </c>
    </row>
    <row r="11" spans="1:74" s="11" customFormat="1" x14ac:dyDescent="0.25">
      <c r="A11" s="40"/>
      <c r="D11" s="11" t="s">
        <v>414</v>
      </c>
      <c r="E11" s="11" t="s">
        <v>39</v>
      </c>
      <c r="F11" s="11" t="s">
        <v>40</v>
      </c>
      <c r="G11" s="11" t="s">
        <v>41</v>
      </c>
      <c r="H11" s="11" t="s">
        <v>42</v>
      </c>
      <c r="I11" s="11" t="s">
        <v>43</v>
      </c>
      <c r="J11" s="11" t="s">
        <v>44</v>
      </c>
      <c r="K11" s="11" t="s">
        <v>45</v>
      </c>
      <c r="L11" s="11" t="s">
        <v>46</v>
      </c>
      <c r="M11" s="11" t="s">
        <v>47</v>
      </c>
      <c r="O11" s="36" t="s">
        <v>99</v>
      </c>
      <c r="P11" s="10"/>
      <c r="Q11" s="10"/>
      <c r="AH11" s="11" t="s">
        <v>370</v>
      </c>
      <c r="AK11" s="11" t="s">
        <v>371</v>
      </c>
      <c r="AM11" s="11" t="s">
        <v>372</v>
      </c>
      <c r="AT11" s="11" t="s">
        <v>373</v>
      </c>
      <c r="BF11" s="12" t="s">
        <v>186</v>
      </c>
      <c r="BH11" s="11" t="s">
        <v>374</v>
      </c>
    </row>
    <row r="12" spans="1:74" s="11" customFormat="1" x14ac:dyDescent="0.25">
      <c r="A12" s="40"/>
      <c r="F12" s="11" t="s">
        <v>48</v>
      </c>
      <c r="H12" s="11" t="s">
        <v>49</v>
      </c>
      <c r="I12" s="11" t="s">
        <v>50</v>
      </c>
      <c r="K12" s="11" t="s">
        <v>51</v>
      </c>
      <c r="L12" s="11" t="s">
        <v>52</v>
      </c>
      <c r="M12" s="11" t="s">
        <v>53</v>
      </c>
      <c r="AH12" s="11" t="s">
        <v>375</v>
      </c>
      <c r="AK12" s="11" t="s">
        <v>376</v>
      </c>
      <c r="AM12" s="11" t="s">
        <v>377</v>
      </c>
      <c r="AT12" s="11" t="s">
        <v>378</v>
      </c>
      <c r="BF12" s="12" t="s">
        <v>187</v>
      </c>
      <c r="BH12" s="11" t="s">
        <v>379</v>
      </c>
    </row>
    <row r="13" spans="1:74" s="11" customFormat="1" x14ac:dyDescent="0.25">
      <c r="A13" s="40"/>
      <c r="F13" s="11" t="s">
        <v>54</v>
      </c>
      <c r="H13" s="11" t="s">
        <v>55</v>
      </c>
      <c r="I13" s="11" t="s">
        <v>56</v>
      </c>
      <c r="L13" s="11" t="s">
        <v>57</v>
      </c>
      <c r="M13" s="11" t="s">
        <v>58</v>
      </c>
      <c r="S13" s="42"/>
      <c r="T13" s="43"/>
      <c r="U13" s="43"/>
      <c r="V13" s="44"/>
      <c r="W13" s="44"/>
      <c r="X13" s="43"/>
      <c r="Y13" s="43"/>
      <c r="Z13" s="44"/>
      <c r="AK13" s="11" t="s">
        <v>380</v>
      </c>
      <c r="AM13" s="11" t="s">
        <v>381</v>
      </c>
      <c r="BF13" s="12" t="s">
        <v>188</v>
      </c>
      <c r="BH13" s="11" t="s">
        <v>382</v>
      </c>
    </row>
    <row r="14" spans="1:74" s="11" customFormat="1" x14ac:dyDescent="0.25">
      <c r="A14" s="40"/>
      <c r="H14" s="11" t="s">
        <v>59</v>
      </c>
      <c r="I14" s="11" t="s">
        <v>60</v>
      </c>
      <c r="L14" s="11" t="s">
        <v>61</v>
      </c>
      <c r="M14" s="11" t="s">
        <v>62</v>
      </c>
      <c r="T14" s="44"/>
      <c r="U14" s="44"/>
      <c r="V14" s="43"/>
      <c r="W14" s="43"/>
      <c r="X14" s="44"/>
      <c r="Y14" s="44"/>
      <c r="Z14" s="44"/>
      <c r="AK14" s="11" t="s">
        <v>383</v>
      </c>
      <c r="AM14" s="11" t="s">
        <v>384</v>
      </c>
      <c r="BF14" s="12" t="s">
        <v>189</v>
      </c>
      <c r="BH14" s="11" t="s">
        <v>385</v>
      </c>
    </row>
    <row r="15" spans="1:74" s="11" customFormat="1" x14ac:dyDescent="0.25">
      <c r="A15" s="40"/>
      <c r="H15" s="11" t="s">
        <v>63</v>
      </c>
      <c r="L15" s="11" t="s">
        <v>64</v>
      </c>
      <c r="M15" s="11" t="s">
        <v>65</v>
      </c>
      <c r="T15" s="44"/>
      <c r="U15" s="43"/>
      <c r="V15" s="43"/>
      <c r="W15" s="43"/>
      <c r="AK15" s="11" t="s">
        <v>386</v>
      </c>
      <c r="BF15" s="12" t="s">
        <v>190</v>
      </c>
      <c r="BH15" s="11" t="s">
        <v>387</v>
      </c>
    </row>
    <row r="16" spans="1:74" s="11" customFormat="1" x14ac:dyDescent="0.25">
      <c r="A16" s="40"/>
      <c r="H16" s="11" t="s">
        <v>66</v>
      </c>
      <c r="L16" s="11" t="s">
        <v>67</v>
      </c>
      <c r="T16" s="43"/>
      <c r="U16" s="43"/>
      <c r="V16" s="44"/>
      <c r="W16" s="44"/>
      <c r="AK16" s="11" t="s">
        <v>388</v>
      </c>
      <c r="BF16" s="12" t="s">
        <v>191</v>
      </c>
      <c r="BH16" s="11" t="s">
        <v>389</v>
      </c>
    </row>
    <row r="17" spans="1:60" s="11" customFormat="1" x14ac:dyDescent="0.25">
      <c r="A17" s="40"/>
      <c r="H17" s="11" t="s">
        <v>68</v>
      </c>
      <c r="AK17" s="11" t="s">
        <v>390</v>
      </c>
      <c r="BF17" s="12" t="s">
        <v>192</v>
      </c>
      <c r="BH17" s="11" t="s">
        <v>391</v>
      </c>
    </row>
    <row r="18" spans="1:60" s="11" customFormat="1" x14ac:dyDescent="0.25">
      <c r="A18" s="40"/>
      <c r="H18" s="11" t="s">
        <v>69</v>
      </c>
      <c r="AK18" s="11" t="s">
        <v>392</v>
      </c>
      <c r="BH18" s="11" t="s">
        <v>393</v>
      </c>
    </row>
    <row r="19" spans="1:60" s="11" customFormat="1" x14ac:dyDescent="0.25">
      <c r="A19" s="40"/>
      <c r="H19" s="11" t="s">
        <v>70</v>
      </c>
      <c r="S19" s="42"/>
      <c r="AK19" s="11" t="s">
        <v>394</v>
      </c>
      <c r="BH19" s="11" t="s">
        <v>395</v>
      </c>
    </row>
    <row r="20" spans="1:60" s="11" customFormat="1" x14ac:dyDescent="0.25">
      <c r="A20" s="40"/>
      <c r="H20" s="11" t="s">
        <v>71</v>
      </c>
      <c r="AK20" s="11" t="s">
        <v>396</v>
      </c>
      <c r="BH20" s="11" t="s">
        <v>397</v>
      </c>
    </row>
    <row r="21" spans="1:60" s="11" customFormat="1" x14ac:dyDescent="0.25">
      <c r="A21" s="40"/>
      <c r="BH21" s="11" t="s">
        <v>398</v>
      </c>
    </row>
    <row r="22" spans="1:60" s="11" customFormat="1" x14ac:dyDescent="0.25">
      <c r="A22" s="40"/>
      <c r="X22" s="45"/>
      <c r="BH22" s="11" t="s">
        <v>399</v>
      </c>
    </row>
    <row r="23" spans="1:60" s="11" customFormat="1" x14ac:dyDescent="0.25">
      <c r="A23" s="40"/>
      <c r="S23" s="42"/>
      <c r="BH23" s="11" t="s">
        <v>400</v>
      </c>
    </row>
    <row r="24" spans="1:60" s="11" customFormat="1" x14ac:dyDescent="0.25">
      <c r="A24" s="40"/>
      <c r="X24" s="10"/>
      <c r="BH24" s="11" t="s">
        <v>401</v>
      </c>
    </row>
    <row r="25" spans="1:60" s="11" customFormat="1" x14ac:dyDescent="0.25">
      <c r="A25" s="40"/>
      <c r="BH25" s="11" t="s">
        <v>402</v>
      </c>
    </row>
    <row r="26" spans="1:60" s="11" customFormat="1" x14ac:dyDescent="0.25">
      <c r="A26" s="40"/>
      <c r="S26" s="42"/>
      <c r="Z26" s="46"/>
      <c r="AA26" s="46"/>
      <c r="AB26" s="47"/>
      <c r="AC26" s="47"/>
      <c r="AD26" s="47"/>
      <c r="AE26" s="46"/>
    </row>
    <row r="27" spans="1:60" s="11" customFormat="1" x14ac:dyDescent="0.25">
      <c r="A27" s="40"/>
      <c r="T27" s="46"/>
      <c r="U27" s="46"/>
      <c r="V27" s="47"/>
      <c r="W27" s="47"/>
      <c r="X27" s="47"/>
      <c r="Y27" s="46"/>
    </row>
    <row r="28" spans="1:60" s="11" customFormat="1" x14ac:dyDescent="0.25">
      <c r="A28" s="40"/>
    </row>
    <row r="29" spans="1:60" s="11" customFormat="1" x14ac:dyDescent="0.25">
      <c r="A29" s="40"/>
    </row>
    <row r="30" spans="1:60" s="11" customFormat="1" x14ac:dyDescent="0.25">
      <c r="A30" s="40"/>
    </row>
    <row r="31" spans="1:60" s="11" customFormat="1" x14ac:dyDescent="0.25">
      <c r="A31" s="40"/>
    </row>
    <row r="32" spans="1:60" s="11" customFormat="1" x14ac:dyDescent="0.25">
      <c r="A32" s="40"/>
    </row>
    <row r="33" spans="1:1" s="11" customFormat="1" x14ac:dyDescent="0.25">
      <c r="A33" s="40"/>
    </row>
    <row r="34" spans="1:1" s="11" customFormat="1" x14ac:dyDescent="0.25">
      <c r="A34" s="40"/>
    </row>
    <row r="35" spans="1:1" s="11" customFormat="1" x14ac:dyDescent="0.25">
      <c r="A35" s="40"/>
    </row>
    <row r="36" spans="1:1" s="11" customFormat="1" x14ac:dyDescent="0.25">
      <c r="A36" s="40"/>
    </row>
    <row r="37" spans="1:1" s="11" customFormat="1" x14ac:dyDescent="0.25">
      <c r="A37" s="40"/>
    </row>
    <row r="38" spans="1:1" s="11" customFormat="1" x14ac:dyDescent="0.25">
      <c r="A38" s="40"/>
    </row>
    <row r="39" spans="1:1" s="11" customFormat="1" x14ac:dyDescent="0.25">
      <c r="A39" s="40"/>
    </row>
    <row r="40" spans="1:1" s="11" customFormat="1" x14ac:dyDescent="0.25">
      <c r="A40" s="40"/>
    </row>
    <row r="41" spans="1:1" s="11" customFormat="1" x14ac:dyDescent="0.25">
      <c r="A41" s="40"/>
    </row>
    <row r="42" spans="1:1" s="11" customFormat="1" x14ac:dyDescent="0.25">
      <c r="A42" s="40"/>
    </row>
    <row r="43" spans="1:1" s="11" customFormat="1" x14ac:dyDescent="0.25">
      <c r="A43" s="40"/>
    </row>
    <row r="44" spans="1:1" s="11" customFormat="1" x14ac:dyDescent="0.25">
      <c r="A44" s="40"/>
    </row>
    <row r="45" spans="1:1" s="11" customFormat="1" x14ac:dyDescent="0.25">
      <c r="A45" s="40"/>
    </row>
    <row r="46" spans="1:1" s="11" customFormat="1" x14ac:dyDescent="0.25">
      <c r="A46" s="40"/>
    </row>
    <row r="47" spans="1:1" s="11" customFormat="1" x14ac:dyDescent="0.25">
      <c r="A47" s="40"/>
    </row>
    <row r="48" spans="1:1" s="11" customFormat="1" x14ac:dyDescent="0.25">
      <c r="A48" s="40"/>
    </row>
    <row r="49" spans="1:1" s="11" customFormat="1" x14ac:dyDescent="0.25">
      <c r="A49" s="40"/>
    </row>
    <row r="50" spans="1:1" s="11" customFormat="1" x14ac:dyDescent="0.25">
      <c r="A50" s="40"/>
    </row>
    <row r="51" spans="1:1" s="11" customFormat="1" x14ac:dyDescent="0.25">
      <c r="A51" s="40"/>
    </row>
    <row r="52" spans="1:1" s="11" customFormat="1" x14ac:dyDescent="0.25">
      <c r="A52" s="40"/>
    </row>
    <row r="53" spans="1:1" s="11" customFormat="1" x14ac:dyDescent="0.25">
      <c r="A53" s="40"/>
    </row>
    <row r="54" spans="1:1" s="11" customFormat="1" x14ac:dyDescent="0.25">
      <c r="A54" s="40"/>
    </row>
    <row r="55" spans="1:1" s="11" customFormat="1" x14ac:dyDescent="0.25">
      <c r="A55" s="40"/>
    </row>
    <row r="56" spans="1:1" s="11" customFormat="1" x14ac:dyDescent="0.25">
      <c r="A56" s="40"/>
    </row>
    <row r="57" spans="1:1" s="11" customFormat="1" x14ac:dyDescent="0.25">
      <c r="A57" s="40"/>
    </row>
    <row r="58" spans="1:1" s="11" customFormat="1" x14ac:dyDescent="0.25">
      <c r="A58" s="40"/>
    </row>
    <row r="59" spans="1:1" s="11" customFormat="1" x14ac:dyDescent="0.25">
      <c r="A59" s="40"/>
    </row>
    <row r="60" spans="1:1" s="11" customFormat="1" x14ac:dyDescent="0.25">
      <c r="A60" s="40"/>
    </row>
    <row r="61" spans="1:1" s="11" customFormat="1" x14ac:dyDescent="0.25">
      <c r="A61" s="40"/>
    </row>
    <row r="62" spans="1:1" s="11" customFormat="1" x14ac:dyDescent="0.25">
      <c r="A62" s="40"/>
    </row>
    <row r="63" spans="1:1" s="11" customFormat="1" x14ac:dyDescent="0.25">
      <c r="A63" s="40"/>
    </row>
    <row r="64" spans="1:1" s="11" customFormat="1" x14ac:dyDescent="0.25">
      <c r="A64" s="40"/>
    </row>
    <row r="65" spans="1:1" s="11" customFormat="1" x14ac:dyDescent="0.25">
      <c r="A65" s="40"/>
    </row>
    <row r="66" spans="1:1" s="11" customFormat="1" x14ac:dyDescent="0.25">
      <c r="A66" s="40"/>
    </row>
    <row r="67" spans="1:1" s="11" customFormat="1" x14ac:dyDescent="0.25">
      <c r="A67" s="40"/>
    </row>
    <row r="68" spans="1:1" s="11" customFormat="1" x14ac:dyDescent="0.25">
      <c r="A68" s="40"/>
    </row>
    <row r="69" spans="1:1" s="11" customFormat="1" x14ac:dyDescent="0.25">
      <c r="A69" s="40"/>
    </row>
    <row r="70" spans="1:1" s="11" customFormat="1" x14ac:dyDescent="0.25">
      <c r="A70" s="40"/>
    </row>
    <row r="71" spans="1:1" s="11" customFormat="1" x14ac:dyDescent="0.25">
      <c r="A71" s="40"/>
    </row>
    <row r="72" spans="1:1" s="11" customFormat="1" x14ac:dyDescent="0.25">
      <c r="A72" s="40"/>
    </row>
    <row r="73" spans="1:1" s="11" customFormat="1" x14ac:dyDescent="0.25">
      <c r="A73" s="40"/>
    </row>
    <row r="74" spans="1:1" s="11" customFormat="1" x14ac:dyDescent="0.25">
      <c r="A74" s="40"/>
    </row>
    <row r="75" spans="1:1" s="11" customFormat="1" x14ac:dyDescent="0.25">
      <c r="A75" s="40"/>
    </row>
    <row r="76" spans="1:1" s="11" customFormat="1" x14ac:dyDescent="0.25">
      <c r="A76" s="40"/>
    </row>
    <row r="77" spans="1:1" s="11" customFormat="1" x14ac:dyDescent="0.25">
      <c r="A77" s="40"/>
    </row>
    <row r="78" spans="1:1" s="11" customFormat="1" x14ac:dyDescent="0.25">
      <c r="A78" s="40"/>
    </row>
    <row r="79" spans="1:1" s="11" customFormat="1" x14ac:dyDescent="0.25">
      <c r="A79" s="40"/>
    </row>
    <row r="80" spans="1:1" s="11" customFormat="1" x14ac:dyDescent="0.25">
      <c r="A80" s="40"/>
    </row>
    <row r="81" spans="1:1" s="11" customFormat="1" x14ac:dyDescent="0.25">
      <c r="A81" s="40"/>
    </row>
    <row r="82" spans="1:1" s="11" customFormat="1" x14ac:dyDescent="0.25">
      <c r="A82" s="40"/>
    </row>
    <row r="83" spans="1:1" s="11" customFormat="1" x14ac:dyDescent="0.25">
      <c r="A83" s="40"/>
    </row>
    <row r="84" spans="1:1" s="11" customFormat="1" x14ac:dyDescent="0.25">
      <c r="A84" s="40"/>
    </row>
    <row r="85" spans="1:1" s="11" customFormat="1" x14ac:dyDescent="0.25">
      <c r="A85" s="40"/>
    </row>
    <row r="86" spans="1:1" s="11" customFormat="1" x14ac:dyDescent="0.25">
      <c r="A86" s="40"/>
    </row>
    <row r="87" spans="1:1" s="11" customFormat="1" x14ac:dyDescent="0.25">
      <c r="A87" s="40"/>
    </row>
    <row r="88" spans="1:1" s="11" customFormat="1" x14ac:dyDescent="0.25">
      <c r="A88" s="40"/>
    </row>
    <row r="89" spans="1:1" s="11" customFormat="1" x14ac:dyDescent="0.25">
      <c r="A89" s="40"/>
    </row>
    <row r="90" spans="1:1" s="11" customFormat="1" x14ac:dyDescent="0.25">
      <c r="A90" s="40"/>
    </row>
    <row r="91" spans="1:1" s="11" customFormat="1" x14ac:dyDescent="0.25">
      <c r="A91" s="40"/>
    </row>
    <row r="92" spans="1:1" s="11" customFormat="1" x14ac:dyDescent="0.25">
      <c r="A92" s="40"/>
    </row>
    <row r="93" spans="1:1" s="11" customFormat="1" x14ac:dyDescent="0.25">
      <c r="A93" s="40"/>
    </row>
    <row r="94" spans="1:1" s="11" customFormat="1" x14ac:dyDescent="0.25">
      <c r="A94" s="40"/>
    </row>
    <row r="95" spans="1:1" s="11" customFormat="1" x14ac:dyDescent="0.25">
      <c r="A95" s="40"/>
    </row>
    <row r="96" spans="1:1" s="11" customFormat="1" x14ac:dyDescent="0.25">
      <c r="A96" s="40"/>
    </row>
    <row r="97" spans="1:1" s="11" customFormat="1" x14ac:dyDescent="0.25">
      <c r="A97" s="40"/>
    </row>
    <row r="98" spans="1:1" s="11" customFormat="1" x14ac:dyDescent="0.25">
      <c r="A98" s="40"/>
    </row>
    <row r="99" spans="1:1" s="11" customFormat="1" x14ac:dyDescent="0.25">
      <c r="A99" s="40"/>
    </row>
    <row r="100" spans="1:1" s="11" customFormat="1" x14ac:dyDescent="0.25">
      <c r="A100" s="40"/>
    </row>
    <row r="101" spans="1:1" s="11" customFormat="1" x14ac:dyDescent="0.25">
      <c r="A101" s="40"/>
    </row>
    <row r="102" spans="1:1" s="11" customFormat="1" x14ac:dyDescent="0.25">
      <c r="A102" s="40"/>
    </row>
    <row r="103" spans="1:1" s="11" customFormat="1" x14ac:dyDescent="0.25">
      <c r="A103" s="40"/>
    </row>
    <row r="104" spans="1:1" s="11" customFormat="1" x14ac:dyDescent="0.25">
      <c r="A104" s="40"/>
    </row>
    <row r="105" spans="1:1" s="11" customFormat="1" x14ac:dyDescent="0.25">
      <c r="A105" s="40"/>
    </row>
    <row r="106" spans="1:1" s="11" customFormat="1" x14ac:dyDescent="0.25">
      <c r="A106" s="40"/>
    </row>
    <row r="107" spans="1:1" s="11" customFormat="1" x14ac:dyDescent="0.25">
      <c r="A107" s="40"/>
    </row>
    <row r="108" spans="1:1" s="11" customFormat="1" x14ac:dyDescent="0.25">
      <c r="A108" s="40"/>
    </row>
    <row r="109" spans="1:1" s="11" customFormat="1" x14ac:dyDescent="0.25">
      <c r="A109" s="40"/>
    </row>
    <row r="110" spans="1:1" s="11" customFormat="1" x14ac:dyDescent="0.25">
      <c r="A110" s="40"/>
    </row>
    <row r="111" spans="1:1" s="11" customFormat="1" x14ac:dyDescent="0.25">
      <c r="A111" s="40"/>
    </row>
    <row r="112" spans="1:1" s="11" customFormat="1" x14ac:dyDescent="0.25">
      <c r="A112" s="40"/>
    </row>
    <row r="113" spans="1:1" s="11" customFormat="1" x14ac:dyDescent="0.25">
      <c r="A113" s="40"/>
    </row>
    <row r="114" spans="1:1" s="11" customFormat="1" x14ac:dyDescent="0.25">
      <c r="A114" s="40"/>
    </row>
    <row r="115" spans="1:1" s="11" customFormat="1" x14ac:dyDescent="0.25">
      <c r="A115" s="40"/>
    </row>
    <row r="116" spans="1:1" s="11" customFormat="1" x14ac:dyDescent="0.25">
      <c r="A116" s="40"/>
    </row>
    <row r="117" spans="1:1" s="11" customFormat="1" x14ac:dyDescent="0.25">
      <c r="A117" s="40"/>
    </row>
    <row r="118" spans="1:1" s="11" customFormat="1" x14ac:dyDescent="0.25">
      <c r="A118" s="40"/>
    </row>
    <row r="119" spans="1:1" s="11" customFormat="1" x14ac:dyDescent="0.25">
      <c r="A119" s="40"/>
    </row>
    <row r="120" spans="1:1" s="11" customFormat="1" x14ac:dyDescent="0.25">
      <c r="A120" s="40"/>
    </row>
    <row r="121" spans="1:1" s="11" customFormat="1" x14ac:dyDescent="0.25">
      <c r="A121" s="40"/>
    </row>
    <row r="122" spans="1:1" s="11" customFormat="1" x14ac:dyDescent="0.25">
      <c r="A122" s="40"/>
    </row>
    <row r="123" spans="1:1" s="11" customFormat="1" x14ac:dyDescent="0.25">
      <c r="A123" s="40"/>
    </row>
    <row r="124" spans="1:1" s="11" customFormat="1" x14ac:dyDescent="0.25">
      <c r="A124" s="40"/>
    </row>
    <row r="125" spans="1:1" s="11" customFormat="1" x14ac:dyDescent="0.25">
      <c r="A125" s="40"/>
    </row>
    <row r="126" spans="1:1" s="11" customFormat="1" x14ac:dyDescent="0.25">
      <c r="A126" s="40"/>
    </row>
    <row r="127" spans="1:1" s="11" customFormat="1" x14ac:dyDescent="0.25">
      <c r="A127" s="40"/>
    </row>
    <row r="128" spans="1:1" s="11" customFormat="1" x14ac:dyDescent="0.25">
      <c r="A128" s="40"/>
    </row>
    <row r="129" spans="1:1" s="11" customFormat="1" x14ac:dyDescent="0.25">
      <c r="A129" s="40"/>
    </row>
    <row r="130" spans="1:1" s="11" customFormat="1" x14ac:dyDescent="0.25">
      <c r="A130" s="40"/>
    </row>
    <row r="131" spans="1:1" s="11" customFormat="1" x14ac:dyDescent="0.25">
      <c r="A131" s="40"/>
    </row>
    <row r="132" spans="1:1" s="11" customFormat="1" x14ac:dyDescent="0.25">
      <c r="A132" s="40"/>
    </row>
    <row r="133" spans="1:1" s="11" customFormat="1" x14ac:dyDescent="0.25">
      <c r="A133" s="40"/>
    </row>
    <row r="134" spans="1:1" s="11" customFormat="1" x14ac:dyDescent="0.25">
      <c r="A134" s="40"/>
    </row>
    <row r="135" spans="1:1" s="11" customFormat="1" x14ac:dyDescent="0.25">
      <c r="A135" s="40"/>
    </row>
    <row r="136" spans="1:1" s="11" customFormat="1" x14ac:dyDescent="0.25">
      <c r="A136" s="40"/>
    </row>
    <row r="137" spans="1:1" s="11" customFormat="1" x14ac:dyDescent="0.25">
      <c r="A137" s="40"/>
    </row>
    <row r="138" spans="1:1" s="11" customFormat="1" x14ac:dyDescent="0.25">
      <c r="A138" s="40"/>
    </row>
    <row r="139" spans="1:1" s="11" customFormat="1" x14ac:dyDescent="0.25">
      <c r="A139" s="40"/>
    </row>
    <row r="140" spans="1:1" s="11" customFormat="1" x14ac:dyDescent="0.25">
      <c r="A140" s="40"/>
    </row>
    <row r="141" spans="1:1" s="11" customFormat="1" x14ac:dyDescent="0.25">
      <c r="A141" s="40"/>
    </row>
    <row r="142" spans="1:1" s="11" customFormat="1" x14ac:dyDescent="0.25">
      <c r="A142" s="40"/>
    </row>
    <row r="143" spans="1:1" s="11" customFormat="1" x14ac:dyDescent="0.25">
      <c r="A143" s="40"/>
    </row>
    <row r="144" spans="1:1" s="11" customFormat="1" x14ac:dyDescent="0.25">
      <c r="A144" s="40"/>
    </row>
    <row r="145" spans="1:1" s="11" customFormat="1" x14ac:dyDescent="0.25">
      <c r="A145" s="40"/>
    </row>
    <row r="146" spans="1:1" s="11" customFormat="1" x14ac:dyDescent="0.25">
      <c r="A146" s="40"/>
    </row>
    <row r="147" spans="1:1" s="11" customFormat="1" x14ac:dyDescent="0.25">
      <c r="A147" s="40"/>
    </row>
    <row r="148" spans="1:1" s="11" customFormat="1" x14ac:dyDescent="0.25">
      <c r="A148" s="40"/>
    </row>
    <row r="149" spans="1:1" s="11" customFormat="1" x14ac:dyDescent="0.25">
      <c r="A149" s="40"/>
    </row>
    <row r="150" spans="1:1" s="11" customFormat="1" x14ac:dyDescent="0.25">
      <c r="A150" s="40"/>
    </row>
    <row r="151" spans="1:1" s="11" customFormat="1" x14ac:dyDescent="0.25">
      <c r="A151" s="40"/>
    </row>
    <row r="152" spans="1:1" s="11" customFormat="1" x14ac:dyDescent="0.25">
      <c r="A152" s="40"/>
    </row>
    <row r="153" spans="1:1" s="11" customFormat="1" x14ac:dyDescent="0.25">
      <c r="A153" s="40"/>
    </row>
    <row r="154" spans="1:1" s="11" customFormat="1" x14ac:dyDescent="0.25">
      <c r="A154" s="40"/>
    </row>
    <row r="155" spans="1:1" s="11" customFormat="1" x14ac:dyDescent="0.25">
      <c r="A155" s="40"/>
    </row>
    <row r="156" spans="1:1" s="11" customFormat="1" x14ac:dyDescent="0.25">
      <c r="A156" s="40"/>
    </row>
    <row r="157" spans="1:1" s="11" customFormat="1" x14ac:dyDescent="0.25">
      <c r="A157" s="40"/>
    </row>
    <row r="158" spans="1:1" s="11" customFormat="1" x14ac:dyDescent="0.25">
      <c r="A158" s="40"/>
    </row>
    <row r="159" spans="1:1" s="11" customFormat="1" x14ac:dyDescent="0.25">
      <c r="A159" s="40"/>
    </row>
    <row r="160" spans="1:1" s="11" customFormat="1" x14ac:dyDescent="0.25">
      <c r="A160" s="40"/>
    </row>
    <row r="161" spans="1:1" s="11" customFormat="1" x14ac:dyDescent="0.25">
      <c r="A161" s="40"/>
    </row>
    <row r="162" spans="1:1" s="11" customFormat="1" x14ac:dyDescent="0.25">
      <c r="A162" s="40"/>
    </row>
    <row r="163" spans="1:1" s="11" customFormat="1" x14ac:dyDescent="0.25">
      <c r="A163" s="40"/>
    </row>
    <row r="164" spans="1:1" s="11" customFormat="1" x14ac:dyDescent="0.25">
      <c r="A164" s="40"/>
    </row>
    <row r="165" spans="1:1" s="11" customFormat="1" x14ac:dyDescent="0.25">
      <c r="A165" s="40"/>
    </row>
    <row r="166" spans="1:1" s="11" customFormat="1" x14ac:dyDescent="0.25">
      <c r="A166" s="40"/>
    </row>
    <row r="167" spans="1:1" s="11" customFormat="1" x14ac:dyDescent="0.25">
      <c r="A167" s="40"/>
    </row>
    <row r="168" spans="1:1" s="11" customFormat="1" x14ac:dyDescent="0.25">
      <c r="A168" s="40"/>
    </row>
    <row r="169" spans="1:1" s="11" customFormat="1" x14ac:dyDescent="0.25">
      <c r="A169" s="40"/>
    </row>
    <row r="170" spans="1:1" s="11" customFormat="1" x14ac:dyDescent="0.25">
      <c r="A170" s="40"/>
    </row>
    <row r="171" spans="1:1" s="11" customFormat="1" x14ac:dyDescent="0.25">
      <c r="A171" s="40"/>
    </row>
    <row r="172" spans="1:1" s="13" customFormat="1" x14ac:dyDescent="0.2">
      <c r="A172" s="48"/>
    </row>
    <row r="173" spans="1:1" s="13" customFormat="1" x14ac:dyDescent="0.2">
      <c r="A173" s="48"/>
    </row>
    <row r="174" spans="1:1" s="13" customFormat="1" x14ac:dyDescent="0.2">
      <c r="A174" s="48"/>
    </row>
    <row r="175" spans="1:1" s="13" customFormat="1" x14ac:dyDescent="0.2">
      <c r="A175" s="48"/>
    </row>
    <row r="176" spans="1:1" s="13" customFormat="1" x14ac:dyDescent="0.2">
      <c r="A176" s="48"/>
    </row>
    <row r="177" spans="1:1" s="13" customFormat="1" x14ac:dyDescent="0.2">
      <c r="A177" s="48"/>
    </row>
    <row r="178" spans="1:1" s="13" customFormat="1" x14ac:dyDescent="0.2">
      <c r="A178" s="48"/>
    </row>
    <row r="179" spans="1:1" s="13" customFormat="1" x14ac:dyDescent="0.2">
      <c r="A179" s="48"/>
    </row>
    <row r="180" spans="1:1" s="13" customFormat="1" x14ac:dyDescent="0.2">
      <c r="A180" s="48"/>
    </row>
    <row r="181" spans="1:1" s="13" customFormat="1" x14ac:dyDescent="0.2">
      <c r="A181" s="48"/>
    </row>
    <row r="182" spans="1:1" s="13" customFormat="1" x14ac:dyDescent="0.2">
      <c r="A182" s="48"/>
    </row>
    <row r="183" spans="1:1" s="13" customFormat="1" x14ac:dyDescent="0.2">
      <c r="A183" s="48"/>
    </row>
    <row r="184" spans="1:1" s="13" customFormat="1" x14ac:dyDescent="0.2">
      <c r="A184" s="48"/>
    </row>
    <row r="185" spans="1:1" s="13" customFormat="1" x14ac:dyDescent="0.2">
      <c r="A185" s="48"/>
    </row>
    <row r="186" spans="1:1" s="13" customFormat="1" x14ac:dyDescent="0.2">
      <c r="A186" s="48"/>
    </row>
    <row r="187" spans="1:1" s="13" customFormat="1" x14ac:dyDescent="0.2">
      <c r="A187" s="48"/>
    </row>
    <row r="188" spans="1:1" s="13" customFormat="1" x14ac:dyDescent="0.2">
      <c r="A188" s="48"/>
    </row>
    <row r="189" spans="1:1" s="13" customFormat="1" x14ac:dyDescent="0.2">
      <c r="A189" s="48"/>
    </row>
    <row r="190" spans="1:1" s="13" customFormat="1" x14ac:dyDescent="0.2">
      <c r="A190" s="48"/>
    </row>
    <row r="191" spans="1:1" s="13" customFormat="1" x14ac:dyDescent="0.2">
      <c r="A191" s="48"/>
    </row>
    <row r="192" spans="1:1" s="13" customFormat="1" x14ac:dyDescent="0.2">
      <c r="A192" s="48"/>
    </row>
  </sheetData>
  <sheetProtection sheet="1" objects="1" scenarios="1" selectLockedCells="1" selectUnlockedCells="1"/>
  <phoneticPr fontId="25" type="noConversion"/>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47</vt:i4>
      </vt:variant>
    </vt:vector>
  </HeadingPairs>
  <TitlesOfParts>
    <vt:vector size="50" baseType="lpstr">
      <vt:lpstr>Matriz Plan de Accion PPDFHC</vt:lpstr>
      <vt:lpstr>Hoja1</vt:lpstr>
      <vt:lpstr>Validadores (2)</vt:lpstr>
      <vt:lpstr>_01_Pilar_Igualdad_de_Calidad_de_Vida</vt:lpstr>
      <vt:lpstr>_01_Prevención_y_atención_de_la_maternidad_y_la_paternidad_tempranas</vt:lpstr>
      <vt:lpstr>_02_Desarrollo_integral_desde_la_gestación_hasta_la_adolescencia</vt:lpstr>
      <vt:lpstr>_02_Pilar_Democracia_Urbana</vt:lpstr>
      <vt:lpstr>_03_Pilar_Construcción_de_Comunidad_y_Cultura_Ciudadana</vt:lpstr>
      <vt:lpstr>_04_Familias_protegidas_y_adaptadas_al_cambio_climático</vt:lpstr>
      <vt:lpstr>_05_Desarrollo_integral_para_la_felicidad_y_el_ejercicio_de_la_ciudadanía</vt:lpstr>
      <vt:lpstr>_06_Calidad_educativa_para_todos</vt:lpstr>
      <vt:lpstr>_07_Inclusión_educativa_para_la_equidad</vt:lpstr>
      <vt:lpstr>_08_Acceso_con_calidad_a_la_educación_superior</vt:lpstr>
      <vt:lpstr>_09_Atención_integral_y_eficiente_en_salud</vt:lpstr>
      <vt:lpstr>_11_Mejores_oportunidades_para_el_desarrollo_a_través_de_la_cultura_la_recreación_y_el_deporte</vt:lpstr>
      <vt:lpstr>_16_Integración_social_para_una_ciudad_de_oportunidades</vt:lpstr>
      <vt:lpstr>_17_Espacio_público_derecho_de_todos</vt:lpstr>
      <vt:lpstr>_19_Seguridad_y_convivencia_para_todos</vt:lpstr>
      <vt:lpstr>_21_Justicia_para_todos_consolidación_del_sistema_distrital_de_justicia</vt:lpstr>
      <vt:lpstr>_22_Bogotá_vive_los_derechos_humanos</vt:lpstr>
      <vt:lpstr>_25_Cambio_cultural_y_construcción_del_tejido_social_para_la_vida</vt:lpstr>
      <vt:lpstr>_Pilar_Eje</vt:lpstr>
      <vt:lpstr>_Sector_Ambiente</vt:lpstr>
      <vt:lpstr>_Sector_Cultura_Recreación_y_Deporte</vt:lpstr>
      <vt:lpstr>_Sector_Desarrollo_Económico_Industria_y_Turismo</vt:lpstr>
      <vt:lpstr>_Sector_Educación</vt:lpstr>
      <vt:lpstr>_Sector_Gestión_Jurídica</vt:lpstr>
      <vt:lpstr>_Sector_Gestión_Pública</vt:lpstr>
      <vt:lpstr>_Sector_Gobierno</vt:lpstr>
      <vt:lpstr>_Sector_Hábitat</vt:lpstr>
      <vt:lpstr>_Sector_Hacienda</vt:lpstr>
      <vt:lpstr>_Sector_Integración_Social</vt:lpstr>
      <vt:lpstr>_Sector_Movilidad</vt:lpstr>
      <vt:lpstr>_Sector_Mujer</vt:lpstr>
      <vt:lpstr>_Sector_Planeación</vt:lpstr>
      <vt:lpstr>_Sector_Salud</vt:lpstr>
      <vt:lpstr>_Sector_Seguridad_Convivencia_y_Justicia</vt:lpstr>
      <vt:lpstr>Derecho_a_la_salud</vt:lpstr>
      <vt:lpstr>Derecho_al_ambiente_sano_y_al_hábitat</vt:lpstr>
      <vt:lpstr>Derecho_al_trabajo</vt:lpstr>
      <vt:lpstr>Derechos_a_la_educación_y_la_tecnología</vt:lpstr>
      <vt:lpstr>Derechos_a_la_equidad_y_no_discriminación</vt:lpstr>
      <vt:lpstr>Derechos_a_la_participación_y_organización</vt:lpstr>
      <vt:lpstr>Derechos_a_la_recreación_y_al_deporte</vt:lpstr>
      <vt:lpstr>Derechos_a_la_vida_libertad_y_seguridad</vt:lpstr>
      <vt:lpstr>Derechos_a_las_expresiones_culturales_artísticas_turísticas_y_del_patrimonio</vt:lpstr>
      <vt:lpstr>Dimensiones</vt:lpstr>
      <vt:lpstr>Periodo</vt:lpstr>
      <vt:lpstr>Política_Pública</vt:lpstr>
      <vt:lpstr>Sector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Clara Alexandra Lopez Garcia</dc:creator>
  <cp:lastModifiedBy>Luz Stella Bohorquez Velasco</cp:lastModifiedBy>
  <cp:lastPrinted>2018-07-27T19:09:54Z</cp:lastPrinted>
  <dcterms:created xsi:type="dcterms:W3CDTF">2017-01-11T16:19:29Z</dcterms:created>
  <dcterms:modified xsi:type="dcterms:W3CDTF">2019-03-12T12:45:16Z</dcterms:modified>
</cp:coreProperties>
</file>