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PLANEACION DISTRITAL\2019\PaginaWeb\DOCUMENTOS PAGINA WEB_ ETNICOS\2018\"/>
    </mc:Choice>
  </mc:AlternateContent>
  <bookViews>
    <workbookView xWindow="0" yWindow="0" windowWidth="28695" windowHeight="12300"/>
  </bookViews>
  <sheets>
    <sheet name="Hoja1" sheetId="1" r:id="rId1"/>
  </sheets>
  <externalReferences>
    <externalReference r:id="rId2"/>
    <externalReference r:id="rId3"/>
  </externalReferences>
  <definedNames>
    <definedName name="_xlnm._FilterDatabase" localSheetId="0" hidden="1">Hoja1!$A$10:$AN$48</definedName>
    <definedName name="_Pilar_Eje" localSheetId="0">[1]Val!$N$3:$N$7</definedName>
    <definedName name="_xlnm.Print_Area" localSheetId="0">Hoja1!$A$1:$AN$52</definedName>
    <definedName name="Dimensiones" localSheetId="0">[1]Val!$D$3:$D$9</definedName>
    <definedName name="Objetivos_específicos" localSheetId="0">[2]Val!$E$3:$E$6</definedName>
    <definedName name="Sector" localSheetId="0">[1]Val!$BE$3:$BE$17</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42" i="1" l="1"/>
  <c r="AL41" i="1"/>
  <c r="AL23" i="1" l="1"/>
  <c r="AL21" i="1"/>
  <c r="AL20" i="1"/>
  <c r="X24" i="1" l="1"/>
  <c r="X22" i="1"/>
</calcChain>
</file>

<file path=xl/comments1.xml><?xml version="1.0" encoding="utf-8"?>
<comments xmlns="http://schemas.openxmlformats.org/spreadsheetml/2006/main">
  <authors>
    <author>Laura Jinneth Patarroyo Gomez</author>
  </authors>
  <commentList>
    <comment ref="N22" authorId="0" shapeId="0">
      <text>
        <r>
          <rPr>
            <b/>
            <sz val="9"/>
            <color indexed="81"/>
            <rFont val="Tahoma"/>
            <family val="2"/>
          </rPr>
          <t>Laura Jinneth Patarroyo Gomez:</t>
        </r>
        <r>
          <rPr>
            <sz val="9"/>
            <color indexed="81"/>
            <rFont val="Tahoma"/>
            <family val="2"/>
          </rPr>
          <t xml:space="preserve">
Se ajusta de acuerdo a fechas de PIAA publicado</t>
        </r>
      </text>
    </comment>
    <comment ref="Q22" authorId="0" shapeId="0">
      <text>
        <r>
          <rPr>
            <b/>
            <sz val="9"/>
            <color indexed="81"/>
            <rFont val="Tahoma"/>
            <family val="2"/>
          </rPr>
          <t>Laura Jinneth Patarroyo Gomez:</t>
        </r>
        <r>
          <rPr>
            <sz val="9"/>
            <color indexed="81"/>
            <rFont val="Tahoma"/>
            <family val="2"/>
          </rPr>
          <t xml:space="preserve">
No correspode a la fòmula publicada, la cual es: 
Sumatoria de actividades culturales, espirituales y artísticas realizadas en el marco de la conmemoración de la semana Raizal</t>
        </r>
      </text>
    </comment>
    <comment ref="AK24" authorId="0" shapeId="0">
      <text>
        <r>
          <rPr>
            <b/>
            <sz val="9"/>
            <color indexed="81"/>
            <rFont val="Tahoma"/>
            <family val="2"/>
          </rPr>
          <t xml:space="preserve">Laura Jinneth Patarroyo Gomez:
</t>
        </r>
        <r>
          <rPr>
            <sz val="9"/>
            <color indexed="81"/>
            <rFont val="Tahoma"/>
            <family val="2"/>
          </rPr>
          <t>Lo cambio dee acuerdo a lo registrado en Observación</t>
        </r>
      </text>
    </comment>
    <comment ref="AK25" authorId="0" shapeId="0">
      <text>
        <r>
          <rPr>
            <b/>
            <sz val="9"/>
            <color indexed="81"/>
            <rFont val="Tahoma"/>
            <family val="2"/>
          </rPr>
          <t xml:space="preserve">Laura Jinneth Patarroyo Gomez:
</t>
        </r>
        <r>
          <rPr>
            <sz val="9"/>
            <color indexed="81"/>
            <rFont val="Tahoma"/>
            <family val="2"/>
          </rPr>
          <t>Lo ambio dee acuerdo a lo registrado en Observación</t>
        </r>
      </text>
    </comment>
    <comment ref="X26" authorId="0" shapeId="0">
      <text>
        <r>
          <rPr>
            <b/>
            <sz val="9"/>
            <color indexed="81"/>
            <rFont val="Tahoma"/>
            <family val="2"/>
          </rPr>
          <t>Laura Jinneth Patarroyo Gomez:</t>
        </r>
        <r>
          <rPr>
            <sz val="9"/>
            <color indexed="81"/>
            <rFont val="Tahoma"/>
            <family val="2"/>
          </rPr>
          <t xml:space="preserve">
Esta información no es coherente con lo registrado en Avane frente a la meta</t>
        </r>
      </text>
    </comment>
    <comment ref="AM26" authorId="0" shapeId="0">
      <text>
        <r>
          <rPr>
            <b/>
            <sz val="9"/>
            <color indexed="81"/>
            <rFont val="Tahoma"/>
            <family val="2"/>
          </rPr>
          <t>Laura Jinneth Patarroyo Gomez:</t>
        </r>
        <r>
          <rPr>
            <sz val="9"/>
            <color indexed="81"/>
            <rFont val="Tahoma"/>
            <family val="2"/>
          </rPr>
          <t xml:space="preserve">
Esta información no es coherente con lo registrado en Resultado de Indicador 2018, dado que allí aparece cumplida. Por favor verificar y ajustar. </t>
        </r>
      </text>
    </comment>
    <comment ref="R35" authorId="0" shapeId="0">
      <text>
        <r>
          <rPr>
            <b/>
            <sz val="9"/>
            <color indexed="81"/>
            <rFont val="Tahoma"/>
            <family val="2"/>
          </rPr>
          <t>Laura Jinneth Patarroyo Gomez:</t>
        </r>
        <r>
          <rPr>
            <sz val="9"/>
            <color indexed="81"/>
            <rFont val="Tahoma"/>
            <family val="2"/>
          </rPr>
          <t xml:space="preserve">
Estoy dejando solo la información numérica</t>
        </r>
      </text>
    </comment>
    <comment ref="V35" authorId="0" shapeId="0">
      <text>
        <r>
          <rPr>
            <b/>
            <sz val="9"/>
            <color indexed="81"/>
            <rFont val="Tahoma"/>
            <family val="2"/>
          </rPr>
          <t>Laura Jinneth Patarroyo Gomez:</t>
        </r>
        <r>
          <rPr>
            <sz val="9"/>
            <color indexed="81"/>
            <rFont val="Tahoma"/>
            <family val="2"/>
          </rPr>
          <t xml:space="preserve">
Estoy dejando información registada en PIAA publicado</t>
        </r>
      </text>
    </comment>
  </commentList>
</comments>
</file>

<file path=xl/sharedStrings.xml><?xml version="1.0" encoding="utf-8"?>
<sst xmlns="http://schemas.openxmlformats.org/spreadsheetml/2006/main" count="910" uniqueCount="499">
  <si>
    <t>Matriz de Seguimiento Políticas Públicas Poblacionales</t>
  </si>
  <si>
    <t>Política Pública</t>
  </si>
  <si>
    <t xml:space="preserve">Política Pública Distrital para el Reconocimiento de la Diversidad Cultural, la garantía, la protección y el restablecimiento de los Derechos de la Población Raizal en Bogotá. </t>
  </si>
  <si>
    <t>Entidad que diligencia</t>
  </si>
  <si>
    <t>Secretaría Distrital de Gobierno / Subdirección de Asuntos Étnicos</t>
  </si>
  <si>
    <t>Profesional que diligencia</t>
  </si>
  <si>
    <t>Equipo Planes Integrales de Acciones Afirmativas</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</si>
  <si>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</si>
  <si>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</si>
  <si>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</si>
  <si>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</si>
  <si>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</si>
  <si>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</si>
  <si>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</si>
  <si>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</si>
  <si>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</si>
  <si>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</si>
  <si>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</si>
  <si>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</si>
  <si>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Eje Estructurante</t>
  </si>
  <si>
    <t>Líneas de Acción</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</si>
  <si>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</si>
  <si>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</si>
  <si>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</si>
  <si>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</si>
  <si>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</si>
  <si>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</si>
  <si>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</si>
  <si>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</si>
  <si>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</si>
  <si>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</si>
  <si>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</si>
  <si>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</si>
  <si>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</si>
  <si>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</si>
  <si>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</si>
  <si>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</si>
  <si>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</si>
  <si>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</si>
  <si>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</si>
  <si>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</si>
  <si>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</si>
  <si>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</si>
  <si>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</si>
  <si>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</si>
  <si>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</si>
  <si>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</si>
  <si>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</si>
  <si>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</si>
  <si>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</si>
  <si>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</si>
  <si>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 xml:space="preserve">Avances frente a la meta del Proyecto 
</t>
  </si>
  <si>
    <t>Observaciones</t>
  </si>
  <si>
    <t>_Eje_de_Salud</t>
  </si>
  <si>
    <t>Fortalecimiento de prácticas de cuidado de la salud la población raizal a través de estrategias promocionales y preventivas a partir de valorar riesgos de la salud pública reconociendo dinámicas de la salud urbana y cosmovisiones propias de la comunidad</t>
  </si>
  <si>
    <t>Atender al 100% las personas Raizales priorizadas a través de estrategias promocionales y preventivas para el cuidado de la salud, reconociendo las cosmovisiones propias de la comunidad y dinámicas de la salud urbana</t>
  </si>
  <si>
    <t>Construir una guía metodologica  que permita orientar las acciones diferenciales para la poblacion raizal como parte del modelo de atencion integral en salud y las rutas integrales de atención en salud.</t>
  </si>
  <si>
    <t>Construir una guía metodologica  que permita orientar las acciones diferenciales para poblacion Raizal como parte del modelo de atencion integral y las rutas integrales de atención en salud.</t>
  </si>
  <si>
    <t>Adecuación de los sistemas de información distritales del sector  que permitan captar la variable  Raizal  para ser analizada</t>
  </si>
  <si>
    <t>Identificación y adecuación de los sistemas de información distritales de la Secretaria Distrital de Salud que permitan captar la variable Raizal para ser analizada</t>
  </si>
  <si>
    <t>Análisis de condiciones de vida, salud y enfermedad de la población Raizal en Bogotá, con una actualización cada dos años</t>
  </si>
  <si>
    <t>Realizar un análisis de condiciones de vida y enfermedad de la población Raizal</t>
  </si>
  <si>
    <t>Orientación, información e intervención profesional a las solicitudes de las comunidades Raizales través de los puntos de contacto de Servicio a la Ciudadanía, participación social y de la Secretaría Distrital de Salud</t>
  </si>
  <si>
    <t>Informar, orientar y gestionar el 100% de los casos de individuos raizales que soliciten  información para el acceso a los servicios de salud a través de los diferentes canales, presenciales y virtuales dispuestos por las direcciones de participación social y servcio a la ciudadanía.</t>
  </si>
  <si>
    <t>_Sector_Salud</t>
  </si>
  <si>
    <t>Fondo Financiero Distrital de Salud - FFDS</t>
  </si>
  <si>
    <t>Leidy Johanna Cabiativa</t>
  </si>
  <si>
    <t>3649090 ext.9884</t>
  </si>
  <si>
    <t>ljcabiativa@saludcapital.gov.co</t>
  </si>
  <si>
    <t>Porcentaje de personas Raizales atendidas a través de estrategias promocionales y preventivas para el cuidado de la salud</t>
  </si>
  <si>
    <t>(Numero de personas Raizales  atendidas a través  de estrategias promocionales y preventivas para el cuidado de la salud/numero total de personas Raizales priorizadas)*100</t>
  </si>
  <si>
    <t>Luz Mireya Ardila Ardila</t>
  </si>
  <si>
    <t>3649090 ext.9366</t>
  </si>
  <si>
    <t>Lmardila@saludcapital.gov.co</t>
  </si>
  <si>
    <t>3649090 ext.9885</t>
  </si>
  <si>
    <t>Yolanda Ramirez</t>
  </si>
  <si>
    <t>3649090 ext.9857</t>
  </si>
  <si>
    <t>y1ramirez@saludcapital.gov.co</t>
  </si>
  <si>
    <t>Porcentaje de casos de individuos informados, orientados y atendidos</t>
  </si>
  <si>
    <t>(Numero de casos de personas raizales informados, orientados y atendidos para el acceso de los servicios de salud/ numero de casos de  personas Raizal  que solicitaron información en los canales dispuestos)*100</t>
  </si>
  <si>
    <t>_01_Pilar_Igualdad_de_Calidad_de_Vida</t>
  </si>
  <si>
    <t>_03_Igualdad_y_autonomía_para_una_Bogotá_incluyente</t>
  </si>
  <si>
    <t>_105_Distrito_Diverso</t>
  </si>
  <si>
    <t>Atencion Integral en Salud</t>
  </si>
  <si>
    <t>Garantizar la atención y mejorar el acceso a los servicios a más de 1.500.000 habitantes de Bogotá D.C. con el nuevo modelo de atención integral.</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</si>
  <si>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</si>
  <si>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</si>
  <si>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A 2020 se implementan en el 100% de las localidades del Distrito Capital Intervenciones de vigilancia en salud pública.</t>
  </si>
  <si>
    <t xml:space="preserve"> 2016 a 2020: A 2019 se habrá aumentado la cobertura de Servicio a la Ciudadanía del sector salud en un 10%</t>
  </si>
  <si>
    <t>Promoción del ejercicio efectivo del derecho a la salud de la población Raizal a través de su inclusión en el diseño e implementación de la política pública intercultural de Salud y en los planes, programas y proyectos que se desarrollen en el Distrito, con enfoque diferencial.</t>
  </si>
  <si>
    <t>Fomentar acciones de apoyo técnico y financiero que potencien iniciativas, procesos y prácticas culturales, artísticas y patrimoniales del pueblo raizal en el marco del Programa Distrital de Estímulos y Apoyos Concertados.</t>
  </si>
  <si>
    <t>Realizar convocatorias con enfoque diferencial dirigidas a la comunidad Raizal para potenciar iniciativas metropolitanas, locales y comunitarias relacionadas con procesos y prácticas culturales, artísticas y patrimoniales de ese grupo étnico</t>
  </si>
  <si>
    <t>Fortalecer la identidad cultural del pueblo raizal en la ciudad, mediante el apoyo técnico y financiero a iniciativas artísticas, culturales, recreativas, deportivas y patrimoniales a través de acciones transversales entre los diferentes sectores de la administración pública y el sector privada.</t>
  </si>
  <si>
    <t xml:space="preserve">Apoyar técnica y financieramente iniciativas artísticas, culturales, recreativas, deportivas y patrimoniales  de la comunidad raizal de la ciudad  para fortalecer su identidad cultural </t>
  </si>
  <si>
    <t>Identificar, fortalecer y visibilizar procesos culturales, artísticos, deportivos y recreativos, desarrollados por las comunidades raizales en los territorios, garantizando su vinculación  en  espacios y plataformas de circulación de las artes y la cultura,  con el fin de construir relaciones de entendimiento intercultural.</t>
  </si>
  <si>
    <t>Vincular procesos culturales, artísticos, recreativos y deportivos, desarrollados por la comunidad raizal, a  espacios y plataformas de cirulación de las artes y la cultura</t>
  </si>
  <si>
    <t xml:space="preserve">Reconocer y conmemorar la Semana Raizal, desarrollando actividades culturales y artísticas en diferentes espacios y escenarios de la ciudad. Para así, visibilizar, afianzar y promocionar sus formas de vida, cosmovisión, usos, costumbres y prácticas culturales. </t>
  </si>
  <si>
    <t>Realizar tres actividades culturales,  y artísticas en diferentes espacios y escenarios de la ciudad en el marco de la conmemoración de la semana Raizal para visibilizar, afianzar y promocionar sus formas de vida, cosmovisión, usos, costumbres y prácticas culturales</t>
  </si>
  <si>
    <t>Acompañar el diseño de planes, programas y proyectos con enfoque diferencial poblacional a nivel local y territorial, que garanticen el desarrollo de Políticas Culturales para la comunidad raizal residente en Bogotá.</t>
  </si>
  <si>
    <t>Asistir técnicamente el diseño de planes, programas y proyectos con enfoque diferencial poblacional en las localidades priorizadas que garanticen el desarrollo de Políticas Culturales de la comunidad raizal</t>
  </si>
  <si>
    <t>Desarrollar dos (2) procesos de participación y de formación en interculturalidad, que fomente la construcción de paz y el tejido comunitario entre el pueblo raizal y su entorno en los territorios.</t>
  </si>
  <si>
    <t>Desarrollar dos (2) procesos de participación y de formación en interculturalidad, que fomente la construcción de paz y el tejido comunitario entre la comunidad Raizal  y su entorno en los territorios.</t>
  </si>
  <si>
    <t xml:space="preserve">Generar dos (2) estrategias de comunicación, sensibilización y divulgación relacionadas con los procesos de participación, prácticas y expresiones culturales-espirituales que son llevadas a cabo por  el pueblo raizal en escenarios distritales, locales y territoriales. Siendo estas estrategias parte fundamental de una política cultural incluyente, democrática, creativa y diversa, opuestas a todo tipo de discriminación.  </t>
  </si>
  <si>
    <t>Realizar dos estrategias de comunicación, sensibilización y divulgación relacionadas con los procesos de participación, prácticas y expresiones culturales-espirituales que son llevadas a cabo por la comunidad Raizal en escenarios distritales, locales y territoriales</t>
  </si>
  <si>
    <t>_Sector_Cultura_Recreación_y_Deporte</t>
  </si>
  <si>
    <t>Secretaría de Cultura, Recreación y Deporte</t>
  </si>
  <si>
    <t>N/A</t>
  </si>
  <si>
    <t>Mauricio Agudelo</t>
  </si>
  <si>
    <t>mauricio.agudelo@scrd.gov.co</t>
  </si>
  <si>
    <t>Convocatoria con enfoque diferencial dirigida al pueblo raizal realizada</t>
  </si>
  <si>
    <t>Sumatoria de convocatorias realizadas</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</si>
  <si>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</si>
  <si>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</si>
  <si>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</si>
  <si>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</si>
  <si>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</si>
  <si>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Número de procesos artísticos y culturales vinculados</t>
  </si>
  <si>
    <t>Sumatoria de procesos artísticos y culturales vinculados</t>
  </si>
  <si>
    <t>Actividades culturales, espirituales y artísticas realizadas en el marco de la conmemoración de la semana Raizal</t>
  </si>
  <si>
    <t>Sumatoria de actividades culturales, espirituales y artísticas realizadas en el marco de la conmemoración de la semana Raizal</t>
  </si>
  <si>
    <t>Localidades priorizadas asistidas técnicamente para el diseño de planes, programas y proyectos con enfoque diferencial</t>
  </si>
  <si>
    <t>Sumatoria de localidades priorizadas asistidas técnicamente para el diseño de planes, programas y proyectos con enfoque diferencial</t>
  </si>
  <si>
    <t>Procesos de participación y de formación en interculturalidad desarrollados</t>
  </si>
  <si>
    <t>Sumatoria de procesos de participación y de formación en interculturalidad desarrollados</t>
  </si>
  <si>
    <t>Estrategias de comunicación,  sensibilización y divulgación realizadas</t>
  </si>
  <si>
    <t>Sumatoria de estrategias de comunicación,  sensibilización y divulgación realizadas</t>
  </si>
  <si>
    <t>_03_Pilar_Construcción_de_Comunidad_y_Cultura_Ciudadana</t>
  </si>
  <si>
    <t>_25_Cambio_cultural_y_construcción_del_tejido_social_para_la_vida</t>
  </si>
  <si>
    <t>_157_Intervención_integral_en_territorios_y_poblaciones_priorizadas_a_través_de_cultura,_recreación_y_deporte</t>
  </si>
  <si>
    <t>Poblaciones Diversas e Interculturales</t>
  </si>
  <si>
    <t>Realizar 84 actividades dirigidas a  grupos étnicos, sectores sociales y etarios.</t>
  </si>
  <si>
    <t xml:space="preserve">
 $1.644.051.000
</t>
  </si>
  <si>
    <t>100% de cumplimiento de la meta en 2017.</t>
  </si>
  <si>
    <t>Para esta acción se suman recursos de un solo proyecto de inversión del Sector. El pueblo raizal no desea que se realicen mas convocatorias para los próximos años. Se debe tener en cuenta que del total del presupuesto solo se destinaron $10.000.000 en 2017.</t>
  </si>
  <si>
    <t>_11_Mejores_oportunidades_para_el_desarrollo_a_través_de_la_cultura_la_recreación_y_el_deporte</t>
  </si>
  <si>
    <t>_124_Formación_para_la_transformación_del_ser</t>
  </si>
  <si>
    <t xml:space="preserve">Arte para la transformación social: prácticas artísticas incluyentes, descentralizadas y al servicio de la comunidad </t>
  </si>
  <si>
    <t>Desarrollar 160 acciones de reconocimiento de las prácticas artísticas de grupos poblacionales, pueblos y sectores sociales.</t>
  </si>
  <si>
    <t xml:space="preserve">Arte para la transformación social: prácticas artísticas incluyentes, descentralizadas y al servicio de la comunidad  </t>
  </si>
  <si>
    <t>NA</t>
  </si>
  <si>
    <t xml:space="preserve">
$1.458.748.000
</t>
  </si>
  <si>
    <t xml:space="preserve">
1017</t>
  </si>
  <si>
    <t xml:space="preserve"> Arte para la transformación social: prácticas artísticas incluyentes, descentralizadas y al servicio de la comunidad  </t>
  </si>
  <si>
    <t xml:space="preserve">Presentación e implementación de los PIAA en las alcaldías locales de Rafael Uribe Uribe, San Cristóbal, Chapinero, Kennedy y Santa fe, en relación a los proyectos de los Fondos de Desarrollo Local.
</t>
  </si>
  <si>
    <t>Meta de gestión de la SCRD. No se cuentan con recursos para esta acción.</t>
  </si>
  <si>
    <t>Reconocimiento, visibilización y fortalecimiento integral de la cultura e identidad del pueblo Raizal en el Distrito Capital, para garantizar el ejercicio de sus derechos y el mejoramiento de sus condiciones de vida, con énfasis en derechos humanos y derechos étnicos; a través de planes, programas, proyectos, acciones, y recursos para los procesos de visibilización, afianzamiento y promoción de sus formas de vida, cosmovisión, usos, costumbres y prácticas culturales.</t>
  </si>
  <si>
    <t>Garantía para la construcción de relaciones de entendimiento intercultural entre los Raizales y el conjunto de la población bogotana.</t>
  </si>
  <si>
    <t>_Sector_Desarrollo_Económico_Industria_y_Turismo</t>
  </si>
  <si>
    <t>_Sector_Integración_Social</t>
  </si>
  <si>
    <t>Tener en cuenta la condición étnica Raizal como una variable positiva adicional para priorizar a los hogares que cumplan con los requisitos para el acceso al PIVE. </t>
  </si>
  <si>
    <t>_Sector_Hábitat</t>
  </si>
  <si>
    <t>Secretaría del Hábitat</t>
  </si>
  <si>
    <t>Luisa Fernanda Mejía</t>
  </si>
  <si>
    <t>3581600 ext.1403</t>
  </si>
  <si>
    <t>lmejiag@habitatbogota.gov.co</t>
  </si>
  <si>
    <t>Número de hogares a los cuales se les otorgó puntaje adicional/Número de hogares pertenecientes a la comunidad Raizal que se postularon al programa*100</t>
  </si>
  <si>
    <t>Gestionar  la socialización de la oferta institucional del Gobierno Nacional de vivienda para la comunidad Raizal</t>
  </si>
  <si>
    <t>Gestionar por intermedio de la Secretaría Distrital de Hábitat la socialización de la oferta institucional del Gobierno Nacional de vivienda para la comunidad Raizal</t>
  </si>
  <si>
    <t>% de socialización de los programas del gobierno nacional a la comunidad Raizal de Bogotá gestionadas por la SDHT</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</si>
  <si>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</si>
  <si>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</si>
  <si>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</si>
  <si>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</si>
  <si>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Presupuesto de gestión asociado a las gestiones que se deban realizar para las charlas.</t>
  </si>
  <si>
    <t>Incorporar concepciones de desarrollo propio del pueblo Raizal a los programas, planes y proyectos que en el Distrito se adopten y se desarrollen en su beneficio</t>
  </si>
  <si>
    <t>Participación, educación y comunicación para la sostenibilidad ambiental del D. C.</t>
  </si>
  <si>
    <t>Participar 1,125,000 ciudadanos en acciones de educación ambiental.</t>
  </si>
  <si>
    <t>Participación educación y comunicación para la sostenibilidad ambiental del D. C.</t>
  </si>
  <si>
    <t>1132 y 1150</t>
  </si>
  <si>
    <t>1132: Gestión integral para la conservación, recuperación y conectividad de la Estructura Ecológica Principal y otras áreas de interés ambiental en el Distrito Capital
1150: Implementación de acciones del plan de manejo de la franja de adecuación y la Reserva Forestal Protectora de los Cerros Orientales en cumplimiento de la sentencia del Consejo De Estado</t>
  </si>
  <si>
    <t>PI 1132:
A Evaluar técnicamente el 100 % de sectores definidos (100 ha) para la gestión de declaratoria como área protegida y elementos conectores de la EEP.
PI 1150: 
A Habilitar 4 hectáreas de redes de senderos ecológicos secundarios en los Cerros Orientales.
B Vincular 10 grupos de interés en la conservación de  Cerros implementando 5 iniciativas ambientales para la apropiación social.</t>
  </si>
  <si>
    <t>_Eje_de_Protección_y_Desarrollo_Integral_Raizal</t>
  </si>
  <si>
    <t>_Eje_de_Inclusión_y_no_discriminación_del_Raizal</t>
  </si>
  <si>
    <t>Vinculación de un referente raizal a la Oficina de Participación, Educación y Localidades - OPEL</t>
  </si>
  <si>
    <t xml:space="preserve">Vinculación de un referente raizal a la Oficina de Participación, Educación y Localidades - OPEL,  como enlace en el cumplimiento de la Política Pública Raizal en el marco de las acciones afirmativas. Este referente  debe contar con el aval  de la instancia de concertación de la comunidad raizal ORFA -Organización de la Comunidad Raizal con Residencia Fuera del Archipíelago de San Andrés, Providencia y Santa Catalina; y el reconocimiento de la Subdirección de Asuntos Étnicos - SAE de la Secretaría Distrital de Gobierno. </t>
  </si>
  <si>
    <t>Diseñar e implementar una campaña comunicativa intersectorial para visibilizar a la población Raizal y reduccir los niveles de discriminación en la ciudad.</t>
  </si>
  <si>
    <t>Gestión ambiental participativa para la población raizal.</t>
  </si>
  <si>
    <t>Inclusión de porcentaje de participación étnica en las licitaciones dadas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</si>
  <si>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r>
      <t xml:space="preserve">Realizar una campaña intersectorial para visibilizar a la población </t>
    </r>
    <r>
      <rPr>
        <sz val="10"/>
        <rFont val="Calibri Light"/>
        <family val="2"/>
        <scheme val="major"/>
      </rPr>
      <t>Raizal y</t>
    </r>
    <r>
      <rPr>
        <sz val="10"/>
        <color theme="1"/>
        <rFont val="Calibri Light"/>
        <family val="2"/>
        <scheme val="major"/>
      </rPr>
      <t xml:space="preserve"> reduccir  los niveles de discriminación en la ciudad.</t>
    </r>
  </si>
  <si>
    <t>Silvia Ortiz</t>
  </si>
  <si>
    <t>silvia.ortiz@sda.gov.co</t>
  </si>
  <si>
    <t>Referente del pueblo raizal, avalado por los lideres de esta comunidad  y vinculado al equipo de la OPEL.</t>
  </si>
  <si>
    <t>Un referente raizal vinculado.</t>
  </si>
  <si>
    <t>N.A</t>
  </si>
  <si>
    <t>Porcentaje de diseño e implementación de la campaña comunicativa intersectorial</t>
  </si>
  <si>
    <t>Porcentaje de personas raizales vinculadas a través del proyecto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</si>
  <si>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(Número de personas raizales vinculadas  a través de los proyectos de inversión 1132 y 1150 / población raizal solicitada a través de los proyectos de inversión 1132 y 1150 )* 100</t>
  </si>
  <si>
    <t>_06_Eje_transversal_sostenibilidad_ambiental_basada_en_eficiencia_energética</t>
  </si>
  <si>
    <t>_39_Ambiente_sano_para_la_equidad_y_disfrute_del_ciudadano</t>
  </si>
  <si>
    <t>_179_Ambiente_sano</t>
  </si>
  <si>
    <t> Incorporar concepciones de desarrollo propio del pueblo Raizal a los programas, planes y proyectos que en el Distrito se adopten y se desarrollen en su beneficio</t>
  </si>
  <si>
    <t>Establecimiento de medidas eficaces, especialmente en las esferas de la cultura, la educación y la información, para combatir los prejuicios, estereotipos y prácticas sociales y simbólicas de discriminación e inequidad hacia la comunidad Raizal, para garantizar el respeto por la diversidad étnica y cultural distrital.</t>
  </si>
  <si>
    <t>Promover la adecuación de los procesos y procedimientos administrativos con enfoque diferencial en el marco de la democratización de la contratación y demás disposiciones que regulan la materia.</t>
  </si>
  <si>
    <t xml:space="preserve">
Porcentaje de avance en la construcción de una guía metodológica</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</si>
  <si>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Raizal en el modelo de atención integral en salud y las rutas integrales de atención en salud.
Fase 2:  2018 culminar el Diseño  de una guía metodológica que permita definir un conjunto de procedimientos de acciones diferenciales para la población  Raizal en el modelo de atención integral en salud y las rutas integrales de atención en salud. 25%
Fase 3:  a 2019 Validación e implementación de  la guía metodológica que permita definir un conjunto de procedimientos de acciones diferenciales para la población  Raizal en el modelo de atención integral en salud y las rutas integrales de atención en salud. 25%
Fase 4: a 2020 Implementación de la una guía metodológica que permita definir un conjunto de procedimientos de acciones diferenciales para la población  Raizal en el modelo de atención integral en salud y las rutas integrales de atención en salud. 25%</t>
  </si>
  <si>
    <t>Identificación y adecuación de los sistemas de información distritales de la Secretaria Distrital de Salud   que permitan captar la variable Raizal para ser analizada</t>
  </si>
  <si>
    <t>Porcentaje de avance en el análisis de condiciones de vida y enfermedad de la población  Raizal  en Bogotá</t>
  </si>
  <si>
    <t>(Sumatoria de fases o actividades ejecutadas del análisis de condiciones de vida y enfermedad de  la población Raizal en Bogotá/sumatoria de fases o actividades programadas)*100
Fase  1:  A 2017 Identificación de fuentes de información y definición del plan de análisis que permita evidenciar la situación de salud de la población  Raizal en Bogotá. = 10%
Fase 2: a 2018 Culminar la definición de la metodología y dar inicio al desarrollo del  análisis de condiciones de vida, salud y enfermedad que permita evidenciar  la situación de salud de la población Raizal en Bogotá = 30
Fase 3: a 2019 avance en un 100% en el desarrollo del  análisis de condiciones de vida, salud y enfermedad que permita evidenciar  la situación de salud de la población Raizal en Bogotá. (inicialmente en medio magnético) = 30%
Fase 4: a 2020 actualización y publicación del análisis de condiciones de vida, salud y enfermedad  que  evidencie la situación de salud de la población  Raizal en Bogotá. = 30%</t>
  </si>
  <si>
    <t>Eje de Cultura e Identidad Raizal</t>
  </si>
  <si>
    <t>Identificación de la población de persona mayor raizal residente en la ciudad de Bogotá</t>
  </si>
  <si>
    <t>Diseñar e implementar un plan de trabajo para la identificación de personas mayores raizales en el marco de los servicios de la SDIS.</t>
  </si>
  <si>
    <t>Identificación de  intereses y problemáticas de la población de persona mayor raizal residente en la ciudad de Bogotá</t>
  </si>
  <si>
    <t>Diseñar y aplicar un instrumento de recolección de información para identificar los intereses y problemáticas de la población adulta mayor raizal en el marco de los servicios sociales de la Secretaría de Integración Social.</t>
  </si>
  <si>
    <t>Conformación y puesta en marcha de una estrategia transversal que aporte a la pervivencia cultural  raizal.</t>
  </si>
  <si>
    <t xml:space="preserve">Diseñar e implementar una estrategia transversal que aporte a la pervivencia cultural de la comunidad Raizal en el marco de los servicios sociales de primera infancia 
</t>
  </si>
  <si>
    <t xml:space="preserve"> Realización de los diálogos participativos con  jóvenes raizales que habitan el Distrito Capital.
</t>
  </si>
  <si>
    <t xml:space="preserve">Realización de los diálogos participativos en el marco de la reformulación de la PPJ 2017 - 2027 con  jóvenes  raizales que habitan el Distrito Capital.
</t>
  </si>
  <si>
    <t>Plan de trabajo  para brindar herramientas de seguimiento al cumplimiento de lo acordado por las juventudes de la población raizal de Bogotá y la subdirección para la juventud</t>
  </si>
  <si>
    <t>Diseño e implementación de un plan de trabajo que brinde herramientas de seguimiento al cumplimiento de lo acordado por las juventudes de la población raizal de Bogotá y la subdirección para la juventud, en concordancia con los resultados del ejercicio de reformulación de la PPJ 2017-2027</t>
  </si>
  <si>
    <t>Secretaría Integración Social</t>
  </si>
  <si>
    <t>N.A.</t>
  </si>
  <si>
    <t>Lucas Correa Montoya
Subdirector Para la Vejez</t>
  </si>
  <si>
    <t>3279797 ext. 1940</t>
  </si>
  <si>
    <t>lcorrea@sdis.gov.co</t>
  </si>
  <si>
    <t xml:space="preserve">Porcentaje del plan de trabajo diseñado e implementado para la identificación de personas mayores raizales en el marco de los servicios de la SDIS </t>
  </si>
  <si>
    <t>(Sumatoria de actividades del plan de Trabajo ejecutadas/Sumatoria de actividades del plan de Trabajo programadas)*100
Hito 1: Diseñar un (1) Plan de Trabajo para la identificación de personas mayores raizales en el marco de los servicios de la SDIS. Año 1 = 10%
Hito 2: Implementar un (1) plan de trabajo para la identificación de personas mayores raizales en el marco de los servicios de la SDIS. Año 2= 50%
Hito 3: Realizar el seguimiento al plan de trabajo. Año 3=35%
Hito 4: Realizar seguimiento al plan de trabajo. Año 4=5%</t>
  </si>
  <si>
    <t xml:space="preserve">Porcentaje del instrumento de recolección de información diseñado e implementado para identificar los intereses y problemáticas de la población raizal en el marco de los servicios sociales de la Secretaría de Integración Social </t>
  </si>
  <si>
    <t xml:space="preserve">Porcentaje de Plan de Trabajo implementado/Porcentaje del Plan de Trabajo programado
Hito 1: Diseñar un (1) instrumento de recolección de información  para identificar los intereses y problemáticas de la población raizal  en el marco de los servicios sociales de la SDIS. Año 1 = 10%
Hito 2: Aplicar un (1) instrumento de recolección de  información  para identificar los intereses y problemáticas de la población raizal en el marco de los servicios sociales de la SDIS. Año 2 = 50%
Hito 3: Realizar seguimiento a la aplicación del instrumento de recolección de la información. Año 3 = 35%
Hito 4: Realizar seguimiento a la aplicación del instrumento de recolección de la información. Año 4 = 5%
</t>
  </si>
  <si>
    <t>Lina María Sánchez Romero Subdirectora para la Infancia</t>
  </si>
  <si>
    <t>3279797 Ext: 1005</t>
  </si>
  <si>
    <t>lsanchezr@sdis.gov.co</t>
  </si>
  <si>
    <t>Porcentaje de estrategia de pervivencia cultural raizal diseñada e implementada</t>
  </si>
  <si>
    <t>(Sumatoria de fases de estrategia de pervivencia cultural raizal ejecutadas/ Sumatoria de fases de estrategia de pervivencia cultural raizal programadas)*100
Hito 1: Propuesta de diseño de estrategia de pervivencia cultural raizal para ser implementada  en el marco de los servicios sociales de primera infancia. Año 1 = 15%
Hito 2: Implementación de la estrategia de pervivencia cultural raizal en los servicios sociales de primera infancia. Año 2 = 30%
Hito 3: Implementación de la estrategia de pervivencia cultural raizal en los servicios sociales de primera infancia. Año 3 = 30%
Hito 4: Evaluación y Ajuste de la estrategia de pervivencia cultural raizal implementada en los servicios sociales de primera infancia.  Año 4 = 25%</t>
  </si>
  <si>
    <t>Fady Villegas Cure - Subdirector para la juventud</t>
  </si>
  <si>
    <t>fvillegas@sdis.gov.co</t>
  </si>
  <si>
    <t>Número de diálogos participativos en el marco de la reformulación de la PPJ 2017 - 2027</t>
  </si>
  <si>
    <t>Sumatoria de diálogos participativos con jóvenes raizales</t>
  </si>
  <si>
    <t>Porcentaje del diseño, implementación, seguimiento y avances del plan de trabajo,  en concordancia con los resultados del ejercicio de reformulación de la PPJ 2017-2027</t>
  </si>
  <si>
    <t>Envejecimiento digno, activo y feliz.</t>
  </si>
  <si>
    <t>Envejecimiento Digno Activo y Feliz </t>
  </si>
  <si>
    <t>Implementar 1 Plan de Seguimiento del plan de acción de la PPSEV</t>
  </si>
  <si>
    <t>Un profesional del equipo de Política Pública de la Subdirección para la Vejez realiza el seguimiento y acompañamiento y estas acciones.</t>
  </si>
  <si>
    <t>Un profesional del equipo de Política Pública de la Subdirección para la Vejez realiza el seguimiento y acompañamiento a estas acciones.</t>
  </si>
  <si>
    <t>_02_Desarrollo_integral_desde_la_gestación_hasta_la_adolescencia</t>
  </si>
  <si>
    <t>_102_Desarrollo_integral_desde_la_gestación_hasta_la_adolescencia</t>
  </si>
  <si>
    <t>Desarrollo_integral_desde_la_gestación_hasta_la_adolescencia</t>
  </si>
  <si>
    <t>Atender  17. 530. niñas, niños y adolescentes pertenecientes a grupos poblacionales históricamente segregados</t>
  </si>
  <si>
    <t>Distrito Joven</t>
  </si>
  <si>
    <t>Formular e implementar 1 Política Pública de Juventud 2017-2027</t>
  </si>
  <si>
    <t>_Eje_de_Desarrollo_Económico_Raizal</t>
  </si>
  <si>
    <t>Inclusión de la producción artística Raizal como forma de emprendimiento y empleabilidad propio de los raizales.</t>
  </si>
  <si>
    <t>Diseño e implementación de programas y proyectos con apoyo técnico y financiero, para fomentar las actividades productivas y económicas propias de los Raizales residentes en el Distrito Capital, así como otras derivadas de los programas distritales para el fomento de la empleabilidad, el autoempleo y el emprendimiento, de manera que se mejoren los ingresos familiares y las condiciones de vida de los Raizales.</t>
  </si>
  <si>
    <t xml:space="preserve">Apoyar mínimo dos (2) actividades en marco de la semana Raizal como parte del proceso de visibilización de esta comunidad en el Distrito Capital. </t>
  </si>
  <si>
    <t xml:space="preserve">Brindar charlas de alistamiento financiero y realizar acompañamiento técnico a la medida en los proyectos viables de la comunidad Raizal </t>
  </si>
  <si>
    <t xml:space="preserve">Garantizar mínimo 2 veces al año la inclusión de cupos para los emprendimientos raizales de acuerdo al calendario ferial de la plaza de los artesanos.  </t>
  </si>
  <si>
    <t>Secretarìa Desarrollo Económico</t>
  </si>
  <si>
    <t>Organización ORFA</t>
  </si>
  <si>
    <t>Christian Eduardo Beltran Ceron - German Ardila - Elizabeth Jativa</t>
  </si>
  <si>
    <t>3693777 EXT 235</t>
  </si>
  <si>
    <t>cebeltran@desarrolloeconomico.gov.co - gardila@desarrolloeconomico.gov.co - ejativa@desarrolloeconomico.gov.co</t>
  </si>
  <si>
    <t>Actividades realizadas en marco de la semana raizal</t>
  </si>
  <si>
    <t>Sumatoria de actividades realizadas en marco de la semana raizal</t>
  </si>
  <si>
    <t>07_eje_Gobierno legítimo, fortalecimiento local y eficiencia</t>
  </si>
  <si>
    <t>43_Modernización institucional</t>
  </si>
  <si>
    <t>189_Modernización administrativa</t>
  </si>
  <si>
    <t>Gestion y Modernización institucional</t>
  </si>
  <si>
    <t>Apoyar la prestación del 100 porciento de los servicios de apoyo logístico y
administrativo de la entidad</t>
  </si>
  <si>
    <t>9,221,713</t>
  </si>
  <si>
    <t xml:space="preserve">El presupuesto es para los 4 años y es transversal a todas las poblaciones Meta Constante
</t>
  </si>
  <si>
    <t xml:space="preserve">% de proyectos acompañados técnicamente </t>
  </si>
  <si>
    <t>Proyectos viabilizados programados para acompañar técnicamente / proyectos viabilizados acompañados técnicamente * 100</t>
  </si>
  <si>
    <t>04_Eje transversal Desarrollo económico basado en el conocimiento</t>
  </si>
  <si>
    <t>Fundamentar el Desarrollo Económico en la generación y uso del conocimiento para mejorar la competitividad de la Ciudad Región</t>
  </si>
  <si>
    <t>164_Consolidacion del ecosistema de emprendimiento y mejoramiento de la productividad de las mipymes</t>
  </si>
  <si>
    <t>Consolidacion del ecosistema de emprendimiento y mejoramiento de la productividad de las mypimes</t>
  </si>
  <si>
    <t xml:space="preserve">Realizar 14 convocatorias para fortalecer unidades productivas a través de_x000D_
acceso a financiamiento formal. </t>
  </si>
  <si>
    <t xml:space="preserve">El presupuesto es para los 4 años y es transversal a todas las poblacione.A demanda
Apoyo técnico sujeto a la viabilidad que se determine en la charla de alistamiento financieron. Asi mismo esta sujeto a la cantidad de personas que sean remitidas por la organización ORFA
</t>
  </si>
  <si>
    <t xml:space="preserve">Cupos para raizales brindados en las ferias en la plaza de los artesanos. 
</t>
  </si>
  <si>
    <t>Sumatoria de cupos brindados en las ferias de las plaza de los artesanos</t>
  </si>
  <si>
    <t xml:space="preserve">El presupuesto es para los 4 años y es transversal a todas las poblacioneSe pueden aumentar la cantidad de cupos de acuerdo a la demanda y disponibilidad de las cocinas habilitadas en las ferias que se hagan en la plaza de los artesanos. 
</t>
  </si>
  <si>
    <t>_Sector_Ambiente</t>
  </si>
  <si>
    <t>Apoyar dos(2) iniciativas ciudadanas para la protección de los derechos humanos priorizados para el grupo étnico raizal.</t>
  </si>
  <si>
    <t>Apoyar (2) dos iniciativas ciudadanas raizales en el marco de la convocatoria sobre la protección de los Derechos Humanos.</t>
  </si>
  <si>
    <t>_Eje_de_Participación_y_Autodeterminación_Raizal</t>
  </si>
  <si>
    <t>Garantía de acciones de participación de las mujeres y los hombres Raizales, como
acción política organizada para su empoderamiento en el ejercicio de su ciudadanía
diferenciada que incida en las decisiones públicas que las/os afecten, relativas a sus
derechos, necesidades e intereses.</t>
  </si>
  <si>
    <t xml:space="preserve">Garantizar la asignación de un enlace Raizal para la gestión territorial en la implementación de la Política Pública Raizal. </t>
  </si>
  <si>
    <t xml:space="preserve">Contratar un enlace Raizal para la gestión territorial en la implementación de la Política Pública Raizal. </t>
  </si>
  <si>
    <t>Garantía de las condiciones y oportunidades de participación, en materia de información,
comunicación, movilización y formación, para el ejercicio efectivo y el cumplimiento de los
derechos reconocidos a todos los ciudadanos y las ciudadanas del país, y los derechos
especiales reconocidos al pueblo Raizal.</t>
  </si>
  <si>
    <t>Formar en derechos humanos al 100% de personas Raizales residentes en Bogotá interesadas.</t>
  </si>
  <si>
    <t>_Sector_Gobierno</t>
  </si>
  <si>
    <t>Secretaría de Gobierno</t>
  </si>
  <si>
    <t>Director de Convivencia y  Diálogo Social</t>
  </si>
  <si>
    <t xml:space="preserve"> 3387000 Ext. 5410 - 5411</t>
  </si>
  <si>
    <t>alvaro.vargas@gobiernobogota.gov.co</t>
  </si>
  <si>
    <t>Número de Iniciativas ciudadanas raizales apoyadas en el marco de la convocatoria</t>
  </si>
  <si>
    <t>Sumatoria de  iniciativas ciudadanas raizales apoyadas en el marco de la convocatoria</t>
  </si>
  <si>
    <t>Subdirector de Asuntos ëtnicos</t>
  </si>
  <si>
    <t>3387000  Ext. 5191 - 5192</t>
  </si>
  <si>
    <t>eddy.bermudez@gobiernobogota.gov.co</t>
  </si>
  <si>
    <t>Enlace Raizal contratado</t>
  </si>
  <si>
    <t>Un (1) enlace raizal contratado</t>
  </si>
  <si>
    <t>Director de Derechos Humanos</t>
  </si>
  <si>
    <t>3387000 Ext. 5410 - 5411</t>
  </si>
  <si>
    <t>cristian.pulido@gobiernobogota.gov.co</t>
  </si>
  <si>
    <t>Porcentaje de Personas raizales certificadas, promocionadas y sensibilizadas en derechos humanos para la paz y la reconciliación.</t>
  </si>
  <si>
    <t>(Sumatoria de personas raizales promocionadas y sensibilizadas en derechos humanos para la paz y la reconciliación / Sumatoria de pesonas raizales que solicitaron la formación)* 100</t>
  </si>
  <si>
    <t>Secretaría de Ambiente</t>
  </si>
  <si>
    <t>_22_Bogotá_vive_los_derechos_humanos</t>
  </si>
  <si>
    <t>_152_Promoción_protección_y_garantía_de_derechos_humanos</t>
  </si>
  <si>
    <t>Construcción de Una Bogotá que Vive los Derechos Humanos</t>
  </si>
  <si>
    <t>Implementar 80 Iniciativas locales formuladas por grupos sociales de la Red Distrital de Derechos Humanos para la prevención o protección de derechos en sus territorios.</t>
  </si>
  <si>
    <t>Implementar el 100% de las actividades de la SDG correspondientes a los planes de acciones afirmativas para grupos étnicos del distrito</t>
  </si>
  <si>
    <t xml:space="preserve">Diseñar e implementar estrategia integral contra la discriminación racial con alcance distrital y local, en la que se articulen actividades pedagógicas y de comunicación, desde la garantía del derecho a la participación
</t>
  </si>
  <si>
    <t xml:space="preserve">Fortalecimiento de Capacidades Organizativas y de incidencia de la comunidad raizal
Fortalecimiento de Capacidades Organizativas y de incidencia de la comunidad raizal
</t>
  </si>
  <si>
    <t xml:space="preserve">Desarrollo de procesos de formación para el reconocimiento, intercambio y cualificación de saberes raizales
</t>
  </si>
  <si>
    <t>Apoyo técnico y financiero para el desarrollo de iniciativas que articulen acciones para el empoderamiento raizal y la reducción de discriminación (Convocatorias Bogotá Líder y 1 + 1 Todos / 1+1 Todas con Enfoque diferencial)</t>
  </si>
  <si>
    <t xml:space="preserve">Apoyo Técnico y Financiero a la realización de la Semana Raizal  como escenario de reconocimiento, integración e intercambio cultural
</t>
  </si>
  <si>
    <t>Instituto Distrital de la Participación y Acción Comunal - IDPAC</t>
  </si>
  <si>
    <t>Maria Angelica Rios</t>
  </si>
  <si>
    <t>mrios@participacionbogota.gov.co</t>
  </si>
  <si>
    <t xml:space="preserve">
No. de participantes en sensibilización ciudadana </t>
  </si>
  <si>
    <t>John Franklin Pardo Sánchez
María del Pilar Barreto
Javier Palacios Torres</t>
  </si>
  <si>
    <t>jpardo@participacionbogota.gov.co
mbarreto@participacionbogota.gov.co
jpalacios@participacionbogota.gov.co</t>
  </si>
  <si>
    <t>Organizaciones fortalecidas en capacidades organizativas y de incidencia.</t>
  </si>
  <si>
    <t>No. de organizaciones fortalecidas en capacidades organizativas y de incidencia.</t>
  </si>
  <si>
    <t>Ivomne Carina Forero Bejarano</t>
  </si>
  <si>
    <t>iforero@participacionbogota.gov.co</t>
  </si>
  <si>
    <t>Procesos de formación</t>
  </si>
  <si>
    <t xml:space="preserve">No. de Procesos en formación realizados. </t>
  </si>
  <si>
    <t>Ruben Dario Gonzalez Hernandez
María Angelica Rios Cobas</t>
  </si>
  <si>
    <t>rgonzalez@participacionbogota.gov.co
mrios@participacionbogota.gov.co</t>
  </si>
  <si>
    <t xml:space="preserve">Procesos apoyados técnica y financieramente
</t>
  </si>
  <si>
    <t xml:space="preserve">
No. de procesos apoyados técnica y financieramente
</t>
  </si>
  <si>
    <t>Javier Palacios Torres</t>
  </si>
  <si>
    <t>jpalacios@participacionbogota.gov.co</t>
  </si>
  <si>
    <t>Participantes en proceso de apoyo técnico y financiero a la Semana Raizal .</t>
  </si>
  <si>
    <t>No. Personas participantes en la Semana Raizal “ bak tu wi muma tong, back to our mother tongue”.</t>
  </si>
  <si>
    <t>_07_Eje_transversal_Gobierno_Legítimo_fortalecimiento_local_y_eficiencia</t>
  </si>
  <si>
    <t>_45_Gobernanza_e_influencia_local_regional_e_internacional</t>
  </si>
  <si>
    <t>196 - Fortalecimiento local, gobernabilidad, gobernanza y participación ciudadana</t>
  </si>
  <si>
    <t xml:space="preserve">1. Se realizaron dos  (2) talleres con la organización ORFA, sobre reflexiones ante "La discriminación Raizal e inclusión en Bogotá",  una acción ciudadana de visibilización  y en espacios pedagógicos integrales de Diálogos de Saberes y Talleres de Enfoque Diferencial.
2. Se  realizaron procesos de sensibilización en Universidades, Colegios públicos y privados, fundaciones, centro de vida y policía nacional, esto en el marco de la campaña Vive la "Diversidad Termina con la Discriminación” desde la óptica Raizal,  presentando las problemáticas que vive esta etnia, jóvenes en riesgo,  inclusión educativa,  convivencia critica y retos de protección social  en el contexto Bogotá. contando con pieza publicitaria integral y  cumpliendo con la meta de impactos ciudadanos.
</t>
  </si>
  <si>
    <t xml:space="preserve">Fortalecimiento a las organizaciones para la participación incidente en la ciudad.
</t>
  </si>
  <si>
    <t xml:space="preserve">Fortalecer 150 organizaciones étnicas en espacios y procesos de participación
</t>
  </si>
  <si>
    <t xml:space="preserve">1. En lo transcurrido del año 2018, continua el trabajo estratégico de fortalecimiento  con la Organización de base ORFA, fortaleciendo procesos internos y externos de impacto de la comunidad raizal. igualmente  con  grupos focales y colectivos que hacen parte de la Organización, tales como: colectivo Raizal Youths, grupo de los jóvenes deportistas que practican baloncesto con procesos adelantados en caracterización, asesorías, acompañamiento, presentación de líneas de formación, enrutamiento y orientación en la elaboración de proyectos de impacto, incidente y facilitando su participación en proyectos y campañas misionales del IDPAC. 
</t>
  </si>
  <si>
    <t>Formación para una participación ciudadana incidente en los asuntos públicos de la ciudad</t>
  </si>
  <si>
    <t xml:space="preserve">Durante el primer semestre de 2018 la Gerencia de Escuela ofertó el curso virtual sobre Formulación de proyectos de investigación del cual lideres Raizales participaron y culminaron su ciclo de formación virtual.       </t>
  </si>
  <si>
    <t>Sin Observaciones</t>
  </si>
  <si>
    <t xml:space="preserve">
Promoción para una participación incidente en el Distrito Capital.</t>
  </si>
  <si>
    <t xml:space="preserve">
.Desarrollar 30 obras bajo la metodología Uno + Uno = Todos, Una + Una = Todas, desarrolladas y entregadas a la comunidad</t>
  </si>
  <si>
    <t xml:space="preserve">Fortalecimiento a las organizaciones para la participación incidente en la ciudad. </t>
  </si>
  <si>
    <t>Fortalecer 150 organizaciones étnicas en espacios y procesos de participación</t>
  </si>
  <si>
    <t>Garantía de las condiciones y oportunidades de participación, en materia de información, comunicación, movilización y formación, para el ejercicio efectivo y el cumplimiento de los derechos reconocidos a todos los ciudadanos y las ciudadanas del país, y los derechos especiales reconocidos al pueblo Raizal.</t>
  </si>
  <si>
    <t>Fortalecimiento al proceso organizativo de los Raizales en Bogotá para garantizar el ejercicio ciudadano de participación</t>
  </si>
  <si>
    <t>Eje de Educación Raizal</t>
  </si>
  <si>
    <t>Promoción de proyectos pedagógicos en los que se consideren las necesidades particulares de la población Raizal, reconociendo la diversidad, su acceso a todos los niveles de la educación y propiciando el respeto mutuo entre las personas de culturas diferentes, a través de la Secretaría Distrital de Educación</t>
  </si>
  <si>
    <t>Garantía para el acceso y permanencia de las niñas, los niños, los jóvenes y los/as adultos/as Raizales a la educación básica primaria, secundaria, media y superior en las instituciones educativas del Distrito o en aquellas privadas con las que se establezcan convenios, para su participación de manera diferenciada, aplicando el sistema de cuotas para Raizales en los programas de admisión especial para grupos étnicos.</t>
  </si>
  <si>
    <t>Fortalecer la implementación de la Cátedra de Estudios Afrocolombianos en Instituciones Educativas Distritales (IED) y la educación intercultural, a través del acompañamiento pedagógico.</t>
  </si>
  <si>
    <t>Garantizar la vinculación de un referente del pueblo raizal para fortalecer procesos educativos diferenciales y la CEA</t>
  </si>
  <si>
    <t>Contribuir a la visibilización de los procesos de la Cátedra de Estudios Afrocolombianos, a través de la realización de Eventos academicos de Conmemoración de la Semana de la Raizal en el sector educativo.</t>
  </si>
  <si>
    <t>Realizar tres Eventos de conmemoración de la semana raizal</t>
  </si>
  <si>
    <t>Facilitar el acceso a la educación superior de estudiantes de grupos étnicos, por medio del otorgamiento de 5 % del puntaje total en los procesos de adjudicación de créditos beca de las estrategias de Acceso a Educación Superior de la SED</t>
  </si>
  <si>
    <t>Otorgar 5% del puntaje total en los procesos de adjudicación de créditos beca de las estrategias de Acceso a Educación Superior de la SED a personas raizales</t>
  </si>
  <si>
    <t>_Sector_Educación</t>
  </si>
  <si>
    <t>Secretaría de Educación</t>
  </si>
  <si>
    <t>Diana Patricia Martinez Gallego - Dirección de Inclusión</t>
  </si>
  <si>
    <t>3241000/2209</t>
  </si>
  <si>
    <t xml:space="preserve">dmartinez@educacionbogota.gov.co </t>
  </si>
  <si>
    <t>Referente de la comunidad raizal vinculado</t>
  </si>
  <si>
    <t>Un referente raizal  vinculado</t>
  </si>
  <si>
    <t>Diana Patricia Martinez Gallego/Claudia Taboada Tapia -Dirección de Inclusión</t>
  </si>
  <si>
    <t>Eventos de conmemoración realizados</t>
  </si>
  <si>
    <t>Sumatoria de eventos realizados</t>
  </si>
  <si>
    <t>Diana Marcela Duran Muriel - Dirección de educación media y superior</t>
  </si>
  <si>
    <t>3241000 Ext. 2132</t>
  </si>
  <si>
    <t>educacionsuperior@educacionbogota.gov.co</t>
  </si>
  <si>
    <t>Porcentaje de personas raizales a quienes se otorga puntaje adicional con créditos beca adjudicados</t>
  </si>
  <si>
    <t>(Número de personas raizales a quienes se otorga puntaje adicional por convocatoria / Número de personas raizales postuladas por convocatoria)*100</t>
  </si>
  <si>
    <t>_06_Calidad_educativa_para_todos</t>
  </si>
  <si>
    <t>_115_Fortalecimiento_institucional_desde_la_gestión_pedagógica</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</si>
  <si>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</si>
  <si>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</si>
  <si>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_113_Bogotá_reconoce_a sus maestros_maestras_y_directivos_docentes</t>
  </si>
  <si>
    <t>_07_Inclusión_educativa_para_la_equidad</t>
  </si>
  <si>
    <t>_117_Acceso_y_permanencia_con_enfoque_local</t>
  </si>
  <si>
    <t>Educación superior para una ciudad de conocimiento</t>
  </si>
  <si>
    <t>27000 Cupos en Educación Superior</t>
  </si>
  <si>
    <t>Año 2018</t>
  </si>
  <si>
    <t>Resultado indicador  año 2018</t>
  </si>
  <si>
    <t>Se desarrolló el evento de la Semana Raizal con el apoyo de la SDCRD, para la realización del concierto “Caribbean Roots Fest”, que contó con la presentación de los grupos musicales Pana Black y Red Crab</t>
  </si>
  <si>
    <t>Se desarrolló el evento denominado “Arte para la Interculturalidad” en el Teatro Jorge Eliécer Gaitán, el día 11 de diciembre, acción conjunta con el Instituto Distrital de las Artes - IDARTES y el apoyo de la Secretaría Distrital de Integración Social - SDIS.</t>
  </si>
  <si>
    <t>Meta de gestión de la SDCRD, por tanto, no se cuentan con recursos para esta acción. Sin embargo, la entidad lideró coordinamente con el IDARTES, los componentes desarrollados en la actividad que abarcaron la interculturalidad, hermandad y unidad étnica por medio del arte y la cultura, y en la que fueron visibilizados los proyectos más destacados en las dimensiones de formación y creación a través de la estrategia de los diplomados UNAL del IDARTES.</t>
  </si>
  <si>
    <t>La acción se postergó para que sea realizada en 2019, teniendo en cuenta que se deben citar nuevamente a las autoridades de los diferentes grupos étnicos y llegar a una concertación que defina la metodología y el producto final de esta acción.</t>
  </si>
  <si>
    <t>Acción a desarrollarse en 2019.</t>
  </si>
  <si>
    <t>Se realizó la vinculación de lo que constituyen procesos cultural en el marco de la Semana Raizal.</t>
  </si>
  <si>
    <t>Para brindar el apoyo financiero en el año 2019, se solicitará a la organización la entrega de informe de gestión, reporte de gastos, caracterización poblacional, listados de asistencia y formatos de cesión de derechos y derechos de imagen.</t>
  </si>
  <si>
    <t>Jornada artística dentro del marco de la Semana Raizal 2018, donde se presentaron las agrupaciones de danzas y coro de la organización</t>
  </si>
  <si>
    <t>Ninguna</t>
  </si>
  <si>
    <t xml:space="preserve">Esta acción afirmativa desarrolla sus acciones en el marco de los lineamientos técnicos del plan de Salud Pública de Intervenciones colectivas que se implementa a través de la Subred Integrada de servicios de Salud Norte, en la que se tiene contemplado la implementación de la estratega diferencial de iniciativas comunitarias desde el espacio público “Centro de Escucha”, la cual de manera concertada se ha definido con líderes de la organización Raizal de población Fuera del Archipiélago de San Andres ORFA.
Esta estrategia tiene como característica principal desarrollar acciones de fortalecimiento organizativo en salud a las personas y comunidad del grupo étnico raizal reconociendo los saberes, conocimientos, prácticas, y dinámicas propias de la comunidad, que potencialicen prácticas de cuidado y autocuidado de la salud a través de un equipo conformado por un profesional y gestor comunitario quienes operan acciones a nivel distrital en los lugares en donde se ubica la población.
Durante este periodo se implementaron acciones de cinco (5) centros de escucha en las cuales 381 personas participaron de las acciones de fortalecimiento de las actividades colectivas desarrolladas:  
1 Fortalecimiento de Saberes Étnico-Raizal) 
2) Actividades colectivas en promoción y prevención en salud sexual y reproductiva, prevención en el consumo de Psicoactivos y salud oral 
3) Sensibilización y educación en saberes étnicos.
4) Seguimiento y activación de Rutas Reducción de las Barreras de acceso en salud de la comunidad raizal
5)  Gestión comunitaria e intersectorial
</t>
  </si>
  <si>
    <t xml:space="preserve">La Secretaria Distrital de Salud de Bogotá en convenio con la Subred Integrada de Servicios de Salud Sur Occidente E.S.E y la Subred Integrada de Servicios de Salud Centro Oriente E.S.E, entregan la primera versión de  Guía Metodológica para la atención y prestación de servicios de salud con enfoque diferencial,  en el contexto del Modelo Integral de Atención en Salud, para la población diferencial en el Distrito Capital.  
Por otra parte, desde la Dirección de Provisión de Servicios de Salud se realizó la gestión administrativa para la formalización de una segunda fase a  través de un nuevo convenio con la Subred Integrada de Servicios de Salud Centro Oriente ESE, en donde se contempla en una de sus obligaciones  fases relacionadas con socialización, revisión y  ajuste de la propuesta de guía metodológica para el desarrollo del enfoque diferencial en la atención y prestación de servicios de salud   en el contexto de la humanización de los servicios de salud y en el marco de las Ruta Integral de Atención en Salud, validación con los diferentes actores y sectores competentes en el tema  y prueba piloto para la implementación
</t>
  </si>
  <si>
    <t>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poblacion raizal  en el modelo de atencion integral en salud y las rutas integrales de atención en salud.</t>
  </si>
  <si>
    <t xml:space="preserve">A través del  convenio de cooperación N° 1331 de 2017 suscrito entre la OPS/OMS y SDS el cual tienen objetivo aunar esfuerzos para obtener una "propuesta de la metodología para el uso y análisis de la información como soporte en la toma de decisiones, con enfoque poblacional y diferencial”, en lo concerniente a la población Raizal.
En tal sentido durante este periodo se logró de manera articulada con el equipo de trabajo del convenio y la Subsecretaría de Salud Pública identificando en cinco (5) sistemas de información la variable, su calidad e información contenida las cuales fueron la Base única de afiliados  al SGSSS, Registro Individual de prestación de servicios (RIPS),  Sistema de Vigilancia en Salud Pública, GESI, Estadísticas Vitales y ASIS en lo relacionado a la oferta. Y en lo concerniente a la demanda  realizo la definición de información que como proceso se debe contar para dar respuesta a las necesidades de la población.
Los insumos de oferta y demanda permiten consolidar la propuesta de plan de análisis diferencial, por lo cual para el mes de febrero de 2019 tiempo en que culmina el convenio se contara con el producto de metodología de plan de análisis con el fin de ser socializado a las comunidades y junto con ellos priorizar y validar la información que se espera recolectar en el análisis
</t>
  </si>
  <si>
    <t>Esta acción afirmativa se encuentra directamente relacionada con el producto generado del convenio de cooperación internacional de la OPS/OMS con la SDS, ya que se tiene contemplado el diagnóstico de  identificación de fuentes de información  y la metodología  para el plan de análisis el cual culmina en el mes de Febrero 2019. En tal sentido se realiza acompañamiento y seguimiento a las acciones realizadas para contar con el producto.</t>
  </si>
  <si>
    <t xml:space="preserve">En cumplimiento  de la acción afirmativa se desarrollaron acciones  orientadas a generar contacto y trabajo permanente  con la Organización de la comunidad Raizal con residencia fuera del archipiélago de San Andrés, Providencia y Santa Catalina (ORFA)  así:
-Concertación  y avances en la implementación de un plan de trabajo con los Referentes de salud del Pueblo Raizal. 
- Atención de 27 ciudadanos con pertenencia étnica Raizal en diferentes espacios de interlocución comunitaria de los cuales 14 casos  se relacionan con procesos de orientación e información en salud, verificación del estado de aseguramiento y socialización sobre la implementación del modelo de salud, trece(13)  casos atendidos en  los centros de orientación e información en salud del distrito capital donde se identificaron  las necesidades respecto al acceso a los servicios de salud y con quienes se adelantaron procesos de orientación, información y gestión ante los diferentes actores del sistema para posibilitar el acceso efectivo a dichos servicios. 
- Acompañamiento en la Conmemoración de la Semana Raizal
</t>
  </si>
  <si>
    <t xml:space="preserve">En este sentido se han inscrito 73hogares , que indican tener pertenencia étnica raizal al Programa Integral de Vivienda Efectiva, de los cuales 1 ya cuenta con aportes asignados. </t>
  </si>
  <si>
    <t xml:space="preserve">Se logró llegar a catorce (14) instituciones educativas distritales con talleres acerca de la cultura y saberes ancestrales de la cultura raizal, a saber:
IED San Agustín (localidad Rafael Uribe Uribe); IED San Francisco (localidad Ciudad Bolívar); 
IED República de Colombia, IED Francisco José de Caldas e IED Tomás Cipriano de Mosquera (localidad Engativá); IED Delia Zapata Olivella (localidad Suba); IED Los Alpes e IED La Victoria (localidad San Cristóbal); IED Class (localidad Kennedy), y la IED Bosa Britalia (localidad Bosa), IED CEDID Ciudad Bolívar (localidad de Ciudad Bolívar), IED Rufino José Cuervo e IED Marco Fidel Suárez (localidad de Tunjuelito), y la IED El Uval (localidad de Usme).
 También, se divulgó la Ruta de Atención Integral a Casos de racismo y Discriminación étnico-racial con la comunidad raizal, con el fin de que conozcan lo que debe hacerse al presentarse este tipo de situaciones con sus hijos e hijas en las Instituciones Educativas Distritales.
El referente apoya los procesos de implementación de la Cátedra de Estudios Afrocolombianos en las Instituciones Educativas Distritales acompañadas por la Secretaría de Educación del Distrito, por medio de actividades de visibilización de los saberes, cultura y tradiciones de la comunidad raizal.
También, apoya la atención de casos de racismo y discriminación racial que se presentan en las instituciones educativas, a través de la implementación de la ruta definida para tal fin.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</si>
  <si>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La actividad comenzó en 2018. 
Para el año 2018, el presupuesto ejecutado de la acción es de $22,000,000.</t>
  </si>
  <si>
    <t xml:space="preserve">El principal logrofue la preparación y realización de una actividad académica sobre la comunidad Raizal en Bogotá, entre la Secretaría de Educación del Distrito y la organización ORFA.
El 1 de noviembre de 2018 se llevó a cabo el evento “MUJER RAIZAL, el espíritu que da vida y mantiene nuestra cultura”, en el marco de la Semana Raizal de Bogotá D.C. Así, con este evento se buscó continuar con el proceso de consolidación e institucionalización de la Conmemoración de la Semana Raizal como una estrategia para promover las manifestaciones de la cultura de las islas en Bogotá, reivindicar su presencia en la ciudad y el reconocimiento de su aporte al desarrollo de la misma.
También, con el evento se buscó: 
- Hacer un reconocimiento especial a la mujer raizal como fundamento del proceso reivindicativo del pueblo Raizal del archipiélago de San Andrés, Providencia y Santa Catalina. Por ello uno de los objetivos específicos es 
- Resaltar y dar a conocer a la ciudadanía el aporte de la mujer raizal a la preservación, conservación y promoción de la cultura tanto dentro como fuera de su comunidad.
- Promover el rescate de las relaciones del Pueblo Raizal con los demás pueblos creoles del, Caribe a través del reconocimiento de manifestaciones expresiones similares que los unen como la lengua, la gastronomía y las prácticas en torno al mar, entre otras.
- Contribuir con el proceso de fortalecimiento organizativo y de identidad de la Comunidad Raizal en Bogotá, así como la integración a los demás procesos de participación que se desarrollan en la ciudad.
- Consolidar un espacio de reconocimiento a personas que con su vida y obra han aportado a la cultura y al desarrollo de la comunidad y que se constituyen en referentes constructivos para las nuevas generaciones, este año dedicado a las mujeres raizales.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</si>
  <si>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Según instrucciones de la SDP, por no tener el presupuesto programado de los otros años, el porcentaje es ND (no disponible).
La actividad comenzó en 2018. 
Para el año 2018, el presupuesto programado de la acción es de $14'328,625. </t>
  </si>
  <si>
    <t xml:space="preserve">El principal logro de la incorporación de estas acciones administrativas en los dos fondos mencionados, es una mayor oportunidad de acceso a la población perteneciente a este grupo étnico considerando que obtiene este puntaje adicional. Es de considerar, que las posibilidades de acceso a estas estrategias están principalmente ligadas a los resultados de pruebas Saber 11, donde la acción afirmativa incentiva la participación de estudiantes pertenecientes al grupo étnico.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</si>
  <si>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Esta acción no tiene presupuesto programado para el cuatrienio dado que las convocatorias se desarrollan por demanda y no estan dirigidas de manera exclusiva a esta población. En este caso segun instrucciones de la SDP, el porcentaje de presupuesto corresponde al presupuesto de la acción de los años que se tenga información dividido entre el presupuesto de la meta del cuatrienio.
</t>
  </si>
  <si>
    <t>La construcción de un plan de trabajo para la identificación de personas mayores raizales, aporta a la transversalización del enfoque diferencial en la Política Pública Social de Envejecimiento y Vejez, ya que se asume que las personas mayores raizales requieren atención que reconozca que su proceso de envejecimiento está asociado a su historicidad cultural, sus usos y costumbres y a la construcción del territorio, entendiendo a Bogotá como una ciudad diversa e incluyente.
La existencia de un profesional del equipo de política pública exclusivo para la implementación de la acción afirmativa, facilita el avance y el seguimiento de la misma, así como la creación de lazos de confianza con los colectivos afrodescendientes que facilitan la comunicación, concertación y articulación permanente.
Aprobación conjunta con los representantes de ORFA del plan de trabajo que da cumplimiento a la acción afirmativa concertada. El plan de trabajo consta de 4 fases.
El plan de trabajo se encuentra en implementación en la segunda fase, con la concertación de categorías de investigación y la preparación logística para levantar la información referida a identificar intereses y necesidades de las personas mayores raizales.</t>
  </si>
  <si>
    <t xml:space="preserve">Identificación de los intereses y problemáticas de la población raizal en el marco de los servicios sociales de la Secretaría de Integración Social, aporta al avance de la PPSEV porque: 1. Garantiza la participación y autodeterminación del pueblo raizal, 2. fortalece su identidad individual y colectiva en favor del rescate y valoración de su aporte cultural a la construcción de ciudad y 3. Al conocer por localidad los intereses y problemáticas de las personas mayores raizales  facilita encontrar fórmulas territoriales para la transversalización del enfoque diferencial desde la perspectiva étnica.
</t>
  </si>
  <si>
    <t>Desde la Estrategia Sawabona, "Te Respeto" i) se desarrollaron (930) acompañamientos por las y los sabedores de la Estrategia Sawabona, en promedio siete (7) por cada una de las 100 unidades operativas priorizadas para el fortalecimiento de la cultura afro en la Ciudad, ii) implementación de metodologías en las Unidades operativas a partir de los saberes culturales de los sabedoras y sabedores afrodescendientes, entre los principales saberes movilizados se encuentran comida afro, danzas, rondas infantiles afro, lengua raizal. La implementación de esta estrategia aportó a la oportunidad de reconocer los valores culturales desde la primera infancia, cuya intención es lograr disminuir situaciones de discriminación por pertenencia étnica.</t>
  </si>
  <si>
    <t>El presupuesto programado y el avance frente a la meta proyecto es tomado del Seguimiento al Plan de Acción -SPI- y revisado en conjunto con el profesional financiero de la Subdirección para la Infancia.
El valor del presupuesto ejecutado de la acción afirmativa, corresponde a la sumatoria del presupuesto 2017 y presupuesto 2018.
El porcentaje del presupuesto programado se obtuvo del valor la acción para el cuatrienio sobre el presupuesto programado de la meta proyecto.
Es de indicar que el presupuesto ejecutado, corresponde al diseño e implementación de la estrategia, descritos en el campo de implementación, que contiene a su vez la contratación de 14 sabedoras y sabedores,  este proceso se desarrolló a través del convenio con la Organización de Estados Iberoamericanos N° 8328 de 2017, específicamente componente 2 y posteriormente fue realizada la contratación desde la Entidad SDIS.
Las cifras de Beneficiarios y Beneficiarias son Fuente: Sistema de Información Misional SIRBE. Reporte con corte a 30 de junio 2018 en el marco del plan de desarrollo BMT -  Las cifras reportadas son las niñas y niños raizales identificados en los 100 Jardines diurnos y Casas de Pensamiento Intercultural priorizadas para la implementación de la estrategia.
Es de indicar, que la Estrategia Sawabona llega a todas las niñas y niños en las unidades operativas priorizadas, pero para efectos del reporte únicamente se presentan las cifras de niñas y niños atendidos que en la caracterización sus familias se reconocen como raizales.</t>
  </si>
  <si>
    <t xml:space="preserve">De acuerdo a los esfuerzos realizados por la Subdirección para la Juventud, en el ejercicio de garantía de los derechos de las poblaciones étnicas y contando con el importante apoyo de la instancia consultiva de la población ORFA. Durante el año 2017 se logró concertar 1 espacio participativo para contar con los aportes de las y los jóvenes con pertenencia étnica. En adición, para el año 2018, la Subdirección para la Juventud, con la firme intención de incluir los valiosos aportes de las y los jóvenes, buscó de manera concertada articular otro espacios participativo que asegurara la entrega de aportes de la población Raizal que habita el distrito en la formulación de la Política Pública de juventud.
Finalizando el año 2018, se realizó la invitación para que las juventudes raizales del distrito pudieran participar del encuentro de política pública de juventud en donde se realizaron aportes para el sistema distrital de participación de las juventudes. Sin embargo, se argumentó que, por las fechas de realización del campamento, gran parte de las y los jóvenes no se encontraban en la ciudad por su retorno a la Isla de San Andrés. Además, Se comprometió la participación de las y los jóvenes, en los demás eventos que pudieran surgir en el 2019 pues revisten una gran importancia como mirada diferencial que procurará impartir una línea clara para la superación de las dificultades en el ejercicio de la ciudadanía juvenil.    
</t>
  </si>
  <si>
    <t>La Subdirección para la Juventud, dispuso para la gestión de los diálogos de Política Pública de Juventud que se realizaron durante el año 2017 y 2018 una persona que se encargó y encargará de articular los procesos participativos en las fases de formulación de la Política Pública de Juventud.</t>
  </si>
  <si>
    <t>En atención al compromiso para la creación de un plan de trabajo que permita mitigar o superar las problemáticas identificadas por las y los jóvenes en el marco de los diálogos participativos; se precisa que se realizó y diseñó un plan de trabajo. 
- El plan de trabajo fue dado a conocer a la mesa ORFA y se está ejecutando con acciones concertadas bilateralmente, ejemplo: jornada contra la discriminación para servidores y servidoras, apoyo para la semana raizal, invitaciones a participar de manera preferente en el modelo de empleo</t>
  </si>
  <si>
    <t>4.1</t>
  </si>
  <si>
    <t>4.2</t>
  </si>
  <si>
    <t>4.3</t>
  </si>
  <si>
    <t>4.4</t>
  </si>
  <si>
    <t>4.5</t>
  </si>
  <si>
    <t>3.1</t>
  </si>
  <si>
    <t>3.2</t>
  </si>
  <si>
    <t>3.3</t>
  </si>
  <si>
    <t>1.1.a</t>
  </si>
  <si>
    <t>1.1.d</t>
  </si>
  <si>
    <t>1.2.a</t>
  </si>
  <si>
    <t>1.4.a</t>
  </si>
  <si>
    <t>1.4.b</t>
  </si>
  <si>
    <t>1.5</t>
  </si>
  <si>
    <t>1.6.a</t>
  </si>
  <si>
    <t>1.7</t>
  </si>
  <si>
    <t>6.1</t>
  </si>
  <si>
    <t>6.2</t>
  </si>
  <si>
    <t>6.3</t>
  </si>
  <si>
    <t>7.1</t>
  </si>
  <si>
    <t>7.2</t>
  </si>
  <si>
    <t>7.3</t>
  </si>
  <si>
    <t>8.1</t>
  </si>
  <si>
    <t>8.2</t>
  </si>
  <si>
    <t>7.4</t>
  </si>
  <si>
    <t>2.1</t>
  </si>
  <si>
    <t>2.2</t>
  </si>
  <si>
    <t>2.3</t>
  </si>
  <si>
    <t>2.4</t>
  </si>
  <si>
    <t>2.5</t>
  </si>
  <si>
    <t>2.6</t>
  </si>
  <si>
    <t>2.7</t>
  </si>
  <si>
    <t>El evento sirvió como estrategia para promover las manifestaciones de la cultura de las islas y el reconocimiento de sus aportes al desarrollo artistico y cultural en Bogotá. Igualmente, se resaltó el papel de la mujer raizal en la preservación, conservación y promoción de su cultura dentro y fuera de su comunidad.</t>
  </si>
  <si>
    <t>Pendiente</t>
  </si>
  <si>
    <t>Sin información</t>
  </si>
  <si>
    <t xml:space="preserve">1.  En articulación con ORFA, se logra realizar un diálogo en el 2018 para la fase de socialización y validación de la Agenda Pública de la PPJ. El diálogo realizado en el Parque Santa Marta entregó también insumos para complementar el plan de trabajo que se viene alimentando para su validación.
2. Se participó en el evento Dis dah wii el pasado 2 de junio organizado por ORFA, allí por medio de una actividad lúdica se logra un diálogo más cercano con las y los jóvenes de la población raizal. Las problemáticas identificadas adicionaron contenido al plan de trabajo que se viene gestando en conjunto con instituciones del distrito.
3. El plan de trabajo para las y los jóvenes raizales, se encuentra en su fase de implementación y para ello se están gestando acciones que propendan por la superación de las problemáticas identificadas en los diálogos de Política Pública de Juventud realizados con las comunidades. En adición, para las soluciones propuestas se está buscando la participación activa de las y los jóvenes. 
En articulación con la mesa ORFA, se han realizado reuniones para el seguimiento al plan de trabajo y lograr articular acciones del mismo. Muestra de ello, la Capacitación a 50 funcionarios de la SDIS gracias a la gestión de los referentes raizales en el marco de plan de trabajo. Además, se logró fortalecer la propuesta de la Semana Raizal 2018 con el apoyo de transporte, sillas y sonido para el evento de la plaza de artesanos buscando la visibilización de la cultura raizal en el distrito. De otro lado, se ha separado permanentemente un espacio en la Casa de Juventud de Chapinero a pedido de las juventudes raizal buscando espacios de participación cultural que permitan la práctica de sus costumbres. 
• Con respecto al plan de trabajo, en la Mesa de Trabajo de Juventud (Instancia transectorial) se socializó el plan de trabajo y se alimentó por parte de diferentes sectores para visibilizar la oferta institucional que poseen y colocarla a disposición de las comunidades Afrocolombianas y Palenqueras.  
• Para las acciones del plan de trabajo que se plantearon, la Subdirección para la Juventud ha realizado los siguientes avances: 
• Utilizando la premisa de visibilización de las costumbres étnicas como coadyuvante en el reconocimiento y afianzamiento de la cultura Raizal en la ciudad de Bogotá, la subdirección para la Juventud dispuso apoyos preferentes en recursos logísticos y en especie para el desarrollo de la Semana Raizal 2018.  
• Para el problema identificado del Racismo y Discriminación. En el mes de octubre de 2018, se realizó una jornada con el equipo territorial de la Subdirección para la Juventud y la Subdirección para asuntos LGBTI con 50 funcionarios, en donde se sensibilizó para el trato no discriminativo hacia las poblaciones étnicas y para la facilitación de rutas de atención prioritarias para las personas que hacen parte del enfoque diferencial. El compromiso de los 50 funcionarios es realizar la réplica del ejercicio con los compañeros en el territorio y hacia las juventudes que asisten los procesos de Distrito Joven.
• La Subdirección para la Juventud viene articulando a la campaña RacisNo. En algunas Casas de Juventud se está articulando con las personas de la Secretaría de Gobierno para realizar acciones en el marco de la campaña. Se ha colocado publicidad y se ha coadyuvado en la divulgación de la campaña. 
• Se realizó la invitación para la participación en el convenio de modelo de empleo. En donde la Subdirección para la Juventud mediante su componente de Ruta de Oportunidades colocó a disposición de las juventudes raizal, el programa el modelo de empleabilidad en donde se ofrece la posibilidad de estudiar de manera gratuita, 4 técnicos diferentes y se vinculará con prioridad mínimo a la mitad del total de participantes a empresas con contrato laboral. Para la vinculación laboral, se espera se puedan contratar mayor cantidad de jóvenes según su desempeño laboral. Se continuarán realizando, las invitaciones para el acceso preferente de la comunidad raizal en los convenios que suscriba la Subdirección.
• Para el tema de pérdida de buenos hábitos en salud, se realizó una jornada para la identificación de problemáticas en el Dis Dah Wii con un taller de metodología especial buscando un diagnóstico que también le apunte al desarrollo de actividades del plan de acción de políticas públicas.
• Finalmente, se han colocado a disposición de las juventudes, las Casas de la Juventud y los gestores territoriales para atender problemáticas de las poblaciones étnicas en casos de vulneración de derechos que puedan comprender desde discriminación hasta enrutamiento para temas de salud, educación, documentación entre otros. 12 atenciones están dispuestas para la atención como parte del componente de Ruta de Oportunidades de Distrito Joven.   
</t>
  </si>
  <si>
    <t>Sumatoria de fases o actividades del plan de trabajo para el seguimiento al cumplimiento de lo acordado por las juventudes de la población raizal de Bogotá y la subdirección para la juventud, en concordancia con los resultados del ejercicio de reformulación de la PPJ 2017-2027
Hito1: Diseño del plan de trabajo y  aprobación año 1= 60%
Hito2: Implementación y seguimiento  año 2  =  15%
Hito3: Implementación y seguimiento año 3 = 15%
Hito4: Encuentro de presentación de avances durante el cuatrenio = 10%</t>
  </si>
  <si>
    <t>Porcentaje de hogares pertenecientes a la comunidad Raizal  a las cuales se les otorgó puntaje adicional para inclusión en el PIVE</t>
  </si>
  <si>
    <t>(Número de jornadas de socialización gestionadas por la SDHT  ante Gobierno Nacional/ Número de jornadas concertadas con las comunidad Raiza)l*100</t>
  </si>
  <si>
    <t>* Esta acción no cuenta con presupuesto específico, dado que la variable ambiental del territorio incide en todos los grupos poblacionales presentes en el D.C
* Esta acción es compartida con el plan de acciones afirmativas de las comunidades negras, afro y palenqueras.</t>
  </si>
  <si>
    <t xml:space="preserve">1. Recibió apoyo técnico para el desarrollo de iniciativas que articulen acciones para el empoderamiento raizal y la reducción de discriminación (Convocatorias Bogotá Líder y 1 + 1 Todos / 1+1 Todas con Enfoque diferencial) el Colectivo Raizal Youths.  Esta organización participó de la convocatoria supenado los primeros filtros del proceso. Sin embargo,  no cumplieron con los cursos mínimos de formación para finalizar todo el proceso y fueron descalificado. 
2. Se adelantan jornadas de convocatoria para la iniciativa de  1 + 1 Todos / 1+1 Todas para el segundo semestre del año.           </t>
  </si>
  <si>
    <t>Participantes de procesos de sensibilización ciudadana</t>
  </si>
  <si>
    <t>Promoción para una participación incidente en el Distrito Capital.</t>
  </si>
  <si>
    <t xml:space="preserve">Lograr 28.956,208 impactos ciudadanos a través de los medios de comunicación con las que cuenta el IDPAC (Redes Sociales, Emisoras, Páginas Web, otros.)
</t>
  </si>
  <si>
    <t>Formar 42,000 ciudadanos en los procesos de participación</t>
  </si>
  <si>
    <t>Se superó la meta establecidas de participantes. Se apoyó en la consrucciónn y desarrollo de la propuesta presentada por el colectivo.</t>
  </si>
  <si>
    <t>Realizar el 100% de seguimiento a la gestión de instrumentos de financiación</t>
  </si>
  <si>
    <t>NO CUENTA CON PRESUPUESTO ESPECÍFICO Presupuesto general para atender a toda la población. Depende de la demanda.
La secretaría hará las respectivas solicitudes de acuerdo con lo concertado con la comunidad, a las entidades del Gobierno Nacional con la competencia en el tema. 
* El presupuesto programado se encuentra a corte 21 de septiembre 2017</t>
  </si>
  <si>
    <t>Se contrata a la referente raizal Ileen Archbold, a través del CDP 20180810 hasta el 31 de diciembre de 2018.</t>
  </si>
  <si>
    <t>$ 1559960100
$ 2661807900
$ 1007201307</t>
  </si>
  <si>
    <t xml:space="preserve">En 2018, se realiza por parte de la Oficina Asesora de Comunicaciones, la divulgación del plan de comunicacones de la entidad a la comunidad raizal, desde donde se inicia la recepción de aportes y consolidación de propuesta conceptual y gráfica de la campaña comunicativa. </t>
  </si>
  <si>
    <t>Se tiene proyectado dialogar con el pueblo raizal para ajustar esta acción, a fin de responder a sus requerimientos.</t>
  </si>
  <si>
    <r>
      <rPr>
        <b/>
        <sz val="10"/>
        <color indexed="8"/>
        <rFont val="Calibri Light"/>
        <family val="2"/>
        <scheme val="major"/>
      </rPr>
      <t>1132:</t>
    </r>
    <r>
      <rPr>
        <sz val="10"/>
        <color theme="1"/>
        <rFont val="Calibri Light"/>
        <family val="2"/>
        <scheme val="major"/>
      </rPr>
      <t xml:space="preserve"> $ 933.188.757
</t>
    </r>
    <r>
      <rPr>
        <b/>
        <sz val="10"/>
        <color indexed="8"/>
        <rFont val="Calibri Light"/>
        <family val="2"/>
        <scheme val="major"/>
      </rPr>
      <t>1150: $</t>
    </r>
    <r>
      <rPr>
        <sz val="10"/>
        <color theme="1"/>
        <rFont val="Calibri Light"/>
        <family val="2"/>
        <scheme val="major"/>
      </rPr>
      <t>2. 855.281.738</t>
    </r>
  </si>
  <si>
    <t xml:space="preserve">En el segundo semestre de 2018, desde la Oficina de Participación, Educación y Localidades, se realizó gestión con la Dirección Educativa y Cultural del Jardín Botánico de Bogotá- JBB, el Instituto de Protección y Bienestar Animal – PYBA y la Corporación Autónoma Regional de Cundinamarca - CAR, para dar cumplimiento a esta acción desde una perspectiva de sector, como resultado se genera la siguiente opción de vinculación: 
• El 15 de noviembre de 2018, se abre la posibilidad de integrar una persona de la comunidad raizal, con perfil Biólogo, al convenio Interadministrativo No. 1328 de 2017, de la SDA y la CAR, el cual es ejecutado por el Acueducto de Bogotá. Se solicitan dos años de experiencia y los contratos tendrán plazo de tres meses por un valor mensual de 5.541.000 pesos m/C, cada uno. 
A pesar de las convocatorias realizadas, no se presentaron personas interesadas en participar. </t>
  </si>
  <si>
    <t xml:space="preserve">Se celebró el Convenio entre Idartes - UN en el mes de septiembre, donde se brindó dicho apoyo técnico y financiero bajo la supervisión de la ejecución por parte de la UN </t>
  </si>
  <si>
    <t>Apoyo técnico y financiero a la comunidad en sus prácticas artísticas a través de los curso – talleres para el fortalecimiento y visibilidad de las prácticas artísticas musicales con énfasis en coro y dancísticas
El apoyo técnico y financiero a la comunidad se ofreció en el marco de la celebración del Convenio Interadministrativo UN – IDARTES, celebrado a mediados del mes de septiembre del año 2018.</t>
  </si>
  <si>
    <t>Implementar un módulo raizal en la escuela de formación social, política y organizativa dirigida a mujeres negras-afrodescendientes, raizales y palenqueras para potenciar su autonomía y cualificar su participación.</t>
  </si>
  <si>
    <t>_Sector_Mujer</t>
  </si>
  <si>
    <t>Secretaría de la Mujer</t>
  </si>
  <si>
    <t xml:space="preserve">Rose Hernández </t>
  </si>
  <si>
    <t>3169001 Ext 1019</t>
  </si>
  <si>
    <t>rhernandez@sdmujer.gov.co</t>
  </si>
  <si>
    <t>Un Modulo Raizal en la escuela de formación social, política y organizativa dirigida a mujeres negras-afrodescendientes, raizales y palenqueras</t>
  </si>
  <si>
    <t>Modulo Raizal</t>
  </si>
  <si>
    <t>Mujeres protagonistas Activas y Empoderadas en el Cierre de Brechas de Género</t>
  </si>
  <si>
    <t>129 Mujeres Protagonistas, activas y empoderadas</t>
  </si>
  <si>
    <t xml:space="preserve">Acciones con enfoque diferencial para el cierre de brechas de género </t>
  </si>
  <si>
    <t>Implementar 5 acciones afirmativas que contribuyan al reconocimiento y garantía de los derechos de las mujeres desde las diferencias y diversidad que las constituyen</t>
  </si>
  <si>
    <t xml:space="preserve">*Esta acción afirmativa nace del proceso de dialogo y articulación adelantado durante el año 2018, entre la SDMujer y las representantes de la población Raizal en Bogotá. 
*El módulo Raizal, se implementó en el marco de la Escuela de Formación Social, Política y Organizativa para mujeres negras / afrodescendientes, la cual tuvo una duración de tres meses, con una intensidad horaria de 96 horas, distribuidas en las 12 sesiones.
* Para la construcción e implementación del módulo Raizal se realizo la selección y contratación de una profesional Raizal, como facilitadora de la Escuela de Formación por un valor de $ 10.920.000 pesos.  
* El módulo Raizal tiene el siguiente contenido Historia de conformación cultural del pueblo raizal, Desarrollo del marco legal de reconocimiento de los raizales como grupo étnico diferenciado, Desarrollo del proceso organizativo del pueblo Raizal con Residencia en Bogotá, Diferencias y similitudes del pueblo raizal con los demás pueblos afro de Colombia                                                                                                                            </t>
  </si>
  <si>
    <t>El presupuesto registrado en la columna de Presupuesto Programado para la Meta, corresponde a lo programado para vigencias 2017  y 2018, para la acción específica.  En la columna de Porcentaje de la Acción, se está registrando el porcentaje que se ha ejecutado hasta el momento. Se aclara en relacion al avance del indicador que el 100% equivale a 381 personas raizales priorizadas.</t>
  </si>
  <si>
    <t>Respecto al presupuesto es importante precisar que  ésta es una actividad de gestión del proyecto de inversión  que no cuenta con presupuesto específico y está en el marco de lo programado por la meta del proyecto de Inversión.</t>
  </si>
  <si>
    <t>1. El número de población y porcentaje presentados, fue registrado de forma general entre los cuatro grupos étnicos. Por tanto, esta cifra será evidente en las cuatro (4) matrices  de seguimiento de los PIAA. Lo anterior, considerando que las estrategias de articulación entre  actividades pedagógicas y de comunicación son desarrollados en términos de participación e inclusión sin desfragmentar la meta alcanzada.
2 -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</si>
  <si>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
1 - Los recursos registrados en la columna AJ - Presupuesto programado para la meta del proyecto, corresponden a los registrados en SEGPLAN a corte de Diciembre 31 de 2018 y del total de la meta, mas no para el cumplimiento específico de la Acción registrada.
</t>
  </si>
  <si>
    <t>1 - Los recursos registrados en la columna AJ - Presupuesto programado para la meta del proyecto, corresponden a los registrados en SEGPLAN a corte de Diciembre 31 de 2018 y del total de la meta, mas no para el cumplimiento específico de la Acción registrada.</t>
  </si>
  <si>
    <t>1- El número de obras   bajo la metodología Uno + Uno = Todos, Una + Una = Todas, desarrolladas y entregadas a la comunidad. Para el año 2018 se amplió a 60.
2 -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</si>
  <si>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Apoyo técnico y logístico a la Organización de la Comunidad Raizal con Residencia Fuera del Archipiélago de San Andrés, Providencia y Santa Catalina – ORFA en su proceso de ejecución e implementación de la Iniciativa Ciudadana Raizal “¡Shuoin fi wih Koltio!” (Creole), “Showing our Culture!” (Ingles) y “Mostrando nuestra cultura” (español) por el rescate de la identidad cultural a través de la música y danza del Archipiélago de San Andrés, Providencia y Santa Catalina.
Se beneficiaron 37 personas (26 Mujeres y 11 Hombres), miembros de la Comunidad Raizal y del Grupo de Danzas de la Organización Raizal ORFA. 
A través del proyecto se logró: 
1. Recuperar entre los jóvenes Raizales la riqueza cultural y el valor de conservar las danzas tradicionales del pueblo raizal en un contexto de ciudad.
2. Concientizar a los jóvenes miembros del grupo de danzas de la organización y demás participantes que las diferentes manifestaciones culturales (música y danza) que identifican a la población y que son parte invaluable de su identidad, es una estrategia para la visibilización de uno de los valores más significativos de las expresiones culturales del archipiélago es la forma idónea de fortalecer el trabajo de la organización no solo en el territorio sino a nivel distrital y nacional.
3. En la actualidad el grupo de danzas de la Organización ORFA interpreta las danzas tradicionales del archipiélago y algunos de los bailes populares del Gran Caribe, de marcada influencia africana, que, si bien no son exclusivos del territorio insular, han sido adoptados por la comunidad y forman parte de su acervo musical y danzante.
</t>
  </si>
  <si>
    <t xml:space="preserve">Enlace étnico raizal contratado para implementación de las acciones a cargo de la subdirección de asuntos étnicos, en cumplimiento de las metas asignadas del plan de desarrollo Bogotá mejor para todos, con énfasis en el plan integral de acción afirmativa raizal, Marcus Hooker. </t>
  </si>
  <si>
    <r>
      <t>Meta del Proyecto</t>
    </r>
    <r>
      <rPr>
        <sz val="10"/>
        <rFont val="Calibri Light"/>
        <family val="2"/>
        <scheme val="major"/>
      </rPr>
      <t xml:space="preserve">
(en la que está inmersa la acción)</t>
    </r>
  </si>
  <si>
    <r>
      <rPr>
        <sz val="10"/>
        <rFont val="Calibri Light"/>
        <family val="2"/>
        <scheme val="major"/>
      </rPr>
      <t>(Sumatoria de fases o actividades ejecutadas en la identificación y adecuación de los sistemas de información distritales de la Secretaria Distrital de Salud   que permitan captar la variable  Raizal para ser analizada/Sumatoria de fases o actividades programadas en la identificación y adecuación de  los sistemas de información distritales de la Secretaria Distrital de Salud  que permitan captar la variable Raizal para ser analizada)*100
Fase  1:  2017 se Identificara los sistemas de información distritales de la Secretaria Distrital de salud que permitan captar la variable poblacional Raizal.</t>
    </r>
    <r>
      <rPr>
        <sz val="10"/>
        <color indexed="8"/>
        <rFont val="Calibri Light"/>
        <family val="2"/>
        <scheme val="major"/>
      </rPr>
      <t xml:space="preserve"> = 20%
Fase 2: a 2018 Culminar el proceso de identificación y se avance en el ajuste a los sistemas de información distritales que permitan captar la variable poblacional Raizal = 40
Fase 3: a 2019 avance en un 100% de ajuste a los sistemas de información distritales que permitan captar la variable poblacional Raizal = 30%
Fase 4: a 2020 Retroalimentación y ajuste sistemas de información distritales que permitan captar la variable poblacional Raizal=10%</t>
    </r>
  </si>
  <si>
    <r>
      <t xml:space="preserve">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t>
    </r>
    <r>
      <rPr>
        <sz val="10"/>
        <color rgb="FFFF0000"/>
        <rFont val="Calibri Light"/>
        <family val="2"/>
        <scheme val="major"/>
      </rPr>
      <t>(35) salarios mínimos legales mensuales vigentes y dependerá del nivel de ingresos del hogar postulante.</t>
    </r>
    <r>
      <rPr>
        <sz val="10"/>
        <rFont val="Calibri Light"/>
        <family val="2"/>
        <scheme val="major"/>
      </rPr>
      <t xml:space="preserve">
* El presupuesto programado se encuentra a corte 21 de septiembre 2017</t>
    </r>
  </si>
  <si>
    <r>
      <rPr>
        <b/>
        <sz val="10"/>
        <color indexed="8"/>
        <rFont val="Calibri Light"/>
        <family val="2"/>
        <scheme val="major"/>
      </rPr>
      <t>A.</t>
    </r>
    <r>
      <rPr>
        <sz val="10"/>
        <color indexed="8"/>
        <rFont val="Calibri Light"/>
        <family val="2"/>
        <scheme val="major"/>
      </rPr>
      <t xml:space="preserve">Participar 125,000 ciudadanos en procesos de gestión ambiental local. 
</t>
    </r>
    <r>
      <rPr>
        <b/>
        <sz val="10"/>
        <color indexed="8"/>
        <rFont val="Calibri Light"/>
        <family val="2"/>
        <scheme val="major"/>
      </rPr>
      <t>B</t>
    </r>
    <r>
      <rPr>
        <sz val="10"/>
        <color indexed="8"/>
        <rFont val="Calibri Light"/>
        <family val="2"/>
        <scheme val="major"/>
      </rPr>
      <t xml:space="preserve">. Participar 1,125,000 ciudadanos en acciones de educación ambiental.
</t>
    </r>
    <r>
      <rPr>
        <b/>
        <sz val="10"/>
        <color indexed="8"/>
        <rFont val="Calibri Light"/>
        <family val="2"/>
        <scheme val="major"/>
      </rPr>
      <t>C</t>
    </r>
    <r>
      <rPr>
        <sz val="10"/>
        <color indexed="8"/>
        <rFont val="Calibri Light"/>
        <family val="2"/>
        <scheme val="major"/>
      </rPr>
      <t>. Diseñar y ejecutar 5 planes de comunicación.</t>
    </r>
  </si>
  <si>
    <r>
      <rPr>
        <b/>
        <sz val="10"/>
        <color rgb="FF000000"/>
        <rFont val="Calibri Light"/>
        <family val="2"/>
        <scheme val="major"/>
      </rPr>
      <t>Meta progresiva</t>
    </r>
    <r>
      <rPr>
        <sz val="10"/>
        <color indexed="8"/>
        <rFont val="Calibri Light"/>
        <family val="2"/>
        <scheme val="major"/>
      </rPr>
      <t xml:space="preserve">
El presupuesto ejecutado corresponde a la sumatoria de recursos asignados para ejecución de las iniciativas.  
Adicionalmente para la ejecución de la iniciativa la entidad dispone de profesionales para el apoyo a la gestión y seguimiento para la implementación. El cual esta representando en el contrato de servicios del referente raizal que se costea en la siguiente acción afirmativa. 
</t>
    </r>
    <r>
      <rPr>
        <b/>
        <sz val="10"/>
        <color rgb="FF000000"/>
        <rFont val="Calibri Light"/>
        <family val="2"/>
        <scheme val="major"/>
      </rPr>
      <t>2018:</t>
    </r>
    <r>
      <rPr>
        <sz val="10"/>
        <color indexed="8"/>
        <rFont val="Calibri Light"/>
        <family val="2"/>
        <scheme val="major"/>
      </rPr>
      <t xml:space="preserve">  $8.000.000  Valor de la iniciativa
</t>
    </r>
    <r>
      <rPr>
        <b/>
        <sz val="10"/>
        <color rgb="FF000000"/>
        <rFont val="Calibri Light"/>
        <family val="2"/>
        <scheme val="major"/>
      </rPr>
      <t>2019</t>
    </r>
    <r>
      <rPr>
        <sz val="10"/>
        <color indexed="8"/>
        <rFont val="Calibri Light"/>
        <family val="2"/>
        <scheme val="major"/>
      </rPr>
      <t xml:space="preserve">: $10.000.000 (Indicativo) Valor proyectado por iniciativa. 
</t>
    </r>
    <r>
      <rPr>
        <b/>
        <sz val="10"/>
        <color rgb="FF000000"/>
        <rFont val="Calibri Light"/>
        <family val="2"/>
        <scheme val="major"/>
      </rPr>
      <t>2020:</t>
    </r>
    <r>
      <rPr>
        <sz val="10"/>
        <color indexed="8"/>
        <rFont val="Calibri Light"/>
        <family val="2"/>
        <scheme val="major"/>
      </rPr>
      <t xml:space="preserve"> N.A.
</t>
    </r>
  </si>
  <si>
    <r>
      <rPr>
        <b/>
        <sz val="10"/>
        <color indexed="8"/>
        <rFont val="Calibri Light"/>
        <family val="2"/>
        <scheme val="major"/>
      </rPr>
      <t>Meta Constante</t>
    </r>
    <r>
      <rPr>
        <sz val="10"/>
        <color indexed="8"/>
        <rFont val="Calibri Light"/>
        <family val="2"/>
        <scheme val="major"/>
      </rPr>
      <t xml:space="preserve"> -
Costo asociado al profesional para apoyar la gestión de la actividad
</t>
    </r>
    <r>
      <rPr>
        <b/>
        <sz val="10"/>
        <color rgb="FF000000"/>
        <rFont val="Calibri Light"/>
        <family val="2"/>
        <scheme val="major"/>
      </rPr>
      <t xml:space="preserve">2017: </t>
    </r>
    <r>
      <rPr>
        <sz val="10"/>
        <color indexed="8"/>
        <rFont val="Calibri Light"/>
        <family val="2"/>
        <scheme val="major"/>
      </rPr>
      <t xml:space="preserve"> $20.966.667  El valor del oontrato corresponde a 6 meses, ya que el contratista inició en agosto.  
</t>
    </r>
    <r>
      <rPr>
        <b/>
        <sz val="10"/>
        <color rgb="FF000000"/>
        <rFont val="Calibri Light"/>
        <family val="2"/>
        <scheme val="major"/>
      </rPr>
      <t>2018:</t>
    </r>
    <r>
      <rPr>
        <sz val="10"/>
        <color indexed="8"/>
        <rFont val="Calibri Light"/>
        <family val="2"/>
        <scheme val="major"/>
      </rPr>
      <t xml:space="preserve"> $48.016.667  Valor contrato referente raizal
</t>
    </r>
    <r>
      <rPr>
        <b/>
        <sz val="10"/>
        <color rgb="FF000000"/>
        <rFont val="Calibri Light"/>
        <family val="2"/>
        <scheme val="major"/>
      </rPr>
      <t>2019</t>
    </r>
    <r>
      <rPr>
        <sz val="10"/>
        <color indexed="8"/>
        <rFont val="Calibri Light"/>
        <family val="2"/>
        <scheme val="major"/>
      </rPr>
      <t xml:space="preserve">:$45.387.000  (Indicativo 1 enlace raizal en un año, incremento 5%)
</t>
    </r>
    <r>
      <rPr>
        <b/>
        <sz val="10"/>
        <color rgb="FF000000"/>
        <rFont val="Calibri Light"/>
        <family val="2"/>
        <scheme val="major"/>
      </rPr>
      <t>2020</t>
    </r>
    <r>
      <rPr>
        <sz val="10"/>
        <color indexed="8"/>
        <rFont val="Calibri Light"/>
        <family val="2"/>
        <scheme val="major"/>
      </rPr>
      <t>:$22.693.500 (Indicativo 1 enlace raizal en 6 meses, incremento 5%)</t>
    </r>
  </si>
  <si>
    <r>
      <t xml:space="preserve">En el marco del Módulo Étnico del Programa Distrital de Educación en Derechos Humanos para la Paz y la Reconciliación, se diseñó un capítulo de características socioculturales de las comunidades negras, afrocolombianas, raizales y palenqueras, que se encuentra estructurado en cinco talleres. 
 A cargo del referente raizal se realizó la siguiente formación:10 talleres realizados en 7 localidades con la participación de </t>
    </r>
    <r>
      <rPr>
        <b/>
        <sz val="10"/>
        <color indexed="8"/>
        <rFont val="Calibri Light"/>
        <family val="2"/>
        <scheme val="major"/>
      </rPr>
      <t>540 personas</t>
    </r>
    <r>
      <rPr>
        <sz val="10"/>
        <color indexed="8"/>
        <rFont val="Calibri Light"/>
        <family val="2"/>
        <scheme val="major"/>
      </rPr>
      <t xml:space="preserve"> (estudiantes de iED, cuerpo policial, entre otras) formadas en escenario informal sobre Procesos Organizativos de la Comunidad Raizal y Prácticas Culturales Reconociéndome en la Cultura", de los cuales305 son hombres y 235 mujeres. 
</t>
    </r>
  </si>
  <si>
    <r>
      <rPr>
        <b/>
        <sz val="10"/>
        <rFont val="Calibri Light"/>
        <family val="2"/>
        <scheme val="major"/>
      </rPr>
      <t xml:space="preserve">Meta por Demanda: </t>
    </r>
    <r>
      <rPr>
        <sz val="10"/>
        <rFont val="Calibri Light"/>
        <family val="2"/>
        <scheme val="major"/>
      </rPr>
      <t xml:space="preserve">Cuando se relacione el presupuesto ejecutado corresponderá al  material didactico y/o refrigerios en la medida en que se soliciten y se encuentren disponibles, u otros presupuestos destinados para realizar esta acción.  
Los talleres son realizados por el enlace raizal cuyo presupuesto ya se relacionó en la acción referente, no se cuantifica ese valor en esta acción para no duplicar información. 
</t>
    </r>
    <r>
      <rPr>
        <b/>
        <sz val="10"/>
        <rFont val="Calibri Light"/>
        <family val="2"/>
        <scheme val="major"/>
      </rPr>
      <t>2017</t>
    </r>
    <r>
      <rPr>
        <sz val="10"/>
        <rFont val="Calibri Light"/>
        <family val="2"/>
        <scheme val="major"/>
      </rPr>
      <t xml:space="preserve">: $13.297.334 - Beca a una jóven de la comunidad raizal en la cumbre mundial de jóvenes (One Young World), realizada en el mes de octubre, por valor de 
</t>
    </r>
  </si>
  <si>
    <r>
      <t xml:space="preserve">* En el año 2018 el presupuesto ejecutado en  la acción fue de </t>
    </r>
    <r>
      <rPr>
        <sz val="10"/>
        <rFont val="Calibri Light"/>
        <family val="2"/>
        <scheme val="major"/>
      </rPr>
      <t xml:space="preserve">$10.920.000 </t>
    </r>
    <r>
      <rPr>
        <sz val="10"/>
        <color indexed="8"/>
        <rFont val="Calibri Light"/>
        <family val="2"/>
        <scheme val="major"/>
      </rPr>
      <t xml:space="preserve">a través del proyecto de inversión 7527 "Acciones con enfoque diferencial para el cierre de brechas de género". 
* El presupusto programado de $ 1.373.473.300 corresponde al total de la meta: Implementar 5 acciones afirmativas que contribuyan al reconocimiento y garantía de los derechos de las mujeres desde las diferencias y diversidad que las constituyen (2018,2019 y 2020) del proyecto 7527 "Acciones con enfoque diferencial para el cierre de brechas de género".
</t>
    </r>
  </si>
  <si>
    <r>
      <t xml:space="preserve">(Sumatoria de actividades o fases de la campaña intersectorial ejecutadas/ Total de actividades o fases de la campaña intersectorial programadas)*100
</t>
    </r>
    <r>
      <rPr>
        <b/>
        <sz val="10"/>
        <color theme="1"/>
        <rFont val="Calibri Light"/>
        <family val="2"/>
        <scheme val="major"/>
      </rPr>
      <t>Fases:</t>
    </r>
    <r>
      <rPr>
        <sz val="10"/>
        <color theme="1"/>
        <rFont val="Calibri Light"/>
        <family val="2"/>
        <scheme val="major"/>
      </rPr>
      <t xml:space="preserve">
Concertación: 25%
Propuesta borrador: 25%
Piezas graficas: 25%
Difusión: 25%</t>
    </r>
  </si>
  <si>
    <t>No.</t>
  </si>
  <si>
    <t>Presupuesto programado para la meta del proyecto para el cuatrienio</t>
  </si>
  <si>
    <t>Porcentaje del presupuesto programado para las acciones en el cuatrienio
(0 a 100)</t>
  </si>
  <si>
    <t>Presupuesto ejecutado acumulado para la acción</t>
  </si>
  <si>
    <r>
      <t xml:space="preserve">Respecto al presupuesto programado y ejecutado para esta acción, se precisa, que el proyecto de inversión 7525 no contempla acciones epecifícas para población Raizal, no obstante se realizará esta acción con el talento humano con el fin de cumplir las metas propuestas en el Plan de acciones afirmativas. Por lo anterior, no se reportarán recursos durante la implementación del Plan de Desarrollo Bogotá Mejor para todos. 
Se aclara que en el informe PIAA 2017 se encontraba registrado "623 casos" en </t>
    </r>
    <r>
      <rPr>
        <i/>
        <sz val="10"/>
        <color indexed="8"/>
        <rFont val="Calibri Light"/>
        <family val="2"/>
        <scheme val="major"/>
      </rPr>
      <t>Resultado del Indicador 2017</t>
    </r>
    <r>
      <rPr>
        <sz val="10"/>
        <color indexed="8"/>
        <rFont val="Calibri Light"/>
        <family val="2"/>
        <scheme val="major"/>
      </rPr>
      <t xml:space="preserve"> siendo el dato correcto solamente el 100% que corresponde a 4 casos;  igualmente en la columna de </t>
    </r>
    <r>
      <rPr>
        <i/>
        <sz val="10"/>
        <color indexed="8"/>
        <rFont val="Calibri Light"/>
        <family val="2"/>
        <scheme val="major"/>
      </rPr>
      <t>Presupuesto ejecutado</t>
    </r>
    <r>
      <rPr>
        <sz val="10"/>
        <color indexed="8"/>
        <rFont val="Calibri Light"/>
        <family val="2"/>
        <scheme val="major"/>
      </rPr>
      <t xml:space="preserve"> se registró "10142000", siendo el dato correcto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</si>
</sst>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_);_(&quot;$&quot;\ * \(#,##0\);_(&quot;$&quot;\ * &quot;-&quot;_);_(@_)"/>
    <numFmt numFmtId="166" formatCode="_(* #,##0_);_(* \(#,##0\);_(* &quot;-&quot;_);_(@_)"/>
    <numFmt numFmtId="167" formatCode="_(&quot;$&quot;\ * #,##0.00_);_(&quot;$&quot;\ * \(#,##0.00\);_(&quot;$&quot;\ * &quot;-&quot;??_);_(@_)"/>
    <numFmt numFmtId="168" formatCode="_(* #,##0.00_);_(* \(#,##0.00\);_(* &quot;-&quot;??_);_(@_)"/>
    <numFmt numFmtId="169" formatCode="_(* #,##0_);_(* \(#,##0\);_(* &quot;-&quot;??_);_(@_)"/>
    <numFmt numFmtId="170" formatCode="0;[Red]0"/>
    <numFmt numFmtId="171" formatCode="_-&quot;$&quot;* #,##0_-;\-&quot;$&quot;* #,##0_-;_-&quot;$&quot;* &quot;-&quot;??_-;_-@_-"/>
    <numFmt numFmtId="172" formatCode="0.000%"/>
    <numFmt numFmtId="173" formatCode="#,##0;[Red]#,##0"/>
    <numFmt numFmtId="174" formatCode="&quot;$&quot;\ #,##0"/>
    <numFmt numFmtId="175" formatCode="\$#,##0;[Red]&quot;-$&quot;#,##0"/>
    <numFmt numFmtId="176" formatCode="_(&quot;$ &quot;* #,##0_);_(&quot;$ &quot;* \(#,##0\);_(&quot;$ &quot;* \-_);_(@_)"/>
    <numFmt numFmtId="177" formatCode="&quot;$ &quot;#,##0;[Red]&quot;-$ &quot;#,##0"/>
    <numFmt numFmtId="178" formatCode="_-[$$-240A]\ * #,##0_-;\-[$$-240A]\ * #,##0_-;_-[$$-240A]\ * &quot;-&quot;??_-;_-@_-"/>
    <numFmt numFmtId="179" formatCode="0.0%"/>
    <numFmt numFmtId="180" formatCode="_(* #,##0.000_);_(* \(#,##0.000\);_(* &quot;-&quot;_);_(@_)"/>
  </numFmts>
  <fonts count="28" x14ac:knownFonts="1">
    <font>
      <sz val="11"/>
      <color theme="1"/>
      <name val="Calibri"/>
      <family val="2"/>
      <scheme val="minor"/>
    </font>
    <font>
      <sz val="10"/>
      <color indexed="8"/>
      <name val="Calibri Light"/>
      <family val="2"/>
    </font>
    <font>
      <b/>
      <sz val="10"/>
      <name val="Calibri Light"/>
      <family val="2"/>
    </font>
    <font>
      <sz val="10"/>
      <name val="Calibri Light"/>
      <family val="2"/>
    </font>
    <font>
      <sz val="10"/>
      <color theme="1"/>
      <name val="Calibri Light"/>
      <family val="2"/>
    </font>
    <font>
      <sz val="11"/>
      <color theme="1"/>
      <name val="Calibri"/>
      <family val="2"/>
      <scheme val="minor"/>
    </font>
    <font>
      <sz val="10"/>
      <color theme="1"/>
      <name val="Calibri Light"/>
      <family val="2"/>
      <scheme val="major"/>
    </font>
    <font>
      <u/>
      <sz val="11"/>
      <color theme="10"/>
      <name val="Calibri"/>
      <family val="2"/>
      <scheme val="minor"/>
    </font>
    <font>
      <u/>
      <sz val="11"/>
      <color theme="10"/>
      <name val="Calibri"/>
      <family val="2"/>
    </font>
    <font>
      <b/>
      <sz val="9"/>
      <color indexed="81"/>
      <name val="Tahoma"/>
      <family val="2"/>
    </font>
    <font>
      <sz val="9"/>
      <color indexed="81"/>
      <name val="Tahoma"/>
      <family val="2"/>
    </font>
    <font>
      <sz val="10"/>
      <color indexed="8"/>
      <name val="Calibri Light"/>
      <family val="2"/>
      <scheme val="major"/>
    </font>
    <font>
      <sz val="10"/>
      <name val="Calibri Light"/>
      <family val="2"/>
      <scheme val="major"/>
    </font>
    <font>
      <u/>
      <sz val="10"/>
      <color theme="10"/>
      <name val="Calibri Light"/>
      <family val="2"/>
      <scheme val="major"/>
    </font>
    <font>
      <sz val="11"/>
      <color indexed="8"/>
      <name val="Calibri"/>
      <family val="2"/>
    </font>
    <font>
      <sz val="10"/>
      <color rgb="FF000000"/>
      <name val="Calibri Light"/>
      <family val="2"/>
      <scheme val="major"/>
    </font>
    <font>
      <i/>
      <sz val="11"/>
      <color rgb="FF7F7F7F"/>
      <name val="Calibri"/>
      <family val="2"/>
      <scheme val="minor"/>
    </font>
    <font>
      <b/>
      <sz val="10"/>
      <color indexed="8"/>
      <name val="Calibri Light"/>
      <family val="2"/>
      <scheme val="major"/>
    </font>
    <font>
      <b/>
      <sz val="10"/>
      <name val="Calibri Light"/>
      <family val="2"/>
      <scheme val="major"/>
    </font>
    <font>
      <sz val="10"/>
      <color rgb="FF333333"/>
      <name val="Calibri Light"/>
      <family val="2"/>
      <scheme val="major"/>
    </font>
    <font>
      <u/>
      <sz val="10"/>
      <color indexed="30"/>
      <name val="Calibri Light"/>
      <family val="2"/>
      <scheme val="major"/>
    </font>
    <font>
      <b/>
      <sz val="10"/>
      <color rgb="FF000000"/>
      <name val="Calibri Light"/>
      <family val="2"/>
      <scheme val="major"/>
    </font>
    <font>
      <u/>
      <sz val="10"/>
      <name val="Calibri Light"/>
      <family val="2"/>
      <scheme val="major"/>
    </font>
    <font>
      <sz val="10"/>
      <color rgb="FFFF0000"/>
      <name val="Calibri Light"/>
      <family val="2"/>
      <scheme val="major"/>
    </font>
    <font>
      <b/>
      <sz val="10"/>
      <color theme="1"/>
      <name val="Calibri Light"/>
      <family val="2"/>
      <scheme val="major"/>
    </font>
    <font>
      <sz val="10"/>
      <color rgb="FF0B52BD"/>
      <name val="Calibri Light"/>
      <family val="2"/>
      <scheme val="major"/>
    </font>
    <font>
      <u/>
      <sz val="10"/>
      <color theme="4" tint="-0.249977111117893"/>
      <name val="Calibri Light"/>
      <family val="2"/>
      <scheme val="major"/>
    </font>
    <font>
      <i/>
      <sz val="10"/>
      <color indexed="8"/>
      <name val="Calibri Light"/>
      <family val="2"/>
      <scheme val="maj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0"/>
        <bgColor rgb="FFC0C0C0"/>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7">
    <xf numFmtId="0" fontId="0" fillId="0" borderId="0"/>
    <xf numFmtId="168"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165" fontId="14" fillId="0" borderId="0" applyFont="0" applyFill="0" applyBorder="0" applyAlignment="0" applyProtection="0"/>
    <xf numFmtId="166" fontId="5" fillId="0" borderId="0" applyFont="0" applyFill="0" applyBorder="0" applyAlignment="0" applyProtection="0"/>
    <xf numFmtId="0" fontId="7" fillId="0" borderId="0" applyNumberForma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2"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6" fillId="0" borderId="0" applyNumberFormat="0" applyFill="0" applyBorder="0" applyAlignment="0" applyProtection="0"/>
  </cellStyleXfs>
  <cellXfs count="172">
    <xf numFmtId="0" fontId="0" fillId="0" borderId="0" xfId="0"/>
    <xf numFmtId="0" fontId="2" fillId="2" borderId="4" xfId="0" applyFont="1" applyFill="1" applyBorder="1" applyAlignment="1">
      <alignment vertical="center"/>
    </xf>
    <xf numFmtId="0" fontId="2" fillId="2" borderId="5" xfId="0" applyFont="1" applyFill="1" applyBorder="1" applyAlignment="1"/>
    <xf numFmtId="0" fontId="2" fillId="2" borderId="4" xfId="0" applyFont="1" applyFill="1" applyBorder="1" applyAlignment="1"/>
    <xf numFmtId="0" fontId="3" fillId="2" borderId="5" xfId="0" applyFont="1" applyFill="1" applyBorder="1" applyAlignment="1"/>
    <xf numFmtId="14" fontId="3" fillId="3" borderId="11" xfId="0" applyNumberFormat="1" applyFont="1" applyFill="1" applyBorder="1" applyAlignment="1"/>
    <xf numFmtId="0" fontId="2" fillId="0" borderId="11" xfId="0" applyFont="1" applyBorder="1" applyAlignment="1">
      <alignment horizontal="left"/>
    </xf>
    <xf numFmtId="0" fontId="4" fillId="0" borderId="7" xfId="0" applyFont="1" applyBorder="1" applyAlignment="1">
      <alignment horizontal="center"/>
    </xf>
    <xf numFmtId="0" fontId="1" fillId="2" borderId="12" xfId="0" applyFont="1" applyFill="1" applyBorder="1"/>
    <xf numFmtId="0" fontId="1" fillId="2" borderId="13" xfId="0" applyFont="1" applyFill="1" applyBorder="1"/>
    <xf numFmtId="0" fontId="1" fillId="2" borderId="14" xfId="0" applyFont="1" applyFill="1" applyBorder="1"/>
    <xf numFmtId="0" fontId="1" fillId="2" borderId="15" xfId="0" applyFont="1" applyFill="1" applyBorder="1"/>
    <xf numFmtId="0" fontId="2" fillId="4" borderId="0" xfId="0" applyFont="1" applyFill="1" applyBorder="1" applyAlignment="1">
      <alignment horizontal="center" vertical="center"/>
    </xf>
    <xf numFmtId="0" fontId="2" fillId="4" borderId="19" xfId="0" applyFont="1" applyFill="1" applyBorder="1" applyAlignment="1">
      <alignment horizontal="center" vertical="center"/>
    </xf>
    <xf numFmtId="0" fontId="0" fillId="0" borderId="0" xfId="0" applyAlignment="1">
      <alignment horizontal="center"/>
    </xf>
    <xf numFmtId="0" fontId="0" fillId="6" borderId="0" xfId="0" applyFill="1"/>
    <xf numFmtId="42" fontId="11" fillId="6" borderId="30" xfId="0" applyNumberFormat="1" applyFont="1" applyFill="1" applyBorder="1" applyAlignment="1">
      <alignment vertical="center" wrapText="1"/>
    </xf>
    <xf numFmtId="10" fontId="11" fillId="6" borderId="30" xfId="0" applyNumberFormat="1" applyFont="1" applyFill="1" applyBorder="1" applyAlignment="1">
      <alignment horizontal="center" vertical="center" wrapText="1"/>
    </xf>
    <xf numFmtId="42" fontId="11" fillId="6" borderId="30" xfId="0" applyNumberFormat="1" applyFont="1" applyFill="1" applyBorder="1" applyAlignment="1">
      <alignment horizontal="center" vertical="center" wrapText="1"/>
    </xf>
    <xf numFmtId="0" fontId="11" fillId="6" borderId="30" xfId="0" applyFont="1" applyFill="1" applyBorder="1" applyAlignment="1">
      <alignment horizontal="left" vertical="center" wrapText="1"/>
    </xf>
    <xf numFmtId="9" fontId="11" fillId="6" borderId="30" xfId="0" applyNumberFormat="1" applyFont="1" applyFill="1" applyBorder="1" applyAlignment="1">
      <alignment horizontal="center" vertical="center" wrapText="1"/>
    </xf>
    <xf numFmtId="0" fontId="11" fillId="6" borderId="30" xfId="0" applyFont="1" applyFill="1" applyBorder="1" applyAlignment="1">
      <alignment vertical="center" wrapText="1"/>
    </xf>
    <xf numFmtId="0" fontId="11" fillId="6" borderId="30" xfId="0" applyFont="1" applyFill="1" applyBorder="1" applyAlignment="1">
      <alignment vertical="top" wrapText="1"/>
    </xf>
    <xf numFmtId="180" fontId="17" fillId="6" borderId="30" xfId="8" applyNumberFormat="1" applyFont="1" applyFill="1" applyBorder="1" applyAlignment="1">
      <alignment vertical="center" wrapText="1"/>
    </xf>
    <xf numFmtId="0" fontId="12" fillId="6" borderId="30" xfId="0" applyFont="1" applyFill="1" applyBorder="1" applyAlignment="1">
      <alignment vertical="top" wrapText="1"/>
    </xf>
    <xf numFmtId="0" fontId="2" fillId="4" borderId="25" xfId="0" applyFont="1" applyFill="1" applyBorder="1" applyAlignment="1">
      <alignment vertical="center"/>
    </xf>
    <xf numFmtId="0" fontId="18" fillId="4" borderId="30"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8" fillId="3" borderId="30" xfId="0" applyFont="1" applyFill="1" applyBorder="1" applyAlignment="1" applyProtection="1">
      <alignment horizontal="center" vertical="center" wrapText="1"/>
      <protection locked="0"/>
    </xf>
    <xf numFmtId="0" fontId="18" fillId="3" borderId="30"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2" fillId="6" borderId="30" xfId="0" applyFont="1" applyFill="1" applyBorder="1" applyAlignment="1">
      <alignment vertical="center" wrapText="1"/>
    </xf>
    <xf numFmtId="9" fontId="12" fillId="6" borderId="30" xfId="0" applyNumberFormat="1" applyFont="1" applyFill="1" applyBorder="1" applyAlignment="1">
      <alignment horizontal="center" vertical="center" wrapText="1"/>
    </xf>
    <xf numFmtId="169" fontId="6" fillId="6" borderId="30" xfId="1" applyNumberFormat="1" applyFont="1" applyFill="1" applyBorder="1" applyAlignment="1">
      <alignment horizontal="center" vertical="center" wrapText="1"/>
    </xf>
    <xf numFmtId="0" fontId="6" fillId="6" borderId="30" xfId="0" applyFont="1" applyFill="1" applyBorder="1" applyAlignment="1">
      <alignment horizontal="left" vertical="center" wrapText="1"/>
    </xf>
    <xf numFmtId="166" fontId="6" fillId="6" borderId="30" xfId="8" applyFont="1" applyFill="1" applyBorder="1" applyAlignment="1">
      <alignment horizontal="center" vertical="center" wrapText="1"/>
    </xf>
    <xf numFmtId="0" fontId="6" fillId="6" borderId="30" xfId="0" applyFont="1" applyFill="1" applyBorder="1" applyAlignment="1">
      <alignment vertical="center" wrapText="1"/>
    </xf>
    <xf numFmtId="9" fontId="6" fillId="6" borderId="30" xfId="0" applyNumberFormat="1" applyFont="1" applyFill="1" applyBorder="1" applyAlignment="1">
      <alignment horizontal="left" vertical="center" wrapText="1"/>
    </xf>
    <xf numFmtId="0" fontId="12" fillId="6" borderId="30" xfId="0" applyFont="1" applyFill="1" applyBorder="1" applyAlignment="1">
      <alignment horizontal="left" vertical="center" wrapText="1"/>
    </xf>
    <xf numFmtId="9" fontId="6" fillId="6" borderId="30" xfId="0" applyNumberFormat="1" applyFont="1" applyFill="1" applyBorder="1" applyAlignment="1">
      <alignment horizontal="center" vertical="center" wrapText="1"/>
    </xf>
    <xf numFmtId="0" fontId="6" fillId="6" borderId="30" xfId="0" applyFont="1" applyFill="1" applyBorder="1" applyAlignment="1">
      <alignment horizontal="center" vertical="center"/>
    </xf>
    <xf numFmtId="0" fontId="12" fillId="6" borderId="30" xfId="0" applyFont="1" applyFill="1" applyBorder="1" applyAlignment="1">
      <alignment horizontal="center" vertical="center" wrapText="1"/>
    </xf>
    <xf numFmtId="14" fontId="12" fillId="6" borderId="30" xfId="0" applyNumberFormat="1" applyFont="1" applyFill="1" applyBorder="1" applyAlignment="1">
      <alignment horizontal="center" vertical="center" wrapText="1"/>
    </xf>
    <xf numFmtId="14" fontId="11" fillId="6" borderId="30" xfId="0" applyNumberFormat="1" applyFont="1" applyFill="1" applyBorder="1" applyAlignment="1">
      <alignment horizontal="center" vertical="center" wrapText="1"/>
    </xf>
    <xf numFmtId="0" fontId="11" fillId="6" borderId="30" xfId="0" applyFont="1" applyFill="1" applyBorder="1" applyAlignment="1">
      <alignment horizontal="center" vertical="center" wrapText="1"/>
    </xf>
    <xf numFmtId="3" fontId="11" fillId="6" borderId="30" xfId="0" applyNumberFormat="1" applyFont="1" applyFill="1" applyBorder="1" applyAlignment="1">
      <alignment horizontal="right" vertical="center" wrapText="1"/>
    </xf>
    <xf numFmtId="172" fontId="11" fillId="6" borderId="30" xfId="4" applyNumberFormat="1" applyFont="1" applyFill="1" applyBorder="1" applyAlignment="1">
      <alignment horizontal="right" vertical="center" wrapText="1"/>
    </xf>
    <xf numFmtId="166" fontId="11" fillId="6" borderId="30" xfId="8" applyFont="1" applyFill="1" applyBorder="1" applyAlignment="1">
      <alignment vertical="center" wrapText="1"/>
    </xf>
    <xf numFmtId="166" fontId="6" fillId="6" borderId="30" xfId="8" applyFont="1" applyFill="1" applyBorder="1" applyAlignment="1">
      <alignment vertical="center" wrapText="1"/>
    </xf>
    <xf numFmtId="0" fontId="11" fillId="6" borderId="30" xfId="0" applyFont="1" applyFill="1" applyBorder="1" applyAlignment="1">
      <alignment horizontal="justify" vertical="center" wrapText="1"/>
    </xf>
    <xf numFmtId="9" fontId="12" fillId="6" borderId="30" xfId="4" applyFont="1" applyFill="1" applyBorder="1" applyAlignment="1">
      <alignment horizontal="center" vertical="center" wrapText="1"/>
    </xf>
    <xf numFmtId="176" fontId="15" fillId="6" borderId="30" xfId="26" applyNumberFormat="1" applyFont="1" applyFill="1" applyBorder="1" applyAlignment="1" applyProtection="1">
      <alignment horizontal="center" vertical="center" wrapText="1"/>
    </xf>
    <xf numFmtId="0" fontId="15" fillId="6" borderId="30" xfId="0" applyNumberFormat="1" applyFont="1" applyFill="1" applyBorder="1" applyAlignment="1">
      <alignment horizontal="center" vertical="center" wrapText="1"/>
    </xf>
    <xf numFmtId="175" fontId="15" fillId="6" borderId="30" xfId="0" applyNumberFormat="1" applyFont="1" applyFill="1" applyBorder="1" applyAlignment="1">
      <alignment horizontal="center" vertical="center" wrapText="1"/>
    </xf>
    <xf numFmtId="0" fontId="15" fillId="6" borderId="30" xfId="0" applyFont="1" applyFill="1" applyBorder="1" applyAlignment="1">
      <alignment horizontal="left" vertical="center" wrapText="1"/>
    </xf>
    <xf numFmtId="165" fontId="11" fillId="6" borderId="30" xfId="7" applyFont="1" applyFill="1" applyBorder="1" applyAlignment="1">
      <alignment horizontal="center" vertical="center" wrapText="1"/>
    </xf>
    <xf numFmtId="0" fontId="11" fillId="6" borderId="30" xfId="0" applyNumberFormat="1" applyFont="1" applyFill="1" applyBorder="1" applyAlignment="1">
      <alignment horizontal="center" vertical="center" wrapText="1"/>
    </xf>
    <xf numFmtId="0" fontId="11" fillId="6" borderId="30" xfId="0" applyFont="1" applyFill="1" applyBorder="1" applyAlignment="1">
      <alignment vertical="center" wrapText="1" shrinkToFit="1"/>
    </xf>
    <xf numFmtId="0" fontId="11" fillId="6" borderId="30" xfId="0" applyFont="1" applyFill="1" applyBorder="1" applyAlignment="1">
      <alignment horizontal="justify" vertical="center" wrapText="1" shrinkToFit="1"/>
    </xf>
    <xf numFmtId="177" fontId="15" fillId="7" borderId="30" xfId="0" applyNumberFormat="1" applyFont="1" applyFill="1" applyBorder="1" applyAlignment="1">
      <alignment horizontal="center" vertical="center" wrapText="1"/>
    </xf>
    <xf numFmtId="0" fontId="6" fillId="6" borderId="30" xfId="0" applyFont="1" applyFill="1" applyBorder="1" applyAlignment="1">
      <alignment horizontal="center" vertical="center" wrapText="1"/>
    </xf>
    <xf numFmtId="9" fontId="6" fillId="6" borderId="30" xfId="4" applyNumberFormat="1" applyFont="1" applyFill="1" applyBorder="1" applyAlignment="1">
      <alignment horizontal="center" vertical="center" wrapText="1"/>
    </xf>
    <xf numFmtId="1" fontId="6" fillId="6" borderId="30" xfId="4" applyNumberFormat="1" applyFont="1" applyFill="1" applyBorder="1" applyAlignment="1">
      <alignment horizontal="center" vertical="center" wrapText="1"/>
    </xf>
    <xf numFmtId="0" fontId="22" fillId="6" borderId="30" xfId="5" applyFont="1" applyFill="1" applyBorder="1" applyAlignment="1">
      <alignment horizontal="left" vertical="center" wrapText="1"/>
    </xf>
    <xf numFmtId="9" fontId="12" fillId="6" borderId="30" xfId="0" applyNumberFormat="1" applyFont="1" applyFill="1" applyBorder="1" applyAlignment="1">
      <alignment horizontal="center" vertical="center"/>
    </xf>
    <xf numFmtId="171" fontId="12" fillId="6" borderId="30" xfId="2" applyNumberFormat="1" applyFont="1" applyFill="1" applyBorder="1" applyAlignment="1">
      <alignment horizontal="left" vertical="center"/>
    </xf>
    <xf numFmtId="10" fontId="12" fillId="6" borderId="30" xfId="4" applyNumberFormat="1" applyFont="1" applyFill="1" applyBorder="1" applyAlignment="1">
      <alignment horizontal="left" vertical="center"/>
    </xf>
    <xf numFmtId="0" fontId="12" fillId="6" borderId="30" xfId="0" applyFont="1" applyFill="1" applyBorder="1" applyAlignment="1">
      <alignment horizontal="left" vertical="top" wrapText="1"/>
    </xf>
    <xf numFmtId="9" fontId="6" fillId="6" borderId="30" xfId="0" applyNumberFormat="1" applyFont="1" applyFill="1" applyBorder="1" applyAlignment="1">
      <alignment horizontal="center" vertical="center"/>
    </xf>
    <xf numFmtId="9" fontId="12" fillId="6" borderId="30" xfId="0" applyNumberFormat="1" applyFont="1" applyFill="1" applyBorder="1" applyAlignment="1">
      <alignment horizontal="left" vertical="center" wrapText="1"/>
    </xf>
    <xf numFmtId="171" fontId="12" fillId="6" borderId="30" xfId="2" applyNumberFormat="1" applyFont="1" applyFill="1" applyBorder="1" applyAlignment="1" applyProtection="1">
      <alignment horizontal="left" vertical="center"/>
      <protection hidden="1"/>
    </xf>
    <xf numFmtId="10" fontId="12" fillId="6" borderId="30" xfId="4" applyNumberFormat="1" applyFont="1" applyFill="1" applyBorder="1" applyAlignment="1">
      <alignment horizontal="left" vertical="center" wrapText="1"/>
    </xf>
    <xf numFmtId="0" fontId="11" fillId="6" borderId="30" xfId="0" applyFont="1" applyFill="1" applyBorder="1" applyAlignment="1">
      <alignment horizontal="center" vertical="center"/>
    </xf>
    <xf numFmtId="0" fontId="11" fillId="6" borderId="30" xfId="0" applyFont="1" applyFill="1" applyBorder="1" applyAlignment="1">
      <alignment horizontal="left" wrapText="1"/>
    </xf>
    <xf numFmtId="171" fontId="11" fillId="6" borderId="30" xfId="2" applyNumberFormat="1" applyFont="1" applyFill="1" applyBorder="1" applyAlignment="1">
      <alignment horizontal="left" vertical="center" wrapText="1"/>
    </xf>
    <xf numFmtId="10" fontId="11" fillId="6" borderId="30" xfId="0" applyNumberFormat="1" applyFont="1" applyFill="1" applyBorder="1" applyAlignment="1">
      <alignment horizontal="left" vertical="center"/>
    </xf>
    <xf numFmtId="9" fontId="11" fillId="6" borderId="30" xfId="0" applyNumberFormat="1" applyFont="1" applyFill="1" applyBorder="1" applyAlignment="1">
      <alignment horizontal="center" vertical="center"/>
    </xf>
    <xf numFmtId="14" fontId="12" fillId="6" borderId="30" xfId="0" applyNumberFormat="1" applyFont="1" applyFill="1" applyBorder="1" applyAlignment="1">
      <alignment horizontal="left" vertical="center" wrapText="1"/>
    </xf>
    <xf numFmtId="173" fontId="12" fillId="6" borderId="30" xfId="0" applyNumberFormat="1" applyFont="1" applyFill="1" applyBorder="1" applyAlignment="1">
      <alignment horizontal="center" vertical="center" wrapText="1"/>
    </xf>
    <xf numFmtId="165" fontId="6" fillId="6" borderId="30" xfId="3" applyFont="1" applyFill="1" applyBorder="1" applyAlignment="1">
      <alignment horizontal="center" vertical="center" wrapText="1"/>
    </xf>
    <xf numFmtId="9" fontId="6" fillId="6" borderId="30" xfId="4" applyFont="1" applyFill="1" applyBorder="1" applyAlignment="1">
      <alignment horizontal="center" vertical="center" wrapText="1"/>
    </xf>
    <xf numFmtId="0" fontId="22" fillId="6" borderId="30" xfId="9" applyFont="1" applyFill="1" applyBorder="1" applyAlignment="1">
      <alignment vertical="center" wrapText="1"/>
    </xf>
    <xf numFmtId="0" fontId="6" fillId="6" borderId="30" xfId="0" applyFont="1" applyFill="1" applyBorder="1"/>
    <xf numFmtId="0" fontId="15" fillId="6" borderId="30" xfId="0" applyFont="1" applyFill="1" applyBorder="1" applyAlignment="1">
      <alignment vertical="top" wrapText="1"/>
    </xf>
    <xf numFmtId="0" fontId="20" fillId="6" borderId="30" xfId="9" applyFont="1" applyFill="1" applyBorder="1" applyAlignment="1">
      <alignment vertical="center" wrapText="1"/>
    </xf>
    <xf numFmtId="3" fontId="11" fillId="6" borderId="30" xfId="0" applyNumberFormat="1" applyFont="1" applyFill="1" applyBorder="1" applyAlignment="1">
      <alignment horizontal="center" vertical="center" wrapText="1"/>
    </xf>
    <xf numFmtId="3" fontId="12" fillId="6" borderId="30" xfId="0" applyNumberFormat="1" applyFont="1" applyFill="1" applyBorder="1" applyAlignment="1">
      <alignment horizontal="center" vertical="center" wrapText="1"/>
    </xf>
    <xf numFmtId="6" fontId="11" fillId="6" borderId="30" xfId="0" applyNumberFormat="1" applyFont="1" applyFill="1" applyBorder="1" applyAlignment="1">
      <alignment vertical="center" wrapText="1"/>
    </xf>
    <xf numFmtId="165" fontId="6" fillId="6" borderId="30" xfId="3" applyFont="1" applyFill="1" applyBorder="1" applyAlignment="1">
      <alignment horizontal="center" vertical="center"/>
    </xf>
    <xf numFmtId="14" fontId="12" fillId="6" borderId="30" xfId="0" applyNumberFormat="1" applyFont="1" applyFill="1" applyBorder="1" applyAlignment="1">
      <alignment vertical="center"/>
    </xf>
    <xf numFmtId="14" fontId="11" fillId="6" borderId="30" xfId="0" applyNumberFormat="1" applyFont="1" applyFill="1" applyBorder="1" applyAlignment="1">
      <alignment vertical="center"/>
    </xf>
    <xf numFmtId="179" fontId="6" fillId="6" borderId="30" xfId="0" applyNumberFormat="1" applyFont="1" applyFill="1" applyBorder="1" applyAlignment="1">
      <alignment horizontal="center" vertical="center" wrapText="1"/>
    </xf>
    <xf numFmtId="42" fontId="6" fillId="6" borderId="30" xfId="10" applyFont="1" applyFill="1" applyBorder="1" applyAlignment="1">
      <alignment horizontal="left" vertical="center" wrapText="1"/>
    </xf>
    <xf numFmtId="0" fontId="19" fillId="6" borderId="30" xfId="0" applyFont="1" applyFill="1" applyBorder="1" applyAlignment="1">
      <alignment horizontal="left" vertical="center" wrapText="1"/>
    </xf>
    <xf numFmtId="0" fontId="20" fillId="6" borderId="30" xfId="6" applyFont="1" applyFill="1" applyBorder="1" applyAlignment="1" applyProtection="1">
      <alignment vertical="center" wrapText="1"/>
    </xf>
    <xf numFmtId="10" fontId="6" fillId="6" borderId="30" xfId="0" applyNumberFormat="1" applyFont="1" applyFill="1" applyBorder="1" applyAlignment="1">
      <alignment horizontal="center" vertical="center"/>
    </xf>
    <xf numFmtId="0" fontId="12" fillId="6" borderId="30" xfId="0" applyNumberFormat="1" applyFont="1" applyFill="1" applyBorder="1" applyAlignment="1">
      <alignment horizontal="left" vertical="center" wrapText="1"/>
    </xf>
    <xf numFmtId="0" fontId="12" fillId="6" borderId="30" xfId="0" applyFont="1" applyFill="1" applyBorder="1" applyAlignment="1">
      <alignment vertical="center"/>
    </xf>
    <xf numFmtId="0" fontId="13" fillId="6" borderId="30" xfId="5" applyFont="1" applyFill="1" applyBorder="1" applyAlignment="1">
      <alignment vertical="center" wrapText="1"/>
    </xf>
    <xf numFmtId="14" fontId="11" fillId="6" borderId="30" xfId="0" applyNumberFormat="1" applyFont="1" applyFill="1" applyBorder="1" applyAlignment="1">
      <alignment horizontal="center" vertical="center"/>
    </xf>
    <xf numFmtId="0" fontId="11" fillId="6" borderId="30" xfId="0" applyFont="1" applyFill="1" applyBorder="1" applyAlignment="1">
      <alignment vertical="center"/>
    </xf>
    <xf numFmtId="0" fontId="11" fillId="6" borderId="30" xfId="0" applyFont="1" applyFill="1" applyBorder="1" applyAlignment="1">
      <alignment horizontal="center" vertical="center" wrapText="1" shrinkToFit="1"/>
    </xf>
    <xf numFmtId="14" fontId="12" fillId="6" borderId="30" xfId="0" applyNumberFormat="1" applyFont="1" applyFill="1" applyBorder="1" applyAlignment="1">
      <alignment horizontal="center" vertical="center"/>
    </xf>
    <xf numFmtId="165" fontId="11" fillId="6" borderId="30" xfId="3" applyFont="1" applyFill="1" applyBorder="1" applyAlignment="1">
      <alignment horizontal="center" vertical="center" wrapText="1"/>
    </xf>
    <xf numFmtId="170" fontId="11" fillId="6" borderId="30" xfId="0" applyNumberFormat="1" applyFont="1" applyFill="1" applyBorder="1" applyAlignment="1">
      <alignment horizontal="center" vertical="center" wrapText="1"/>
    </xf>
    <xf numFmtId="0" fontId="6" fillId="6" borderId="30" xfId="0" applyFont="1" applyFill="1" applyBorder="1" applyAlignment="1">
      <alignment wrapText="1"/>
    </xf>
    <xf numFmtId="174" fontId="12" fillId="6" borderId="30" xfId="0" applyNumberFormat="1" applyFont="1" applyFill="1" applyBorder="1" applyAlignment="1">
      <alignment vertical="center" wrapText="1"/>
    </xf>
    <xf numFmtId="3" fontId="11" fillId="6" borderId="30" xfId="0" applyNumberFormat="1" applyFont="1" applyFill="1" applyBorder="1" applyAlignment="1">
      <alignment vertical="center" wrapText="1"/>
    </xf>
    <xf numFmtId="0" fontId="15" fillId="6" borderId="30" xfId="0" applyFont="1" applyFill="1" applyBorder="1" applyAlignment="1">
      <alignment vertical="center" wrapText="1"/>
    </xf>
    <xf numFmtId="0" fontId="6" fillId="6" borderId="30" xfId="0" applyFont="1" applyFill="1" applyBorder="1" applyAlignment="1">
      <alignment horizontal="left" vertical="center"/>
    </xf>
    <xf numFmtId="0" fontId="12" fillId="6" borderId="30" xfId="0" applyFont="1" applyFill="1" applyBorder="1" applyAlignment="1">
      <alignment horizontal="justify" vertical="center" wrapText="1"/>
    </xf>
    <xf numFmtId="0" fontId="25" fillId="6" borderId="30" xfId="0" applyFont="1" applyFill="1" applyBorder="1" applyAlignment="1">
      <alignment horizontal="justify" vertical="center"/>
    </xf>
    <xf numFmtId="6" fontId="12" fillId="6" borderId="30" xfId="19" applyNumberFormat="1" applyFont="1" applyFill="1" applyBorder="1" applyAlignment="1">
      <alignment horizontal="center" vertical="center"/>
    </xf>
    <xf numFmtId="0" fontId="12" fillId="6" borderId="30" xfId="0" applyFont="1" applyFill="1" applyBorder="1" applyAlignment="1">
      <alignment horizontal="justify" vertical="top"/>
    </xf>
    <xf numFmtId="0" fontId="25" fillId="6" borderId="30" xfId="0" applyFont="1" applyFill="1" applyBorder="1" applyAlignment="1">
      <alignment horizontal="justify" vertical="top" wrapText="1"/>
    </xf>
    <xf numFmtId="42" fontId="12" fillId="6" borderId="30" xfId="19" applyFont="1" applyFill="1" applyBorder="1" applyAlignment="1">
      <alignment horizontal="center" vertical="center"/>
    </xf>
    <xf numFmtId="0" fontId="11" fillId="6" borderId="30" xfId="0" applyNumberFormat="1" applyFont="1" applyFill="1" applyBorder="1" applyAlignment="1">
      <alignment vertical="center" wrapText="1"/>
    </xf>
    <xf numFmtId="0" fontId="26" fillId="6" borderId="30" xfId="5" applyFont="1" applyFill="1" applyBorder="1" applyAlignment="1">
      <alignment horizontal="center" vertical="center" wrapText="1"/>
    </xf>
    <xf numFmtId="178" fontId="6" fillId="6" borderId="30" xfId="0" applyNumberFormat="1" applyFont="1" applyFill="1" applyBorder="1" applyAlignment="1">
      <alignment horizontal="left" vertical="center" wrapText="1"/>
    </xf>
    <xf numFmtId="0" fontId="11" fillId="6" borderId="30" xfId="0" applyNumberFormat="1" applyFont="1" applyFill="1" applyBorder="1" applyAlignment="1">
      <alignment horizontal="justify" vertical="center" wrapText="1"/>
    </xf>
    <xf numFmtId="0" fontId="0" fillId="6" borderId="0" xfId="0" applyFill="1" applyAlignment="1">
      <alignment horizontal="center"/>
    </xf>
    <xf numFmtId="173" fontId="0" fillId="6" borderId="0" xfId="0" applyNumberFormat="1" applyFill="1"/>
    <xf numFmtId="165" fontId="0" fillId="6" borderId="0" xfId="0" applyNumberFormat="1" applyFill="1"/>
    <xf numFmtId="0" fontId="18" fillId="4" borderId="31" xfId="0" applyFont="1" applyFill="1" applyBorder="1" applyAlignment="1">
      <alignment horizontal="center" vertical="center" wrapText="1"/>
    </xf>
    <xf numFmtId="0" fontId="0" fillId="0" borderId="0" xfId="0" applyAlignment="1">
      <alignment horizontal="center" vertical="center"/>
    </xf>
    <xf numFmtId="0" fontId="12" fillId="6" borderId="30" xfId="0" applyFont="1" applyFill="1" applyBorder="1" applyAlignment="1">
      <alignment horizontal="center" vertical="center"/>
    </xf>
    <xf numFmtId="0" fontId="0" fillId="6" borderId="0" xfId="0" applyFill="1" applyAlignment="1">
      <alignment horizontal="center" vertical="center"/>
    </xf>
    <xf numFmtId="0" fontId="2" fillId="2" borderId="8" xfId="0" applyFont="1" applyFill="1" applyBorder="1" applyAlignment="1">
      <alignment vertical="center" wrapText="1"/>
    </xf>
    <xf numFmtId="0" fontId="2" fillId="2" borderId="0" xfId="0" applyFont="1" applyFill="1" applyBorder="1" applyAlignment="1">
      <alignment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4" borderId="8"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0" xfId="0" applyFont="1" applyFill="1" applyBorder="1" applyAlignment="1">
      <alignment horizontal="left"/>
    </xf>
    <xf numFmtId="0" fontId="2" fillId="2" borderId="5" xfId="0" applyFont="1" applyFill="1" applyBorder="1" applyAlignment="1">
      <alignment horizontal="left"/>
    </xf>
  </cellXfs>
  <cellStyles count="27">
    <cellStyle name="Hipervínculo" xfId="5" builtinId="8"/>
    <cellStyle name="Hipervínculo 2" xfId="9"/>
    <cellStyle name="Hipervínculo 3" xfId="6"/>
    <cellStyle name="Millares" xfId="1" builtinId="3"/>
    <cellStyle name="Millares [0]" xfId="8" builtinId="6"/>
    <cellStyle name="Millares [0] 2" xfId="12"/>
    <cellStyle name="Millares 10" xfId="23"/>
    <cellStyle name="Millares 2" xfId="16"/>
    <cellStyle name="Millares 3" xfId="17"/>
    <cellStyle name="Millares 4" xfId="11"/>
    <cellStyle name="Millares 5" xfId="13"/>
    <cellStyle name="Millares 6" xfId="14"/>
    <cellStyle name="Millares 7" xfId="24"/>
    <cellStyle name="Millares 8" xfId="25"/>
    <cellStyle name="Millares 9" xfId="22"/>
    <cellStyle name="Moneda" xfId="2" builtinId="4"/>
    <cellStyle name="Moneda [0]" xfId="3" builtinId="7"/>
    <cellStyle name="Moneda [0] 2" xfId="10"/>
    <cellStyle name="Moneda [0] 2 2" xfId="19"/>
    <cellStyle name="Moneda [0] 3 2" xfId="7"/>
    <cellStyle name="Moneda [0] 5" xfId="15"/>
    <cellStyle name="Moneda 2" xfId="18"/>
    <cellStyle name="Moneda 4" xfId="20"/>
    <cellStyle name="Moneda 8" xfId="21"/>
    <cellStyle name="Normal" xfId="0" builtinId="0"/>
    <cellStyle name="Porcentaje" xfId="4" builtinId="5"/>
    <cellStyle name="Texto explicativo" xfId="26"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cruz\Desktop\Angela%20Patricia\Plan%20de%20seguimiento%20PIAA\Solicitud%20Seguimiento%202017\Matriz%20Plan%20de%20Acciones%20Afirmativas%20Raizal%20Seguimiento%202017%20y%20Proyeccion%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lvia.ortiz\Downloads\MatrizSegu_Afro_modificada%20OPEL%20130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 1 Sector Salud"/>
      <sheetName val="Matriz No.2 Sector Educación"/>
      <sheetName val="Matriz No. 3 Sector Cultura"/>
      <sheetName val="Matriz No. 4 Sector D.E.I.T"/>
      <sheetName val="Matriz No. 5 Sector I.S."/>
      <sheetName val="Matriz No.6 Sector Hábitat"/>
      <sheetName val="Matriz No.7 Sector Ambiente"/>
      <sheetName val="Matriz No.8 Sector Gobierno"/>
      <sheetName val="Va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B3" t="str">
            <v>Semestre 1</v>
          </cell>
          <cell r="D3" t="str">
            <v>_Eje_de_Cultura_e_Identidad_Raizal</v>
          </cell>
          <cell r="N3" t="str">
            <v>_01_Pilar_Igualdad_de_Calidad_de_Vida</v>
          </cell>
          <cell r="BE3" t="str">
            <v>_Sector_Gestión_Pública</v>
          </cell>
        </row>
        <row r="4">
          <cell r="D4" t="str">
            <v>_Eje_de_Participación_y_Autodeterminación_Raizal</v>
          </cell>
          <cell r="N4" t="str">
            <v>_02_Pilar_Democracia_Urbana</v>
          </cell>
          <cell r="BE4" t="str">
            <v>_Sector_Gobierno</v>
          </cell>
        </row>
        <row r="5">
          <cell r="D5" t="str">
            <v>_Eje_de_Educación_Raizal</v>
          </cell>
          <cell r="N5" t="str">
            <v>_03_Pilar_Construcción_de_Comunidad_y_Cultura_Ciudadana</v>
          </cell>
          <cell r="BE5" t="str">
            <v>_Sector_Hacienda</v>
          </cell>
        </row>
        <row r="6">
          <cell r="D6" t="str">
            <v>_Eje_de_Salud</v>
          </cell>
          <cell r="N6" t="str">
            <v>_06_Eje_transversal_sostenibilidad_ambiental_basada_en_eficiencia_energética</v>
          </cell>
          <cell r="BE6" t="str">
            <v>_Sector_Planeación</v>
          </cell>
        </row>
        <row r="7">
          <cell r="D7" t="str">
            <v>_Eje_de_Desarrollo_Económico_Raizal</v>
          </cell>
          <cell r="N7" t="str">
            <v>_07_Eje_transversal_Gobierno_Legítimo_fortalecimiento_local_y_eficiencia</v>
          </cell>
          <cell r="BE7" t="str">
            <v>_Sector_Desarrollo_Económico_Industria_y_Turismo</v>
          </cell>
        </row>
        <row r="8">
          <cell r="D8" t="str">
            <v>_Eje_de_Inclusión_y_no_discriminación_del_Raizal</v>
          </cell>
          <cell r="BE8" t="str">
            <v>_Sector_Educación</v>
          </cell>
        </row>
        <row r="9">
          <cell r="D9" t="str">
            <v>_Eje_de_Protección_y_Desarrollo_Integral_Raizal</v>
          </cell>
          <cell r="BE9" t="str">
            <v>_Sector_Salud</v>
          </cell>
        </row>
        <row r="10">
          <cell r="BE10" t="str">
            <v>_Sector_Integración_Social</v>
          </cell>
        </row>
        <row r="11">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al"/>
    </sheetNames>
    <sheetDataSet>
      <sheetData sheetId="0"/>
      <sheetData sheetId="1">
        <row r="3">
          <cell r="E3" t="str">
            <v>Sentar_las_bases_institucionales_específicas_para_ejecución_de_la_política_y_el_plan_para_los_afrodescendientes_en_materia_de:_reforma_legal_para_la_adecuación_institucional_modificación_de_la_estructura_administrativa_(instancias_de_atención)_ampliación_</v>
          </cell>
        </row>
        <row r="4">
          <cell r="E4" t="str">
            <v>Incluir_nuevos_componentes_de_participación_y_atención_a_la_población_afrodescendiente_en_todos_los_programas_que_adelanten_las_entidades_distritales_que_definan_indicadores_de_gestión_y_resultados_recursos_así_como_criterios_de_priorización</v>
          </cell>
        </row>
        <row r="5">
          <cell r="E5" t="str">
            <v>Adelantar_acciones_de_planificación_participativa_y_concertada_con_la_Comisión_Consultiva_(instancia_de_representación_legalmente_reconocida)_que_garanticen_el_proceso_de_construcción_consolidación_y_aprobación_de_la_política</v>
          </cell>
        </row>
        <row r="6">
          <cell r="E6" t="str">
            <v>Ejecutar_de_manera_concertada_los_programas_proyectos_y_acciones_afirmativas_que_conforman_el_Plan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ilvia.ortiz@sda.gov.co" TargetMode="External"/><Relationship Id="rId13" Type="http://schemas.openxmlformats.org/officeDocument/2006/relationships/hyperlink" Target="mailto:eddy.bermudez@gobiernobogota.gov.co" TargetMode="External"/><Relationship Id="rId18" Type="http://schemas.openxmlformats.org/officeDocument/2006/relationships/hyperlink" Target="mailto:rgonzalez@participacionbogota.gov.co" TargetMode="External"/><Relationship Id="rId3" Type="http://schemas.openxmlformats.org/officeDocument/2006/relationships/hyperlink" Target="mailto:ljcabiativa@saludcapital.gov.co" TargetMode="External"/><Relationship Id="rId21" Type="http://schemas.openxmlformats.org/officeDocument/2006/relationships/printerSettings" Target="../printerSettings/printerSettings1.bin"/><Relationship Id="rId7" Type="http://schemas.openxmlformats.org/officeDocument/2006/relationships/hyperlink" Target="mailto:silvia.ortiz@sda.gov.co" TargetMode="External"/><Relationship Id="rId12" Type="http://schemas.openxmlformats.org/officeDocument/2006/relationships/hyperlink" Target="mailto:alvaro.vargas@gobiernobogota.gov.co" TargetMode="External"/><Relationship Id="rId17" Type="http://schemas.openxmlformats.org/officeDocument/2006/relationships/hyperlink" Target="mailto:jpardo@participacionbogota.gov.co" TargetMode="External"/><Relationship Id="rId2" Type="http://schemas.openxmlformats.org/officeDocument/2006/relationships/hyperlink" Target="mailto:ljcabiativa@saludcapital.gov.co" TargetMode="External"/><Relationship Id="rId16" Type="http://schemas.openxmlformats.org/officeDocument/2006/relationships/hyperlink" Target="mailto:jpalacios@participacionbogota.gov.co" TargetMode="External"/><Relationship Id="rId20" Type="http://schemas.openxmlformats.org/officeDocument/2006/relationships/hyperlink" Target="mailto:rhernandez@sdmujer.gov.co" TargetMode="External"/><Relationship Id="rId1" Type="http://schemas.openxmlformats.org/officeDocument/2006/relationships/hyperlink" Target="mailto:Lmardila@saludcapital.gov.co" TargetMode="External"/><Relationship Id="rId6" Type="http://schemas.openxmlformats.org/officeDocument/2006/relationships/hyperlink" Target="mailto:alvaro.vargas@gobiernobogota.gov.co" TargetMode="External"/><Relationship Id="rId11" Type="http://schemas.openxmlformats.org/officeDocument/2006/relationships/hyperlink" Target="mailto:lcorrea@sdis.gov.co" TargetMode="External"/><Relationship Id="rId5" Type="http://schemas.openxmlformats.org/officeDocument/2006/relationships/hyperlink" Target="mailto:y1ramirez@saludcapital.gov.co" TargetMode="External"/><Relationship Id="rId15" Type="http://schemas.openxmlformats.org/officeDocument/2006/relationships/hyperlink" Target="mailto:mrios@participacionbogota.gov.co" TargetMode="External"/><Relationship Id="rId23" Type="http://schemas.openxmlformats.org/officeDocument/2006/relationships/comments" Target="../comments1.xml"/><Relationship Id="rId10" Type="http://schemas.openxmlformats.org/officeDocument/2006/relationships/hyperlink" Target="mailto:lcorrea@sdis.gov.co" TargetMode="External"/><Relationship Id="rId19" Type="http://schemas.openxmlformats.org/officeDocument/2006/relationships/hyperlink" Target="mailto:dmartinez@educacionbogota.gov.co" TargetMode="External"/><Relationship Id="rId4" Type="http://schemas.openxmlformats.org/officeDocument/2006/relationships/hyperlink" Target="mailto:ljcabiativa@saludcapital.gov.co" TargetMode="External"/><Relationship Id="rId9" Type="http://schemas.openxmlformats.org/officeDocument/2006/relationships/hyperlink" Target="mailto:silvia.ortiz@sda.gov.co" TargetMode="External"/><Relationship Id="rId14" Type="http://schemas.openxmlformats.org/officeDocument/2006/relationships/hyperlink" Target="mailto:cristian.pulido@gobiernobogota.gov.co"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0"/>
  <sheetViews>
    <sheetView tabSelected="1" zoomScale="90" zoomScaleNormal="90" zoomScaleSheetLayoutView="90" workbookViewId="0">
      <pane ySplit="10" topLeftCell="A11" activePane="bottomLeft" state="frozen"/>
      <selection activeCell="T10" sqref="T10"/>
      <selection pane="bottomLeft" activeCell="D2" sqref="D2:G2"/>
    </sheetView>
  </sheetViews>
  <sheetFormatPr baseColWidth="10" defaultRowHeight="15" x14ac:dyDescent="0.25"/>
  <cols>
    <col min="1" max="1" width="4" style="124" customWidth="1"/>
    <col min="2" max="2" width="21.28515625" customWidth="1"/>
    <col min="3" max="3" width="35.42578125" customWidth="1"/>
    <col min="4" max="4" width="11.7109375" customWidth="1"/>
    <col min="5" max="5" width="26.42578125" customWidth="1"/>
    <col min="6" max="6" width="29.85546875" customWidth="1"/>
    <col min="7" max="7" width="10" customWidth="1"/>
    <col min="8" max="8" width="10.5703125" customWidth="1"/>
    <col min="9" max="9" width="9.5703125" customWidth="1"/>
    <col min="10" max="10" width="7.5703125" style="14" customWidth="1"/>
    <col min="11" max="11" width="17.140625" customWidth="1"/>
    <col min="12" max="12" width="11.42578125" customWidth="1"/>
    <col min="13" max="13" width="21.28515625" customWidth="1"/>
    <col min="14" max="14" width="11.28515625" style="14" customWidth="1"/>
    <col min="15" max="15" width="12.140625" style="14" customWidth="1"/>
    <col min="16" max="16" width="20.5703125" customWidth="1"/>
    <col min="17" max="17" width="19.5703125" customWidth="1"/>
    <col min="18" max="20" width="10.42578125" style="14" customWidth="1"/>
    <col min="21" max="21" width="11" style="14" customWidth="1"/>
    <col min="22" max="22" width="11.85546875" customWidth="1"/>
    <col min="24" max="24" width="14.140625" style="14" customWidth="1"/>
    <col min="25" max="25" width="13" style="14" customWidth="1"/>
    <col min="26" max="26" width="14" customWidth="1"/>
    <col min="27" max="27" width="12" customWidth="1"/>
    <col min="28" max="28" width="15.140625" customWidth="1"/>
    <col min="29" max="29" width="11.42578125" customWidth="1"/>
    <col min="30" max="30" width="15.5703125" customWidth="1"/>
    <col min="31" max="31" width="14.5703125" customWidth="1"/>
    <col min="32" max="32" width="14.7109375" customWidth="1"/>
    <col min="33" max="33" width="12.7109375" customWidth="1"/>
    <col min="34" max="34" width="16.42578125" customWidth="1"/>
    <col min="35" max="35" width="22.85546875" customWidth="1"/>
    <col min="36" max="36" width="16.5703125" customWidth="1"/>
    <col min="37" max="37" width="16.42578125" customWidth="1"/>
    <col min="38" max="38" width="12.85546875" customWidth="1"/>
    <col min="39" max="39" width="43.42578125" customWidth="1"/>
    <col min="40" max="40" width="37.42578125" customWidth="1"/>
  </cols>
  <sheetData>
    <row r="1" spans="1:40" ht="15" customHeight="1" x14ac:dyDescent="0.25">
      <c r="B1" s="167" t="s">
        <v>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9"/>
    </row>
    <row r="2" spans="1:40" ht="34.5" customHeight="1" x14ac:dyDescent="0.25">
      <c r="B2" s="1" t="s">
        <v>1</v>
      </c>
      <c r="C2" s="2"/>
      <c r="D2" s="163" t="s">
        <v>2</v>
      </c>
      <c r="E2" s="163"/>
      <c r="F2" s="163"/>
      <c r="G2" s="164"/>
      <c r="H2" s="127"/>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9"/>
    </row>
    <row r="3" spans="1:40" x14ac:dyDescent="0.25">
      <c r="B3" s="3" t="s">
        <v>3</v>
      </c>
      <c r="C3" s="4"/>
      <c r="D3" s="165" t="s">
        <v>4</v>
      </c>
      <c r="E3" s="165"/>
      <c r="F3" s="165"/>
      <c r="G3" s="166"/>
      <c r="H3" s="127"/>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9"/>
    </row>
    <row r="4" spans="1:40" x14ac:dyDescent="0.25">
      <c r="B4" s="3" t="s">
        <v>5</v>
      </c>
      <c r="C4" s="4"/>
      <c r="D4" s="165" t="s">
        <v>6</v>
      </c>
      <c r="E4" s="165"/>
      <c r="F4" s="165"/>
      <c r="G4" s="166"/>
      <c r="H4" s="127"/>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9"/>
    </row>
    <row r="5" spans="1:40" x14ac:dyDescent="0.25">
      <c r="B5" s="170" t="s">
        <v>7</v>
      </c>
      <c r="C5" s="171"/>
      <c r="D5" s="5"/>
      <c r="E5" s="5"/>
      <c r="F5" s="6" t="s">
        <v>8</v>
      </c>
      <c r="G5" s="7" t="s">
        <v>376</v>
      </c>
      <c r="H5" s="127"/>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9"/>
    </row>
    <row r="6" spans="1:40" ht="15.75" thickBot="1" x14ac:dyDescent="0.3">
      <c r="B6" s="8"/>
      <c r="C6" s="9"/>
      <c r="D6" s="10"/>
      <c r="E6" s="10"/>
      <c r="F6" s="10"/>
      <c r="G6" s="11"/>
      <c r="H6" s="130"/>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2"/>
    </row>
    <row r="7" spans="1:40" ht="15" customHeight="1" x14ac:dyDescent="0.25">
      <c r="B7" s="133" t="s">
        <v>9</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2"/>
      <c r="AD7" s="137" t="s">
        <v>10</v>
      </c>
      <c r="AE7" s="138"/>
      <c r="AF7" s="139"/>
      <c r="AG7" s="143" t="s">
        <v>11</v>
      </c>
      <c r="AH7" s="144"/>
      <c r="AI7" s="144"/>
      <c r="AJ7" s="144"/>
      <c r="AK7" s="144"/>
      <c r="AL7" s="144"/>
      <c r="AM7" s="145"/>
      <c r="AN7" s="147"/>
    </row>
    <row r="8" spans="1:40" ht="15" customHeight="1" x14ac:dyDescent="0.25">
      <c r="B8" s="135"/>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
      <c r="AD8" s="140"/>
      <c r="AE8" s="141"/>
      <c r="AF8" s="142"/>
      <c r="AG8" s="135"/>
      <c r="AH8" s="136"/>
      <c r="AI8" s="136"/>
      <c r="AJ8" s="136"/>
      <c r="AK8" s="136"/>
      <c r="AL8" s="136"/>
      <c r="AM8" s="146"/>
      <c r="AN8" s="148"/>
    </row>
    <row r="9" spans="1:40" ht="46.5" customHeight="1" x14ac:dyDescent="0.25">
      <c r="B9" s="149" t="s">
        <v>12</v>
      </c>
      <c r="C9" s="150"/>
      <c r="D9" s="25"/>
      <c r="E9" s="152" t="s">
        <v>13</v>
      </c>
      <c r="F9" s="152"/>
      <c r="G9" s="154"/>
      <c r="H9" s="155" t="s">
        <v>14</v>
      </c>
      <c r="I9" s="155"/>
      <c r="J9" s="155"/>
      <c r="K9" s="155"/>
      <c r="L9" s="155"/>
      <c r="M9" s="155"/>
      <c r="N9" s="156" t="s">
        <v>15</v>
      </c>
      <c r="O9" s="157"/>
      <c r="P9" s="158" t="s">
        <v>16</v>
      </c>
      <c r="Q9" s="158"/>
      <c r="R9" s="158"/>
      <c r="S9" s="158"/>
      <c r="T9" s="158"/>
      <c r="U9" s="158"/>
      <c r="V9" s="159" t="s">
        <v>17</v>
      </c>
      <c r="W9" s="152"/>
      <c r="X9" s="152"/>
      <c r="Y9" s="152"/>
      <c r="Z9" s="152"/>
      <c r="AA9" s="152"/>
      <c r="AB9" s="152"/>
      <c r="AC9" s="153"/>
      <c r="AD9" s="160"/>
      <c r="AE9" s="161"/>
      <c r="AF9" s="162"/>
      <c r="AG9" s="151" t="s">
        <v>18</v>
      </c>
      <c r="AH9" s="152"/>
      <c r="AI9" s="152"/>
      <c r="AJ9" s="152"/>
      <c r="AK9" s="152"/>
      <c r="AL9" s="152"/>
      <c r="AM9" s="153"/>
      <c r="AN9" s="148"/>
    </row>
    <row r="10" spans="1:40" ht="88.5" customHeight="1" x14ac:dyDescent="0.25">
      <c r="A10" s="123" t="s">
        <v>494</v>
      </c>
      <c r="B10" s="26" t="s">
        <v>19</v>
      </c>
      <c r="C10" s="26" t="s">
        <v>20</v>
      </c>
      <c r="D10" s="26" t="s">
        <v>21</v>
      </c>
      <c r="E10" s="26" t="s">
        <v>22</v>
      </c>
      <c r="F10" s="27" t="s">
        <v>23</v>
      </c>
      <c r="G10" s="27" t="s">
        <v>24</v>
      </c>
      <c r="H10" s="27" t="s">
        <v>25</v>
      </c>
      <c r="I10" s="26" t="s">
        <v>26</v>
      </c>
      <c r="J10" s="27" t="s">
        <v>27</v>
      </c>
      <c r="K10" s="27" t="s">
        <v>28</v>
      </c>
      <c r="L10" s="27" t="s">
        <v>29</v>
      </c>
      <c r="M10" s="27" t="s">
        <v>30</v>
      </c>
      <c r="N10" s="27" t="s">
        <v>31</v>
      </c>
      <c r="O10" s="27" t="s">
        <v>32</v>
      </c>
      <c r="P10" s="27" t="s">
        <v>33</v>
      </c>
      <c r="Q10" s="27" t="s">
        <v>34</v>
      </c>
      <c r="R10" s="26" t="s">
        <v>35</v>
      </c>
      <c r="S10" s="26" t="s">
        <v>36</v>
      </c>
      <c r="T10" s="26" t="s">
        <v>37</v>
      </c>
      <c r="U10" s="26" t="s">
        <v>38</v>
      </c>
      <c r="V10" s="26" t="s">
        <v>39</v>
      </c>
      <c r="W10" s="28" t="s">
        <v>40</v>
      </c>
      <c r="X10" s="26" t="s">
        <v>377</v>
      </c>
      <c r="Y10" s="29" t="s">
        <v>41</v>
      </c>
      <c r="Z10" s="26" t="s">
        <v>42</v>
      </c>
      <c r="AA10" s="29" t="s">
        <v>43</v>
      </c>
      <c r="AB10" s="26" t="s">
        <v>44</v>
      </c>
      <c r="AC10" s="29" t="s">
        <v>45</v>
      </c>
      <c r="AD10" s="30" t="s">
        <v>46</v>
      </c>
      <c r="AE10" s="30" t="s">
        <v>47</v>
      </c>
      <c r="AF10" s="30" t="s">
        <v>48</v>
      </c>
      <c r="AG10" s="26" t="s">
        <v>49</v>
      </c>
      <c r="AH10" s="26" t="s">
        <v>50</v>
      </c>
      <c r="AI10" s="26" t="s">
        <v>484</v>
      </c>
      <c r="AJ10" s="26" t="s">
        <v>495</v>
      </c>
      <c r="AK10" s="26" t="s">
        <v>496</v>
      </c>
      <c r="AL10" s="26" t="s">
        <v>497</v>
      </c>
      <c r="AM10" s="26" t="s">
        <v>51</v>
      </c>
      <c r="AN10" s="26" t="s">
        <v>52</v>
      </c>
    </row>
    <row r="11" spans="1:40" s="15" customFormat="1" ht="99.75" customHeight="1" x14ac:dyDescent="0.25">
      <c r="A11" s="41" t="s">
        <v>407</v>
      </c>
      <c r="B11" s="36" t="s">
        <v>53</v>
      </c>
      <c r="C11" s="93" t="s">
        <v>89</v>
      </c>
      <c r="D11" s="82"/>
      <c r="E11" s="21" t="s">
        <v>54</v>
      </c>
      <c r="F11" s="21" t="s">
        <v>55</v>
      </c>
      <c r="G11" s="41">
        <v>4.5</v>
      </c>
      <c r="H11" s="31" t="s">
        <v>64</v>
      </c>
      <c r="I11" s="31" t="s">
        <v>65</v>
      </c>
      <c r="J11" s="41" t="s">
        <v>106</v>
      </c>
      <c r="K11" s="31" t="s">
        <v>66</v>
      </c>
      <c r="L11" s="31" t="s">
        <v>67</v>
      </c>
      <c r="M11" s="94" t="s">
        <v>68</v>
      </c>
      <c r="N11" s="42">
        <v>42856</v>
      </c>
      <c r="O11" s="43">
        <v>43981</v>
      </c>
      <c r="P11" s="31" t="s">
        <v>69</v>
      </c>
      <c r="Q11" s="19" t="s">
        <v>70</v>
      </c>
      <c r="R11" s="32">
        <v>1</v>
      </c>
      <c r="S11" s="32">
        <v>1</v>
      </c>
      <c r="T11" s="32">
        <v>1</v>
      </c>
      <c r="U11" s="32">
        <v>1</v>
      </c>
      <c r="V11" s="32">
        <v>1</v>
      </c>
      <c r="W11" s="32">
        <v>1</v>
      </c>
      <c r="X11" s="32">
        <v>1</v>
      </c>
      <c r="Y11" s="32">
        <v>1</v>
      </c>
      <c r="Z11" s="82"/>
      <c r="AA11" s="82"/>
      <c r="AB11" s="82"/>
      <c r="AC11" s="82"/>
      <c r="AD11" s="21" t="s">
        <v>80</v>
      </c>
      <c r="AE11" s="21" t="s">
        <v>81</v>
      </c>
      <c r="AF11" s="21" t="s">
        <v>82</v>
      </c>
      <c r="AG11" s="21">
        <v>1186</v>
      </c>
      <c r="AH11" s="21" t="s">
        <v>83</v>
      </c>
      <c r="AI11" s="21" t="s">
        <v>84</v>
      </c>
      <c r="AJ11" s="33">
        <v>104467266</v>
      </c>
      <c r="AK11" s="20">
        <v>1</v>
      </c>
      <c r="AL11" s="33">
        <v>104467266</v>
      </c>
      <c r="AM11" s="69" t="s">
        <v>387</v>
      </c>
      <c r="AN11" s="36" t="s">
        <v>476</v>
      </c>
    </row>
    <row r="12" spans="1:40" s="15" customFormat="1" ht="135" customHeight="1" x14ac:dyDescent="0.25">
      <c r="A12" s="41" t="s">
        <v>408</v>
      </c>
      <c r="B12" s="36" t="s">
        <v>53</v>
      </c>
      <c r="C12" s="93" t="s">
        <v>89</v>
      </c>
      <c r="D12" s="82"/>
      <c r="E12" s="31" t="s">
        <v>56</v>
      </c>
      <c r="F12" s="31" t="s">
        <v>57</v>
      </c>
      <c r="G12" s="41">
        <v>2</v>
      </c>
      <c r="H12" s="31" t="s">
        <v>64</v>
      </c>
      <c r="I12" s="31" t="s">
        <v>65</v>
      </c>
      <c r="J12" s="41" t="s">
        <v>106</v>
      </c>
      <c r="K12" s="31" t="s">
        <v>71</v>
      </c>
      <c r="L12" s="31" t="s">
        <v>72</v>
      </c>
      <c r="M12" s="94" t="s">
        <v>73</v>
      </c>
      <c r="N12" s="42">
        <v>42856</v>
      </c>
      <c r="O12" s="43">
        <v>43981</v>
      </c>
      <c r="P12" s="34" t="s">
        <v>193</v>
      </c>
      <c r="Q12" s="34" t="s">
        <v>194</v>
      </c>
      <c r="R12" s="32">
        <v>0.25</v>
      </c>
      <c r="S12" s="32">
        <v>0.25</v>
      </c>
      <c r="T12" s="32">
        <v>0.25</v>
      </c>
      <c r="U12" s="32">
        <v>0.25</v>
      </c>
      <c r="V12" s="32">
        <v>0.25</v>
      </c>
      <c r="W12" s="32">
        <v>1</v>
      </c>
      <c r="X12" s="32">
        <v>0.5</v>
      </c>
      <c r="Y12" s="68">
        <v>2</v>
      </c>
      <c r="Z12" s="82"/>
      <c r="AA12" s="82"/>
      <c r="AB12" s="82"/>
      <c r="AC12" s="82"/>
      <c r="AD12" s="21" t="s">
        <v>80</v>
      </c>
      <c r="AE12" s="21" t="s">
        <v>81</v>
      </c>
      <c r="AF12" s="21" t="s">
        <v>82</v>
      </c>
      <c r="AG12" s="21">
        <v>1187</v>
      </c>
      <c r="AH12" s="21" t="s">
        <v>85</v>
      </c>
      <c r="AI12" s="21" t="s">
        <v>86</v>
      </c>
      <c r="AJ12" s="35" t="s">
        <v>210</v>
      </c>
      <c r="AK12" s="35" t="s">
        <v>210</v>
      </c>
      <c r="AL12" s="35" t="s">
        <v>210</v>
      </c>
      <c r="AM12" s="34" t="s">
        <v>388</v>
      </c>
      <c r="AN12" s="69" t="s">
        <v>389</v>
      </c>
    </row>
    <row r="13" spans="1:40" s="15" customFormat="1" ht="99.75" customHeight="1" x14ac:dyDescent="0.25">
      <c r="A13" s="41" t="s">
        <v>409</v>
      </c>
      <c r="B13" s="36" t="s">
        <v>53</v>
      </c>
      <c r="C13" s="93" t="s">
        <v>89</v>
      </c>
      <c r="D13" s="82"/>
      <c r="E13" s="31" t="s">
        <v>58</v>
      </c>
      <c r="F13" s="31" t="s">
        <v>59</v>
      </c>
      <c r="G13" s="41">
        <v>2</v>
      </c>
      <c r="H13" s="31" t="s">
        <v>64</v>
      </c>
      <c r="I13" s="31" t="s">
        <v>65</v>
      </c>
      <c r="J13" s="41" t="s">
        <v>106</v>
      </c>
      <c r="K13" s="31" t="s">
        <v>66</v>
      </c>
      <c r="L13" s="31" t="s">
        <v>67</v>
      </c>
      <c r="M13" s="94" t="s">
        <v>68</v>
      </c>
      <c r="N13" s="42">
        <v>42856</v>
      </c>
      <c r="O13" s="43">
        <v>43981</v>
      </c>
      <c r="P13" s="36" t="s">
        <v>195</v>
      </c>
      <c r="Q13" s="37" t="s">
        <v>485</v>
      </c>
      <c r="R13" s="32">
        <v>0.2</v>
      </c>
      <c r="S13" s="32">
        <v>0.4</v>
      </c>
      <c r="T13" s="32">
        <v>0.3</v>
      </c>
      <c r="U13" s="32">
        <v>0.1</v>
      </c>
      <c r="V13" s="32">
        <v>0</v>
      </c>
      <c r="W13" s="32">
        <v>0</v>
      </c>
      <c r="X13" s="32">
        <v>0.25</v>
      </c>
      <c r="Y13" s="95">
        <v>0.625</v>
      </c>
      <c r="Z13" s="82"/>
      <c r="AA13" s="82"/>
      <c r="AB13" s="82"/>
      <c r="AC13" s="82"/>
      <c r="AD13" s="21" t="s">
        <v>80</v>
      </c>
      <c r="AE13" s="21" t="s">
        <v>81</v>
      </c>
      <c r="AF13" s="21" t="s">
        <v>82</v>
      </c>
      <c r="AG13" s="21">
        <v>1186</v>
      </c>
      <c r="AH13" s="21" t="s">
        <v>83</v>
      </c>
      <c r="AI13" s="21" t="s">
        <v>87</v>
      </c>
      <c r="AJ13" s="35" t="s">
        <v>210</v>
      </c>
      <c r="AK13" s="35" t="s">
        <v>210</v>
      </c>
      <c r="AL13" s="35" t="s">
        <v>210</v>
      </c>
      <c r="AM13" s="34" t="s">
        <v>390</v>
      </c>
      <c r="AN13" s="34" t="s">
        <v>477</v>
      </c>
    </row>
    <row r="14" spans="1:40" s="15" customFormat="1" ht="99.75" customHeight="1" x14ac:dyDescent="0.25">
      <c r="A14" s="41" t="s">
        <v>410</v>
      </c>
      <c r="B14" s="36" t="s">
        <v>53</v>
      </c>
      <c r="C14" s="93" t="s">
        <v>89</v>
      </c>
      <c r="D14" s="82"/>
      <c r="E14" s="31" t="s">
        <v>60</v>
      </c>
      <c r="F14" s="31" t="s">
        <v>61</v>
      </c>
      <c r="G14" s="41">
        <v>4.5</v>
      </c>
      <c r="H14" s="31" t="s">
        <v>64</v>
      </c>
      <c r="I14" s="31" t="s">
        <v>65</v>
      </c>
      <c r="J14" s="41" t="s">
        <v>106</v>
      </c>
      <c r="K14" s="31" t="s">
        <v>66</v>
      </c>
      <c r="L14" s="31" t="s">
        <v>74</v>
      </c>
      <c r="M14" s="94" t="s">
        <v>68</v>
      </c>
      <c r="N14" s="42">
        <v>42856</v>
      </c>
      <c r="O14" s="43">
        <v>43981</v>
      </c>
      <c r="P14" s="36" t="s">
        <v>196</v>
      </c>
      <c r="Q14" s="37" t="s">
        <v>197</v>
      </c>
      <c r="R14" s="32">
        <v>0.1</v>
      </c>
      <c r="S14" s="32">
        <v>0.2</v>
      </c>
      <c r="T14" s="32">
        <v>0.4</v>
      </c>
      <c r="U14" s="32">
        <v>0.3</v>
      </c>
      <c r="V14" s="32">
        <v>0</v>
      </c>
      <c r="W14" s="32">
        <v>0</v>
      </c>
      <c r="X14" s="32">
        <v>0.1</v>
      </c>
      <c r="Y14" s="32">
        <v>0.5</v>
      </c>
      <c r="Z14" s="82"/>
      <c r="AA14" s="82"/>
      <c r="AB14" s="82"/>
      <c r="AC14" s="82"/>
      <c r="AD14" s="21" t="s">
        <v>80</v>
      </c>
      <c r="AE14" s="21" t="s">
        <v>81</v>
      </c>
      <c r="AF14" s="21" t="s">
        <v>82</v>
      </c>
      <c r="AG14" s="21">
        <v>1186</v>
      </c>
      <c r="AH14" s="21" t="s">
        <v>83</v>
      </c>
      <c r="AI14" s="21" t="s">
        <v>87</v>
      </c>
      <c r="AJ14" s="35" t="s">
        <v>210</v>
      </c>
      <c r="AK14" s="35" t="s">
        <v>210</v>
      </c>
      <c r="AL14" s="35" t="s">
        <v>210</v>
      </c>
      <c r="AM14" s="34" t="s">
        <v>391</v>
      </c>
      <c r="AN14" s="34" t="s">
        <v>477</v>
      </c>
    </row>
    <row r="15" spans="1:40" s="15" customFormat="1" ht="99.75" customHeight="1" x14ac:dyDescent="0.25">
      <c r="A15" s="41" t="s">
        <v>411</v>
      </c>
      <c r="B15" s="36" t="s">
        <v>53</v>
      </c>
      <c r="C15" s="93" t="s">
        <v>89</v>
      </c>
      <c r="D15" s="82"/>
      <c r="E15" s="38" t="s">
        <v>62</v>
      </c>
      <c r="F15" s="96" t="s">
        <v>63</v>
      </c>
      <c r="G15" s="41">
        <v>2</v>
      </c>
      <c r="H15" s="31" t="s">
        <v>64</v>
      </c>
      <c r="I15" s="31" t="s">
        <v>65</v>
      </c>
      <c r="J15" s="41" t="s">
        <v>106</v>
      </c>
      <c r="K15" s="97" t="s">
        <v>75</v>
      </c>
      <c r="L15" s="97" t="s">
        <v>76</v>
      </c>
      <c r="M15" s="98" t="s">
        <v>77</v>
      </c>
      <c r="N15" s="42">
        <v>42856</v>
      </c>
      <c r="O15" s="99">
        <v>43981</v>
      </c>
      <c r="P15" s="31" t="s">
        <v>78</v>
      </c>
      <c r="Q15" s="38" t="s">
        <v>79</v>
      </c>
      <c r="R15" s="39">
        <v>1</v>
      </c>
      <c r="S15" s="39">
        <v>1</v>
      </c>
      <c r="T15" s="39">
        <v>1</v>
      </c>
      <c r="U15" s="39">
        <v>1</v>
      </c>
      <c r="V15" s="32">
        <v>1</v>
      </c>
      <c r="W15" s="32">
        <v>1</v>
      </c>
      <c r="X15" s="32">
        <v>1</v>
      </c>
      <c r="Y15" s="32">
        <v>1</v>
      </c>
      <c r="Z15" s="82"/>
      <c r="AA15" s="82"/>
      <c r="AB15" s="82"/>
      <c r="AC15" s="82"/>
      <c r="AD15" s="21" t="s">
        <v>80</v>
      </c>
      <c r="AE15" s="21" t="s">
        <v>81</v>
      </c>
      <c r="AF15" s="21" t="s">
        <v>82</v>
      </c>
      <c r="AG15" s="100">
        <v>7525</v>
      </c>
      <c r="AH15" s="21"/>
      <c r="AI15" s="21" t="s">
        <v>88</v>
      </c>
      <c r="AJ15" s="35" t="s">
        <v>210</v>
      </c>
      <c r="AK15" s="35" t="s">
        <v>210</v>
      </c>
      <c r="AL15" s="35" t="s">
        <v>210</v>
      </c>
      <c r="AM15" s="31" t="s">
        <v>392</v>
      </c>
      <c r="AN15" s="21" t="s">
        <v>498</v>
      </c>
    </row>
    <row r="16" spans="1:40" s="15" customFormat="1" ht="99.75" customHeight="1" x14ac:dyDescent="0.25">
      <c r="A16" s="41" t="s">
        <v>412</v>
      </c>
      <c r="B16" s="21" t="s">
        <v>343</v>
      </c>
      <c r="C16" s="21" t="s">
        <v>344</v>
      </c>
      <c r="D16" s="82"/>
      <c r="E16" s="21" t="s">
        <v>346</v>
      </c>
      <c r="F16" s="21" t="s">
        <v>347</v>
      </c>
      <c r="G16" s="40">
        <v>4.33</v>
      </c>
      <c r="H16" s="31" t="s">
        <v>352</v>
      </c>
      <c r="I16" s="31" t="s">
        <v>353</v>
      </c>
      <c r="J16" s="41" t="s">
        <v>106</v>
      </c>
      <c r="K16" s="31" t="s">
        <v>354</v>
      </c>
      <c r="L16" s="31" t="s">
        <v>355</v>
      </c>
      <c r="M16" s="98" t="s">
        <v>356</v>
      </c>
      <c r="N16" s="42">
        <v>43132</v>
      </c>
      <c r="O16" s="43">
        <v>43981</v>
      </c>
      <c r="P16" s="31" t="s">
        <v>357</v>
      </c>
      <c r="Q16" s="31" t="s">
        <v>358</v>
      </c>
      <c r="R16" s="41" t="s">
        <v>139</v>
      </c>
      <c r="S16" s="41">
        <v>1</v>
      </c>
      <c r="T16" s="41">
        <v>1</v>
      </c>
      <c r="U16" s="41">
        <v>1</v>
      </c>
      <c r="V16" s="41" t="s">
        <v>139</v>
      </c>
      <c r="W16" s="41" t="s">
        <v>139</v>
      </c>
      <c r="X16" s="44">
        <v>1</v>
      </c>
      <c r="Y16" s="32">
        <v>1</v>
      </c>
      <c r="Z16" s="82"/>
      <c r="AA16" s="82"/>
      <c r="AB16" s="82"/>
      <c r="AC16" s="82"/>
      <c r="AD16" s="21" t="s">
        <v>80</v>
      </c>
      <c r="AE16" s="21" t="s">
        <v>367</v>
      </c>
      <c r="AF16" s="21" t="s">
        <v>368</v>
      </c>
      <c r="AG16" s="21">
        <v>1053</v>
      </c>
      <c r="AH16" s="21" t="s">
        <v>369</v>
      </c>
      <c r="AI16" s="21" t="s">
        <v>370</v>
      </c>
      <c r="AJ16" s="45">
        <v>50923291740</v>
      </c>
      <c r="AK16" s="46">
        <v>4.3202234671564063E-4</v>
      </c>
      <c r="AL16" s="45">
        <v>22000000</v>
      </c>
      <c r="AM16" s="19" t="s">
        <v>394</v>
      </c>
      <c r="AN16" s="38" t="s">
        <v>395</v>
      </c>
    </row>
    <row r="17" spans="1:40" s="15" customFormat="1" ht="99.75" customHeight="1" x14ac:dyDescent="0.25">
      <c r="A17" s="41" t="s">
        <v>413</v>
      </c>
      <c r="B17" s="21" t="s">
        <v>343</v>
      </c>
      <c r="C17" s="21" t="s">
        <v>344</v>
      </c>
      <c r="D17" s="82"/>
      <c r="E17" s="21" t="s">
        <v>348</v>
      </c>
      <c r="F17" s="21" t="s">
        <v>349</v>
      </c>
      <c r="G17" s="40">
        <v>4.33</v>
      </c>
      <c r="H17" s="31" t="s">
        <v>352</v>
      </c>
      <c r="I17" s="31" t="s">
        <v>353</v>
      </c>
      <c r="J17" s="41" t="s">
        <v>106</v>
      </c>
      <c r="K17" s="31" t="s">
        <v>359</v>
      </c>
      <c r="L17" s="31" t="s">
        <v>355</v>
      </c>
      <c r="M17" s="98" t="s">
        <v>356</v>
      </c>
      <c r="N17" s="42">
        <v>43132</v>
      </c>
      <c r="O17" s="43">
        <v>43829</v>
      </c>
      <c r="P17" s="31" t="s">
        <v>360</v>
      </c>
      <c r="Q17" s="21" t="s">
        <v>361</v>
      </c>
      <c r="R17" s="41" t="s">
        <v>139</v>
      </c>
      <c r="S17" s="41">
        <v>1</v>
      </c>
      <c r="T17" s="41">
        <v>1</v>
      </c>
      <c r="U17" s="41">
        <v>1</v>
      </c>
      <c r="V17" s="41" t="s">
        <v>139</v>
      </c>
      <c r="W17" s="41" t="s">
        <v>139</v>
      </c>
      <c r="X17" s="44">
        <v>1</v>
      </c>
      <c r="Y17" s="32">
        <v>1</v>
      </c>
      <c r="Z17" s="82"/>
      <c r="AA17" s="82"/>
      <c r="AB17" s="82"/>
      <c r="AC17" s="82"/>
      <c r="AD17" s="21" t="s">
        <v>80</v>
      </c>
      <c r="AE17" s="21" t="s">
        <v>367</v>
      </c>
      <c r="AF17" s="21" t="s">
        <v>371</v>
      </c>
      <c r="AG17" s="21">
        <v>1053</v>
      </c>
      <c r="AH17" s="21" t="s">
        <v>369</v>
      </c>
      <c r="AI17" s="21" t="s">
        <v>370</v>
      </c>
      <c r="AJ17" s="45">
        <v>50923291740</v>
      </c>
      <c r="AK17" s="46">
        <v>4.7775043931203649E-4</v>
      </c>
      <c r="AL17" s="45">
        <v>14328625</v>
      </c>
      <c r="AM17" s="19" t="s">
        <v>396</v>
      </c>
      <c r="AN17" s="38" t="s">
        <v>397</v>
      </c>
    </row>
    <row r="18" spans="1:40" s="15" customFormat="1" ht="99.75" customHeight="1" x14ac:dyDescent="0.25">
      <c r="A18" s="41" t="s">
        <v>414</v>
      </c>
      <c r="B18" s="21" t="s">
        <v>343</v>
      </c>
      <c r="C18" s="21" t="s">
        <v>345</v>
      </c>
      <c r="D18" s="82"/>
      <c r="E18" s="31" t="s">
        <v>350</v>
      </c>
      <c r="F18" s="31" t="s">
        <v>351</v>
      </c>
      <c r="G18" s="40">
        <v>4.34</v>
      </c>
      <c r="H18" s="31" t="s">
        <v>352</v>
      </c>
      <c r="I18" s="31" t="s">
        <v>353</v>
      </c>
      <c r="J18" s="41" t="s">
        <v>106</v>
      </c>
      <c r="K18" s="31" t="s">
        <v>362</v>
      </c>
      <c r="L18" s="31" t="s">
        <v>363</v>
      </c>
      <c r="M18" s="98" t="s">
        <v>364</v>
      </c>
      <c r="N18" s="42">
        <v>42887</v>
      </c>
      <c r="O18" s="43">
        <v>43981</v>
      </c>
      <c r="P18" s="31" t="s">
        <v>365</v>
      </c>
      <c r="Q18" s="21" t="s">
        <v>366</v>
      </c>
      <c r="R18" s="32">
        <v>1</v>
      </c>
      <c r="S18" s="32">
        <v>1</v>
      </c>
      <c r="T18" s="32">
        <v>1</v>
      </c>
      <c r="U18" s="32">
        <v>1</v>
      </c>
      <c r="V18" s="32">
        <v>1</v>
      </c>
      <c r="W18" s="32">
        <v>1</v>
      </c>
      <c r="X18" s="32">
        <v>1</v>
      </c>
      <c r="Y18" s="32">
        <v>1</v>
      </c>
      <c r="Z18" s="82"/>
      <c r="AA18" s="82"/>
      <c r="AB18" s="82"/>
      <c r="AC18" s="82"/>
      <c r="AD18" s="21" t="s">
        <v>80</v>
      </c>
      <c r="AE18" s="21" t="s">
        <v>372</v>
      </c>
      <c r="AF18" s="21" t="s">
        <v>373</v>
      </c>
      <c r="AG18" s="21">
        <v>1074</v>
      </c>
      <c r="AH18" s="21" t="s">
        <v>374</v>
      </c>
      <c r="AI18" s="21" t="s">
        <v>375</v>
      </c>
      <c r="AJ18" s="47">
        <v>136340000373</v>
      </c>
      <c r="AK18" s="46">
        <v>1.9627444071284752E-3</v>
      </c>
      <c r="AL18" s="48">
        <v>267600573.19999999</v>
      </c>
      <c r="AM18" s="19" t="s">
        <v>398</v>
      </c>
      <c r="AN18" s="19" t="s">
        <v>399</v>
      </c>
    </row>
    <row r="19" spans="1:40" s="15" customFormat="1" ht="99.75" customHeight="1" x14ac:dyDescent="0.25">
      <c r="A19" s="125" t="s">
        <v>415</v>
      </c>
      <c r="B19" s="36" t="s">
        <v>198</v>
      </c>
      <c r="C19" s="21" t="s">
        <v>145</v>
      </c>
      <c r="D19" s="82"/>
      <c r="E19" s="119" t="s">
        <v>90</v>
      </c>
      <c r="F19" s="19" t="s">
        <v>91</v>
      </c>
      <c r="G19" s="44">
        <v>3.5</v>
      </c>
      <c r="H19" s="31" t="s">
        <v>104</v>
      </c>
      <c r="I19" s="31" t="s">
        <v>105</v>
      </c>
      <c r="J19" s="41" t="s">
        <v>106</v>
      </c>
      <c r="K19" s="41" t="s">
        <v>107</v>
      </c>
      <c r="L19" s="41">
        <v>3274850</v>
      </c>
      <c r="M19" s="60" t="s">
        <v>108</v>
      </c>
      <c r="N19" s="42">
        <v>42856</v>
      </c>
      <c r="O19" s="42">
        <v>43100</v>
      </c>
      <c r="P19" s="41" t="s">
        <v>109</v>
      </c>
      <c r="Q19" s="44" t="s">
        <v>110</v>
      </c>
      <c r="R19" s="41">
        <v>1</v>
      </c>
      <c r="S19" s="41" t="s">
        <v>106</v>
      </c>
      <c r="T19" s="41" t="s">
        <v>106</v>
      </c>
      <c r="U19" s="41" t="s">
        <v>106</v>
      </c>
      <c r="V19" s="41">
        <v>1</v>
      </c>
      <c r="W19" s="32">
        <v>1</v>
      </c>
      <c r="X19" s="41" t="s">
        <v>210</v>
      </c>
      <c r="Y19" s="41" t="s">
        <v>210</v>
      </c>
      <c r="Z19" s="82"/>
      <c r="AA19" s="82"/>
      <c r="AB19" s="82"/>
      <c r="AC19" s="82"/>
      <c r="AD19" s="19" t="s">
        <v>126</v>
      </c>
      <c r="AE19" s="19" t="s">
        <v>127</v>
      </c>
      <c r="AF19" s="19" t="s">
        <v>128</v>
      </c>
      <c r="AG19" s="19">
        <v>1016</v>
      </c>
      <c r="AH19" s="19" t="s">
        <v>129</v>
      </c>
      <c r="AI19" s="19" t="s">
        <v>130</v>
      </c>
      <c r="AJ19" s="55" t="s">
        <v>131</v>
      </c>
      <c r="AK19" s="44">
        <v>0.6</v>
      </c>
      <c r="AL19" s="103">
        <v>10000000</v>
      </c>
      <c r="AM19" s="19" t="s">
        <v>132</v>
      </c>
      <c r="AN19" s="19" t="s">
        <v>133</v>
      </c>
    </row>
    <row r="20" spans="1:40" s="15" customFormat="1" ht="99.75" customHeight="1" x14ac:dyDescent="0.25">
      <c r="A20" s="125" t="s">
        <v>416</v>
      </c>
      <c r="B20" s="36" t="s">
        <v>198</v>
      </c>
      <c r="C20" s="21" t="s">
        <v>145</v>
      </c>
      <c r="D20" s="82"/>
      <c r="E20" s="49" t="s">
        <v>92</v>
      </c>
      <c r="F20" s="49" t="s">
        <v>93</v>
      </c>
      <c r="G20" s="40">
        <v>0.5</v>
      </c>
      <c r="H20" s="31" t="s">
        <v>104</v>
      </c>
      <c r="I20" s="31" t="s">
        <v>111</v>
      </c>
      <c r="J20" s="41" t="s">
        <v>106</v>
      </c>
      <c r="K20" s="41" t="s">
        <v>112</v>
      </c>
      <c r="L20" s="41">
        <v>3795750</v>
      </c>
      <c r="M20" s="44" t="s">
        <v>113</v>
      </c>
      <c r="N20" s="42">
        <v>43101</v>
      </c>
      <c r="O20" s="43">
        <v>44012</v>
      </c>
      <c r="P20" s="41" t="s">
        <v>114</v>
      </c>
      <c r="Q20" s="44" t="s">
        <v>115</v>
      </c>
      <c r="R20" s="41" t="s">
        <v>106</v>
      </c>
      <c r="S20" s="41">
        <v>2</v>
      </c>
      <c r="T20" s="41">
        <v>2</v>
      </c>
      <c r="U20" s="41">
        <v>2</v>
      </c>
      <c r="V20" s="41" t="s">
        <v>106</v>
      </c>
      <c r="W20" s="41" t="s">
        <v>106</v>
      </c>
      <c r="X20" s="41">
        <v>2</v>
      </c>
      <c r="Y20" s="50">
        <v>1</v>
      </c>
      <c r="Z20" s="82"/>
      <c r="AA20" s="82"/>
      <c r="AB20" s="82"/>
      <c r="AC20" s="82"/>
      <c r="AD20" s="19" t="s">
        <v>80</v>
      </c>
      <c r="AE20" s="19" t="s">
        <v>134</v>
      </c>
      <c r="AF20" s="19" t="s">
        <v>135</v>
      </c>
      <c r="AG20" s="19">
        <v>1017</v>
      </c>
      <c r="AH20" s="19" t="s">
        <v>136</v>
      </c>
      <c r="AI20" s="19" t="s">
        <v>137</v>
      </c>
      <c r="AJ20" s="51">
        <v>22717765000</v>
      </c>
      <c r="AK20" s="52">
        <v>0.08</v>
      </c>
      <c r="AL20" s="53">
        <f>10000000+10000000</f>
        <v>20000000</v>
      </c>
      <c r="AM20" s="54" t="s">
        <v>461</v>
      </c>
      <c r="AN20" s="54" t="s">
        <v>462</v>
      </c>
    </row>
    <row r="21" spans="1:40" s="15" customFormat="1" ht="103.5" customHeight="1" x14ac:dyDescent="0.25">
      <c r="A21" s="125" t="s">
        <v>417</v>
      </c>
      <c r="B21" s="36" t="s">
        <v>198</v>
      </c>
      <c r="C21" s="21" t="s">
        <v>145</v>
      </c>
      <c r="D21" s="82"/>
      <c r="E21" s="49" t="s">
        <v>94</v>
      </c>
      <c r="F21" s="49" t="s">
        <v>95</v>
      </c>
      <c r="G21" s="44">
        <v>5</v>
      </c>
      <c r="H21" s="31" t="s">
        <v>104</v>
      </c>
      <c r="I21" s="31" t="s">
        <v>111</v>
      </c>
      <c r="J21" s="41" t="s">
        <v>106</v>
      </c>
      <c r="K21" s="41" t="s">
        <v>112</v>
      </c>
      <c r="L21" s="41">
        <v>3795750</v>
      </c>
      <c r="M21" s="44" t="s">
        <v>113</v>
      </c>
      <c r="N21" s="42">
        <v>43101</v>
      </c>
      <c r="O21" s="43">
        <v>44012</v>
      </c>
      <c r="P21" s="44" t="s">
        <v>116</v>
      </c>
      <c r="Q21" s="44" t="s">
        <v>117</v>
      </c>
      <c r="R21" s="41" t="s">
        <v>106</v>
      </c>
      <c r="S21" s="41">
        <v>2</v>
      </c>
      <c r="T21" s="41">
        <v>2</v>
      </c>
      <c r="U21" s="41">
        <v>2</v>
      </c>
      <c r="V21" s="41" t="s">
        <v>106</v>
      </c>
      <c r="W21" s="41" t="s">
        <v>106</v>
      </c>
      <c r="X21" s="41">
        <v>2</v>
      </c>
      <c r="Y21" s="50">
        <v>1</v>
      </c>
      <c r="Z21" s="82"/>
      <c r="AA21" s="82"/>
      <c r="AB21" s="82"/>
      <c r="AC21" s="82"/>
      <c r="AD21" s="19" t="s">
        <v>80</v>
      </c>
      <c r="AE21" s="19" t="s">
        <v>134</v>
      </c>
      <c r="AF21" s="19" t="s">
        <v>135</v>
      </c>
      <c r="AG21" s="19">
        <v>1017</v>
      </c>
      <c r="AH21" s="19" t="s">
        <v>138</v>
      </c>
      <c r="AI21" s="19" t="s">
        <v>137</v>
      </c>
      <c r="AJ21" s="55">
        <v>22717765000</v>
      </c>
      <c r="AK21" s="56">
        <v>4.0000000000000001E-3</v>
      </c>
      <c r="AL21" s="53">
        <f>0+1000000</f>
        <v>1000000</v>
      </c>
      <c r="AM21" s="54" t="s">
        <v>383</v>
      </c>
      <c r="AN21" s="54" t="s">
        <v>384</v>
      </c>
    </row>
    <row r="22" spans="1:40" s="15" customFormat="1" ht="99.75" customHeight="1" x14ac:dyDescent="0.25">
      <c r="A22" s="41" t="s">
        <v>418</v>
      </c>
      <c r="B22" s="36" t="s">
        <v>198</v>
      </c>
      <c r="C22" s="21" t="s">
        <v>145</v>
      </c>
      <c r="D22" s="82"/>
      <c r="E22" s="57" t="s">
        <v>96</v>
      </c>
      <c r="F22" s="58" t="s">
        <v>97</v>
      </c>
      <c r="G22" s="101">
        <v>1.5</v>
      </c>
      <c r="H22" s="31" t="s">
        <v>104</v>
      </c>
      <c r="I22" s="31" t="s">
        <v>105</v>
      </c>
      <c r="J22" s="41" t="s">
        <v>106</v>
      </c>
      <c r="K22" s="41" t="s">
        <v>107</v>
      </c>
      <c r="L22" s="41">
        <v>3274850</v>
      </c>
      <c r="M22" s="60" t="s">
        <v>108</v>
      </c>
      <c r="N22" s="102">
        <v>43101</v>
      </c>
      <c r="O22" s="102">
        <v>43465</v>
      </c>
      <c r="P22" s="41" t="s">
        <v>118</v>
      </c>
      <c r="Q22" s="44" t="s">
        <v>110</v>
      </c>
      <c r="R22" s="41" t="s">
        <v>106</v>
      </c>
      <c r="S22" s="41">
        <v>1</v>
      </c>
      <c r="T22" s="41">
        <v>1</v>
      </c>
      <c r="U22" s="41">
        <v>1</v>
      </c>
      <c r="V22" s="41" t="s">
        <v>106</v>
      </c>
      <c r="W22" s="41" t="s">
        <v>106</v>
      </c>
      <c r="X22" s="41">
        <f>+S22</f>
        <v>1</v>
      </c>
      <c r="Y22" s="50">
        <v>1</v>
      </c>
      <c r="Z22" s="82"/>
      <c r="AA22" s="82"/>
      <c r="AB22" s="82"/>
      <c r="AC22" s="82"/>
      <c r="AD22" s="19" t="s">
        <v>126</v>
      </c>
      <c r="AE22" s="19" t="s">
        <v>127</v>
      </c>
      <c r="AF22" s="19" t="s">
        <v>128</v>
      </c>
      <c r="AG22" s="19">
        <v>1016</v>
      </c>
      <c r="AH22" s="19" t="s">
        <v>129</v>
      </c>
      <c r="AI22" s="19" t="s">
        <v>130</v>
      </c>
      <c r="AJ22" s="55" t="s">
        <v>140</v>
      </c>
      <c r="AK22" s="44">
        <v>1.6</v>
      </c>
      <c r="AL22" s="103">
        <v>11000000</v>
      </c>
      <c r="AM22" s="19" t="s">
        <v>378</v>
      </c>
      <c r="AN22" s="19" t="s">
        <v>439</v>
      </c>
    </row>
    <row r="23" spans="1:40" s="15" customFormat="1" ht="99.75" customHeight="1" x14ac:dyDescent="0.25">
      <c r="A23" s="125" t="s">
        <v>419</v>
      </c>
      <c r="B23" s="36" t="s">
        <v>198</v>
      </c>
      <c r="C23" s="21" t="s">
        <v>145</v>
      </c>
      <c r="D23" s="82"/>
      <c r="E23" s="57" t="s">
        <v>96</v>
      </c>
      <c r="F23" s="58" t="s">
        <v>97</v>
      </c>
      <c r="G23" s="101">
        <v>2.5</v>
      </c>
      <c r="H23" s="31" t="s">
        <v>104</v>
      </c>
      <c r="I23" s="31" t="s">
        <v>111</v>
      </c>
      <c r="J23" s="41" t="s">
        <v>106</v>
      </c>
      <c r="K23" s="41" t="s">
        <v>112</v>
      </c>
      <c r="L23" s="41">
        <v>3795750</v>
      </c>
      <c r="M23" s="44" t="s">
        <v>113</v>
      </c>
      <c r="N23" s="42">
        <v>42856</v>
      </c>
      <c r="O23" s="43">
        <v>44012</v>
      </c>
      <c r="P23" s="41" t="s">
        <v>118</v>
      </c>
      <c r="Q23" s="44" t="s">
        <v>119</v>
      </c>
      <c r="R23" s="41" t="s">
        <v>210</v>
      </c>
      <c r="S23" s="41">
        <v>1</v>
      </c>
      <c r="T23" s="41">
        <v>1</v>
      </c>
      <c r="U23" s="41">
        <v>1</v>
      </c>
      <c r="V23" s="41">
        <v>1</v>
      </c>
      <c r="W23" s="50">
        <v>1</v>
      </c>
      <c r="X23" s="41">
        <v>1</v>
      </c>
      <c r="Y23" s="50">
        <v>1</v>
      </c>
      <c r="Z23" s="82"/>
      <c r="AA23" s="82"/>
      <c r="AB23" s="82"/>
      <c r="AC23" s="82"/>
      <c r="AD23" s="19" t="s">
        <v>126</v>
      </c>
      <c r="AE23" s="19" t="s">
        <v>134</v>
      </c>
      <c r="AF23" s="19" t="s">
        <v>135</v>
      </c>
      <c r="AG23" s="19" t="s">
        <v>141</v>
      </c>
      <c r="AH23" s="19" t="s">
        <v>142</v>
      </c>
      <c r="AI23" s="19" t="s">
        <v>137</v>
      </c>
      <c r="AJ23" s="55">
        <v>22717765000</v>
      </c>
      <c r="AK23" s="56">
        <v>0.03</v>
      </c>
      <c r="AL23" s="59">
        <f>0+7000000</f>
        <v>7000000</v>
      </c>
      <c r="AM23" s="19" t="s">
        <v>385</v>
      </c>
      <c r="AN23" s="19" t="s">
        <v>386</v>
      </c>
    </row>
    <row r="24" spans="1:40" s="15" customFormat="1" ht="99.75" customHeight="1" x14ac:dyDescent="0.25">
      <c r="A24" s="41" t="s">
        <v>420</v>
      </c>
      <c r="B24" s="36" t="s">
        <v>198</v>
      </c>
      <c r="C24" s="21" t="s">
        <v>146</v>
      </c>
      <c r="D24" s="82"/>
      <c r="E24" s="58" t="s">
        <v>98</v>
      </c>
      <c r="F24" s="58" t="s">
        <v>99</v>
      </c>
      <c r="G24" s="44">
        <v>1</v>
      </c>
      <c r="H24" s="31" t="s">
        <v>104</v>
      </c>
      <c r="I24" s="31" t="s">
        <v>105</v>
      </c>
      <c r="J24" s="41" t="s">
        <v>106</v>
      </c>
      <c r="K24" s="41" t="s">
        <v>107</v>
      </c>
      <c r="L24" s="41">
        <v>3274850</v>
      </c>
      <c r="M24" s="60" t="s">
        <v>108</v>
      </c>
      <c r="N24" s="42">
        <v>42856</v>
      </c>
      <c r="O24" s="43">
        <v>44012</v>
      </c>
      <c r="P24" s="41" t="s">
        <v>120</v>
      </c>
      <c r="Q24" s="41" t="s">
        <v>121</v>
      </c>
      <c r="R24" s="41" t="s">
        <v>106</v>
      </c>
      <c r="S24" s="44">
        <v>5</v>
      </c>
      <c r="T24" s="44">
        <v>5</v>
      </c>
      <c r="U24" s="41">
        <v>0</v>
      </c>
      <c r="V24" s="41" t="s">
        <v>106</v>
      </c>
      <c r="W24" s="41" t="s">
        <v>106</v>
      </c>
      <c r="X24" s="41">
        <f>+S24</f>
        <v>5</v>
      </c>
      <c r="Y24" s="50">
        <v>1</v>
      </c>
      <c r="Z24" s="82"/>
      <c r="AA24" s="82"/>
      <c r="AB24" s="82"/>
      <c r="AC24" s="82"/>
      <c r="AD24" s="19" t="s">
        <v>126</v>
      </c>
      <c r="AE24" s="19" t="s">
        <v>127</v>
      </c>
      <c r="AF24" s="19" t="s">
        <v>128</v>
      </c>
      <c r="AG24" s="19">
        <v>1016</v>
      </c>
      <c r="AH24" s="19" t="s">
        <v>129</v>
      </c>
      <c r="AI24" s="19" t="s">
        <v>130</v>
      </c>
      <c r="AJ24" s="55" t="s">
        <v>131</v>
      </c>
      <c r="AK24" s="20" t="s">
        <v>106</v>
      </c>
      <c r="AL24" s="44" t="s">
        <v>106</v>
      </c>
      <c r="AM24" s="19" t="s">
        <v>143</v>
      </c>
      <c r="AN24" s="19" t="s">
        <v>144</v>
      </c>
    </row>
    <row r="25" spans="1:40" s="15" customFormat="1" ht="99.75" customHeight="1" x14ac:dyDescent="0.25">
      <c r="A25" s="125" t="s">
        <v>421</v>
      </c>
      <c r="B25" s="36" t="s">
        <v>198</v>
      </c>
      <c r="C25" s="21" t="s">
        <v>146</v>
      </c>
      <c r="D25" s="82"/>
      <c r="E25" s="49" t="s">
        <v>100</v>
      </c>
      <c r="F25" s="49" t="s">
        <v>101</v>
      </c>
      <c r="G25" s="44">
        <v>3</v>
      </c>
      <c r="H25" s="31" t="s">
        <v>104</v>
      </c>
      <c r="I25" s="31" t="s">
        <v>105</v>
      </c>
      <c r="J25" s="41" t="s">
        <v>106</v>
      </c>
      <c r="K25" s="41" t="s">
        <v>107</v>
      </c>
      <c r="L25" s="41">
        <v>3274850</v>
      </c>
      <c r="M25" s="60" t="s">
        <v>108</v>
      </c>
      <c r="N25" s="42">
        <v>43101</v>
      </c>
      <c r="O25" s="43">
        <v>43830</v>
      </c>
      <c r="P25" s="41" t="s">
        <v>122</v>
      </c>
      <c r="Q25" s="41" t="s">
        <v>123</v>
      </c>
      <c r="R25" s="41" t="s">
        <v>106</v>
      </c>
      <c r="S25" s="41">
        <v>1</v>
      </c>
      <c r="T25" s="41">
        <v>1</v>
      </c>
      <c r="U25" s="41">
        <v>0</v>
      </c>
      <c r="V25" s="41" t="s">
        <v>106</v>
      </c>
      <c r="W25" s="41" t="s">
        <v>106</v>
      </c>
      <c r="X25" s="41">
        <v>1</v>
      </c>
      <c r="Y25" s="50">
        <v>1</v>
      </c>
      <c r="Z25" s="82"/>
      <c r="AA25" s="82"/>
      <c r="AB25" s="82"/>
      <c r="AC25" s="82"/>
      <c r="AD25" s="19" t="s">
        <v>126</v>
      </c>
      <c r="AE25" s="19" t="s">
        <v>127</v>
      </c>
      <c r="AF25" s="19" t="s">
        <v>128</v>
      </c>
      <c r="AG25" s="19">
        <v>1016</v>
      </c>
      <c r="AH25" s="19" t="s">
        <v>129</v>
      </c>
      <c r="AI25" s="19" t="s">
        <v>130</v>
      </c>
      <c r="AJ25" s="55" t="s">
        <v>131</v>
      </c>
      <c r="AK25" s="20" t="s">
        <v>106</v>
      </c>
      <c r="AL25" s="44" t="s">
        <v>106</v>
      </c>
      <c r="AM25" s="19" t="s">
        <v>379</v>
      </c>
      <c r="AN25" s="19" t="s">
        <v>380</v>
      </c>
    </row>
    <row r="26" spans="1:40" s="15" customFormat="1" ht="99.75" customHeight="1" x14ac:dyDescent="0.25">
      <c r="A26" s="125" t="s">
        <v>422</v>
      </c>
      <c r="B26" s="36" t="s">
        <v>198</v>
      </c>
      <c r="C26" s="21" t="s">
        <v>146</v>
      </c>
      <c r="D26" s="82"/>
      <c r="E26" s="49" t="s">
        <v>102</v>
      </c>
      <c r="F26" s="49" t="s">
        <v>103</v>
      </c>
      <c r="G26" s="44">
        <v>1</v>
      </c>
      <c r="H26" s="31" t="s">
        <v>104</v>
      </c>
      <c r="I26" s="31" t="s">
        <v>105</v>
      </c>
      <c r="J26" s="41" t="s">
        <v>106</v>
      </c>
      <c r="K26" s="41" t="s">
        <v>107</v>
      </c>
      <c r="L26" s="41">
        <v>3274850</v>
      </c>
      <c r="M26" s="60" t="s">
        <v>108</v>
      </c>
      <c r="N26" s="42">
        <v>43101</v>
      </c>
      <c r="O26" s="43">
        <v>43830</v>
      </c>
      <c r="P26" s="41" t="s">
        <v>124</v>
      </c>
      <c r="Q26" s="44" t="s">
        <v>125</v>
      </c>
      <c r="R26" s="41" t="s">
        <v>106</v>
      </c>
      <c r="S26" s="44">
        <v>1</v>
      </c>
      <c r="T26" s="41">
        <v>1</v>
      </c>
      <c r="U26" s="41">
        <v>0</v>
      </c>
      <c r="V26" s="44" t="s">
        <v>106</v>
      </c>
      <c r="W26" s="41" t="s">
        <v>106</v>
      </c>
      <c r="X26" s="41">
        <v>1</v>
      </c>
      <c r="Y26" s="50" t="s">
        <v>440</v>
      </c>
      <c r="Z26" s="82"/>
      <c r="AA26" s="82"/>
      <c r="AB26" s="82"/>
      <c r="AC26" s="82"/>
      <c r="AD26" s="19" t="s">
        <v>126</v>
      </c>
      <c r="AE26" s="19" t="s">
        <v>127</v>
      </c>
      <c r="AF26" s="19" t="s">
        <v>128</v>
      </c>
      <c r="AG26" s="19">
        <v>1016</v>
      </c>
      <c r="AH26" s="19" t="s">
        <v>129</v>
      </c>
      <c r="AI26" s="19" t="s">
        <v>130</v>
      </c>
      <c r="AJ26" s="103" t="s">
        <v>131</v>
      </c>
      <c r="AK26" s="104">
        <v>0</v>
      </c>
      <c r="AL26" s="44" t="s">
        <v>106</v>
      </c>
      <c r="AM26" s="19" t="s">
        <v>381</v>
      </c>
      <c r="AN26" s="19" t="s">
        <v>382</v>
      </c>
    </row>
    <row r="27" spans="1:40" s="15" customFormat="1" ht="99.75" customHeight="1" x14ac:dyDescent="0.25">
      <c r="A27" s="41" t="s">
        <v>423</v>
      </c>
      <c r="B27" s="36" t="s">
        <v>239</v>
      </c>
      <c r="C27" s="34" t="s">
        <v>240</v>
      </c>
      <c r="D27" s="82"/>
      <c r="E27" s="21" t="s">
        <v>242</v>
      </c>
      <c r="F27" s="21" t="s">
        <v>242</v>
      </c>
      <c r="G27" s="44">
        <v>2.3330000000000002</v>
      </c>
      <c r="H27" s="31" t="s">
        <v>147</v>
      </c>
      <c r="I27" s="31" t="s">
        <v>245</v>
      </c>
      <c r="J27" s="41" t="s">
        <v>246</v>
      </c>
      <c r="K27" s="31" t="s">
        <v>247</v>
      </c>
      <c r="L27" s="31" t="s">
        <v>248</v>
      </c>
      <c r="M27" s="31" t="s">
        <v>249</v>
      </c>
      <c r="N27" s="42">
        <v>43008</v>
      </c>
      <c r="O27" s="43">
        <v>44012</v>
      </c>
      <c r="P27" s="31" t="s">
        <v>250</v>
      </c>
      <c r="Q27" s="31" t="s">
        <v>251</v>
      </c>
      <c r="R27" s="60">
        <v>2</v>
      </c>
      <c r="S27" s="60">
        <v>2</v>
      </c>
      <c r="T27" s="60">
        <v>2</v>
      </c>
      <c r="U27" s="60">
        <v>2</v>
      </c>
      <c r="V27" s="41"/>
      <c r="W27" s="32" t="s">
        <v>441</v>
      </c>
      <c r="X27" s="41"/>
      <c r="Y27" s="44" t="s">
        <v>441</v>
      </c>
      <c r="Z27" s="21"/>
      <c r="AA27" s="21"/>
      <c r="AB27" s="21"/>
      <c r="AC27" s="21"/>
      <c r="AD27" s="60" t="s">
        <v>252</v>
      </c>
      <c r="AE27" s="60" t="s">
        <v>253</v>
      </c>
      <c r="AF27" s="60" t="s">
        <v>254</v>
      </c>
      <c r="AG27" s="60">
        <v>1028</v>
      </c>
      <c r="AH27" s="60" t="s">
        <v>255</v>
      </c>
      <c r="AI27" s="60" t="s">
        <v>256</v>
      </c>
      <c r="AJ27" s="60" t="s">
        <v>257</v>
      </c>
      <c r="AK27" s="21"/>
      <c r="AL27" s="21"/>
      <c r="AM27" s="21"/>
      <c r="AN27" s="36" t="s">
        <v>258</v>
      </c>
    </row>
    <row r="28" spans="1:40" s="15" customFormat="1" ht="99.75" customHeight="1" x14ac:dyDescent="0.25">
      <c r="A28" s="41" t="s">
        <v>424</v>
      </c>
      <c r="B28" s="36" t="s">
        <v>239</v>
      </c>
      <c r="C28" s="105" t="s">
        <v>241</v>
      </c>
      <c r="D28" s="82"/>
      <c r="E28" s="21" t="s">
        <v>243</v>
      </c>
      <c r="F28" s="21" t="s">
        <v>243</v>
      </c>
      <c r="G28" s="44">
        <v>2.3330000000000002</v>
      </c>
      <c r="H28" s="31" t="s">
        <v>147</v>
      </c>
      <c r="I28" s="31" t="s">
        <v>245</v>
      </c>
      <c r="J28" s="41" t="s">
        <v>246</v>
      </c>
      <c r="K28" s="31" t="s">
        <v>247</v>
      </c>
      <c r="L28" s="31" t="s">
        <v>248</v>
      </c>
      <c r="M28" s="31" t="s">
        <v>249</v>
      </c>
      <c r="N28" s="42">
        <v>43008</v>
      </c>
      <c r="O28" s="43">
        <v>44012</v>
      </c>
      <c r="P28" s="31" t="s">
        <v>259</v>
      </c>
      <c r="Q28" s="36" t="s">
        <v>260</v>
      </c>
      <c r="R28" s="61">
        <v>1</v>
      </c>
      <c r="S28" s="61">
        <v>1</v>
      </c>
      <c r="T28" s="61">
        <v>1</v>
      </c>
      <c r="U28" s="61">
        <v>1</v>
      </c>
      <c r="V28" s="31"/>
      <c r="W28" s="31" t="s">
        <v>441</v>
      </c>
      <c r="X28" s="41"/>
      <c r="Y28" s="44" t="s">
        <v>441</v>
      </c>
      <c r="Z28" s="21"/>
      <c r="AA28" s="21"/>
      <c r="AB28" s="21"/>
      <c r="AC28" s="21"/>
      <c r="AD28" s="60" t="s">
        <v>261</v>
      </c>
      <c r="AE28" s="60" t="s">
        <v>262</v>
      </c>
      <c r="AF28" s="60" t="s">
        <v>263</v>
      </c>
      <c r="AG28" s="44">
        <v>1022</v>
      </c>
      <c r="AH28" s="44" t="s">
        <v>264</v>
      </c>
      <c r="AI28" s="44" t="s">
        <v>265</v>
      </c>
      <c r="AJ28" s="85">
        <v>325000000</v>
      </c>
      <c r="AK28" s="21"/>
      <c r="AL28" s="21"/>
      <c r="AM28" s="21"/>
      <c r="AN28" s="36" t="s">
        <v>266</v>
      </c>
    </row>
    <row r="29" spans="1:40" s="15" customFormat="1" ht="99.75" customHeight="1" x14ac:dyDescent="0.25">
      <c r="A29" s="41" t="s">
        <v>425</v>
      </c>
      <c r="B29" s="36" t="s">
        <v>239</v>
      </c>
      <c r="C29" s="34" t="s">
        <v>240</v>
      </c>
      <c r="D29" s="82"/>
      <c r="E29" s="21" t="s">
        <v>244</v>
      </c>
      <c r="F29" s="21" t="s">
        <v>244</v>
      </c>
      <c r="G29" s="44">
        <v>2.3330000000000002</v>
      </c>
      <c r="H29" s="31" t="s">
        <v>147</v>
      </c>
      <c r="I29" s="31" t="s">
        <v>245</v>
      </c>
      <c r="J29" s="41" t="s">
        <v>246</v>
      </c>
      <c r="K29" s="31" t="s">
        <v>247</v>
      </c>
      <c r="L29" s="31" t="s">
        <v>248</v>
      </c>
      <c r="M29" s="31" t="s">
        <v>249</v>
      </c>
      <c r="N29" s="42">
        <v>43101</v>
      </c>
      <c r="O29" s="43">
        <v>44012</v>
      </c>
      <c r="P29" s="31" t="s">
        <v>267</v>
      </c>
      <c r="Q29" s="31" t="s">
        <v>268</v>
      </c>
      <c r="R29" s="62">
        <v>2</v>
      </c>
      <c r="S29" s="62">
        <v>2</v>
      </c>
      <c r="T29" s="62">
        <v>2</v>
      </c>
      <c r="U29" s="62">
        <v>2</v>
      </c>
      <c r="V29" s="31"/>
      <c r="W29" s="31" t="s">
        <v>441</v>
      </c>
      <c r="X29" s="41"/>
      <c r="Y29" s="44" t="s">
        <v>441</v>
      </c>
      <c r="Z29" s="21"/>
      <c r="AA29" s="21"/>
      <c r="AB29" s="21"/>
      <c r="AC29" s="21"/>
      <c r="AD29" s="60" t="s">
        <v>252</v>
      </c>
      <c r="AE29" s="60" t="s">
        <v>253</v>
      </c>
      <c r="AF29" s="60" t="s">
        <v>254</v>
      </c>
      <c r="AG29" s="60">
        <v>1028</v>
      </c>
      <c r="AH29" s="60" t="s">
        <v>255</v>
      </c>
      <c r="AI29" s="60" t="s">
        <v>256</v>
      </c>
      <c r="AJ29" s="60" t="s">
        <v>257</v>
      </c>
      <c r="AK29" s="21"/>
      <c r="AL29" s="21"/>
      <c r="AM29" s="21"/>
      <c r="AN29" s="36" t="s">
        <v>269</v>
      </c>
    </row>
    <row r="30" spans="1:40" s="15" customFormat="1" ht="99.75" customHeight="1" x14ac:dyDescent="0.25">
      <c r="A30" s="41" t="s">
        <v>426</v>
      </c>
      <c r="B30" s="31" t="s">
        <v>171</v>
      </c>
      <c r="C30" s="36" t="s">
        <v>164</v>
      </c>
      <c r="D30" s="82"/>
      <c r="E30" s="31" t="s">
        <v>199</v>
      </c>
      <c r="F30" s="31" t="s">
        <v>200</v>
      </c>
      <c r="G30" s="44">
        <v>2.8</v>
      </c>
      <c r="H30" s="31" t="s">
        <v>148</v>
      </c>
      <c r="I30" s="31" t="s">
        <v>209</v>
      </c>
      <c r="J30" s="41" t="s">
        <v>210</v>
      </c>
      <c r="K30" s="38" t="s">
        <v>211</v>
      </c>
      <c r="L30" s="38" t="s">
        <v>212</v>
      </c>
      <c r="M30" s="63" t="s">
        <v>213</v>
      </c>
      <c r="N30" s="42">
        <v>42856</v>
      </c>
      <c r="O30" s="42">
        <v>43982</v>
      </c>
      <c r="P30" s="38" t="s">
        <v>214</v>
      </c>
      <c r="Q30" s="38" t="s">
        <v>215</v>
      </c>
      <c r="R30" s="64">
        <v>0.1</v>
      </c>
      <c r="S30" s="64">
        <v>0.5</v>
      </c>
      <c r="T30" s="64">
        <v>0.35</v>
      </c>
      <c r="U30" s="64">
        <v>0.05</v>
      </c>
      <c r="V30" s="20">
        <v>0.1</v>
      </c>
      <c r="W30" s="50">
        <v>1</v>
      </c>
      <c r="X30" s="64">
        <v>0.25</v>
      </c>
      <c r="Y30" s="32">
        <v>0.5</v>
      </c>
      <c r="Z30" s="82"/>
      <c r="AA30" s="82"/>
      <c r="AB30" s="82"/>
      <c r="AC30" s="82"/>
      <c r="AD30" s="31" t="s">
        <v>80</v>
      </c>
      <c r="AE30" s="31" t="s">
        <v>81</v>
      </c>
      <c r="AF30" s="31" t="s">
        <v>228</v>
      </c>
      <c r="AG30" s="41">
        <v>1099</v>
      </c>
      <c r="AH30" s="31" t="s">
        <v>229</v>
      </c>
      <c r="AI30" s="41" t="s">
        <v>230</v>
      </c>
      <c r="AJ30" s="65">
        <v>9330245066</v>
      </c>
      <c r="AK30" s="66" t="s">
        <v>210</v>
      </c>
      <c r="AL30" s="66" t="s">
        <v>210</v>
      </c>
      <c r="AM30" s="38" t="s">
        <v>400</v>
      </c>
      <c r="AN30" s="38" t="s">
        <v>231</v>
      </c>
    </row>
    <row r="31" spans="1:40" s="15" customFormat="1" ht="99.75" customHeight="1" x14ac:dyDescent="0.25">
      <c r="A31" s="41" t="s">
        <v>427</v>
      </c>
      <c r="B31" s="31" t="s">
        <v>171</v>
      </c>
      <c r="C31" s="36" t="s">
        <v>164</v>
      </c>
      <c r="D31" s="82"/>
      <c r="E31" s="31" t="s">
        <v>201</v>
      </c>
      <c r="F31" s="31" t="s">
        <v>202</v>
      </c>
      <c r="G31" s="44">
        <v>2.8</v>
      </c>
      <c r="H31" s="31" t="s">
        <v>148</v>
      </c>
      <c r="I31" s="31" t="s">
        <v>209</v>
      </c>
      <c r="J31" s="41" t="s">
        <v>210</v>
      </c>
      <c r="K31" s="38" t="s">
        <v>211</v>
      </c>
      <c r="L31" s="38" t="s">
        <v>212</v>
      </c>
      <c r="M31" s="63" t="s">
        <v>213</v>
      </c>
      <c r="N31" s="42">
        <v>42856</v>
      </c>
      <c r="O31" s="42">
        <v>43982</v>
      </c>
      <c r="P31" s="38" t="s">
        <v>216</v>
      </c>
      <c r="Q31" s="67" t="s">
        <v>217</v>
      </c>
      <c r="R31" s="64">
        <v>0.1</v>
      </c>
      <c r="S31" s="64">
        <v>0.5</v>
      </c>
      <c r="T31" s="64">
        <v>0.35</v>
      </c>
      <c r="U31" s="64">
        <v>0.05</v>
      </c>
      <c r="V31" s="20">
        <v>0.1</v>
      </c>
      <c r="W31" s="68">
        <v>1</v>
      </c>
      <c r="X31" s="64">
        <v>0.5</v>
      </c>
      <c r="Y31" s="68">
        <v>1</v>
      </c>
      <c r="Z31" s="82"/>
      <c r="AA31" s="82"/>
      <c r="AB31" s="82"/>
      <c r="AC31" s="82"/>
      <c r="AD31" s="31" t="s">
        <v>80</v>
      </c>
      <c r="AE31" s="31" t="s">
        <v>81</v>
      </c>
      <c r="AF31" s="31" t="s">
        <v>228</v>
      </c>
      <c r="AG31" s="41">
        <v>1099</v>
      </c>
      <c r="AH31" s="31" t="s">
        <v>229</v>
      </c>
      <c r="AI31" s="31" t="s">
        <v>230</v>
      </c>
      <c r="AJ31" s="65">
        <v>9330245066</v>
      </c>
      <c r="AK31" s="66" t="s">
        <v>210</v>
      </c>
      <c r="AL31" s="66" t="s">
        <v>210</v>
      </c>
      <c r="AM31" s="38" t="s">
        <v>401</v>
      </c>
      <c r="AN31" s="38" t="s">
        <v>232</v>
      </c>
    </row>
    <row r="32" spans="1:40" s="15" customFormat="1" ht="99.75" customHeight="1" x14ac:dyDescent="0.25">
      <c r="A32" s="41" t="s">
        <v>428</v>
      </c>
      <c r="B32" s="36" t="s">
        <v>198</v>
      </c>
      <c r="C32" s="36" t="s">
        <v>146</v>
      </c>
      <c r="D32" s="82"/>
      <c r="E32" s="31" t="s">
        <v>203</v>
      </c>
      <c r="F32" s="31" t="s">
        <v>204</v>
      </c>
      <c r="G32" s="44">
        <v>2.8</v>
      </c>
      <c r="H32" s="31" t="s">
        <v>148</v>
      </c>
      <c r="I32" s="31" t="s">
        <v>209</v>
      </c>
      <c r="J32" s="41" t="s">
        <v>210</v>
      </c>
      <c r="K32" s="38" t="s">
        <v>218</v>
      </c>
      <c r="L32" s="38" t="s">
        <v>219</v>
      </c>
      <c r="M32" s="38" t="s">
        <v>220</v>
      </c>
      <c r="N32" s="42">
        <v>43028</v>
      </c>
      <c r="O32" s="42">
        <v>43830</v>
      </c>
      <c r="P32" s="38" t="s">
        <v>221</v>
      </c>
      <c r="Q32" s="38" t="s">
        <v>222</v>
      </c>
      <c r="R32" s="32">
        <v>0.15</v>
      </c>
      <c r="S32" s="32">
        <v>0.3</v>
      </c>
      <c r="T32" s="32">
        <v>0.3</v>
      </c>
      <c r="U32" s="32">
        <v>0.25</v>
      </c>
      <c r="V32" s="20">
        <v>0.15</v>
      </c>
      <c r="W32" s="68">
        <v>1</v>
      </c>
      <c r="X32" s="64">
        <v>0.3</v>
      </c>
      <c r="Y32" s="68">
        <v>1</v>
      </c>
      <c r="Z32" s="82"/>
      <c r="AA32" s="82"/>
      <c r="AB32" s="82"/>
      <c r="AC32" s="82"/>
      <c r="AD32" s="31" t="s">
        <v>80</v>
      </c>
      <c r="AE32" s="31" t="s">
        <v>233</v>
      </c>
      <c r="AF32" s="31" t="s">
        <v>234</v>
      </c>
      <c r="AG32" s="41">
        <v>1096</v>
      </c>
      <c r="AH32" s="31" t="s">
        <v>235</v>
      </c>
      <c r="AI32" s="69" t="s">
        <v>236</v>
      </c>
      <c r="AJ32" s="70">
        <v>36047867948</v>
      </c>
      <c r="AK32" s="71">
        <v>2.3999999999999998E-3</v>
      </c>
      <c r="AL32" s="65">
        <v>40932000</v>
      </c>
      <c r="AM32" s="69" t="s">
        <v>402</v>
      </c>
      <c r="AN32" s="69" t="s">
        <v>403</v>
      </c>
    </row>
    <row r="33" spans="1:40" s="15" customFormat="1" ht="99.75" customHeight="1" x14ac:dyDescent="0.25">
      <c r="A33" s="41" t="s">
        <v>429</v>
      </c>
      <c r="B33" s="31" t="s">
        <v>171</v>
      </c>
      <c r="C33" s="34" t="s">
        <v>164</v>
      </c>
      <c r="D33" s="82"/>
      <c r="E33" s="21" t="s">
        <v>205</v>
      </c>
      <c r="F33" s="21" t="s">
        <v>206</v>
      </c>
      <c r="G33" s="44">
        <v>2.8</v>
      </c>
      <c r="H33" s="31" t="s">
        <v>148</v>
      </c>
      <c r="I33" s="31" t="s">
        <v>209</v>
      </c>
      <c r="J33" s="41" t="s">
        <v>210</v>
      </c>
      <c r="K33" s="38" t="s">
        <v>223</v>
      </c>
      <c r="L33" s="38">
        <v>3013975581</v>
      </c>
      <c r="M33" s="38" t="s">
        <v>224</v>
      </c>
      <c r="N33" s="42">
        <v>42887</v>
      </c>
      <c r="O33" s="43">
        <v>43100</v>
      </c>
      <c r="P33" s="38" t="s">
        <v>225</v>
      </c>
      <c r="Q33" s="19" t="s">
        <v>226</v>
      </c>
      <c r="R33" s="72">
        <v>2</v>
      </c>
      <c r="S33" s="72" t="s">
        <v>210</v>
      </c>
      <c r="T33" s="72" t="s">
        <v>210</v>
      </c>
      <c r="U33" s="72" t="s">
        <v>210</v>
      </c>
      <c r="V33" s="44">
        <v>1</v>
      </c>
      <c r="W33" s="68">
        <v>0.5</v>
      </c>
      <c r="X33" s="72" t="s">
        <v>210</v>
      </c>
      <c r="Y33" s="68" t="s">
        <v>210</v>
      </c>
      <c r="Z33" s="82"/>
      <c r="AA33" s="82"/>
      <c r="AB33" s="82"/>
      <c r="AC33" s="82"/>
      <c r="AD33" s="36" t="s">
        <v>80</v>
      </c>
      <c r="AE33" s="21"/>
      <c r="AF33" s="73" t="s">
        <v>237</v>
      </c>
      <c r="AG33" s="44">
        <v>1116</v>
      </c>
      <c r="AH33" s="73" t="s">
        <v>237</v>
      </c>
      <c r="AI33" s="38" t="s">
        <v>238</v>
      </c>
      <c r="AJ33" s="74">
        <v>4394389788</v>
      </c>
      <c r="AK33" s="75" t="s">
        <v>210</v>
      </c>
      <c r="AL33" s="75" t="s">
        <v>210</v>
      </c>
      <c r="AM33" s="38" t="s">
        <v>404</v>
      </c>
      <c r="AN33" s="19" t="s">
        <v>405</v>
      </c>
    </row>
    <row r="34" spans="1:40" s="15" customFormat="1" ht="99.75" customHeight="1" x14ac:dyDescent="0.25">
      <c r="A34" s="41" t="s">
        <v>430</v>
      </c>
      <c r="B34" s="31" t="s">
        <v>171</v>
      </c>
      <c r="C34" s="34" t="s">
        <v>164</v>
      </c>
      <c r="D34" s="82"/>
      <c r="E34" s="21" t="s">
        <v>207</v>
      </c>
      <c r="F34" s="21" t="s">
        <v>208</v>
      </c>
      <c r="G34" s="44">
        <v>2.8</v>
      </c>
      <c r="H34" s="31" t="s">
        <v>148</v>
      </c>
      <c r="I34" s="31" t="s">
        <v>209</v>
      </c>
      <c r="J34" s="41" t="s">
        <v>210</v>
      </c>
      <c r="K34" s="38" t="s">
        <v>223</v>
      </c>
      <c r="L34" s="38">
        <v>3013975581</v>
      </c>
      <c r="M34" s="38" t="s">
        <v>224</v>
      </c>
      <c r="N34" s="42">
        <v>42887</v>
      </c>
      <c r="O34" s="43">
        <v>43830</v>
      </c>
      <c r="P34" s="38" t="s">
        <v>227</v>
      </c>
      <c r="Q34" s="19" t="s">
        <v>443</v>
      </c>
      <c r="R34" s="76">
        <v>0.6</v>
      </c>
      <c r="S34" s="76">
        <v>0.15</v>
      </c>
      <c r="T34" s="76">
        <v>0.15</v>
      </c>
      <c r="U34" s="76">
        <v>0.1</v>
      </c>
      <c r="V34" s="20">
        <v>0.3</v>
      </c>
      <c r="W34" s="68">
        <v>0.5</v>
      </c>
      <c r="X34" s="76">
        <v>0.15</v>
      </c>
      <c r="Y34" s="68">
        <v>1</v>
      </c>
      <c r="Z34" s="82"/>
      <c r="AA34" s="82"/>
      <c r="AB34" s="82"/>
      <c r="AC34" s="82"/>
      <c r="AD34" s="36" t="s">
        <v>80</v>
      </c>
      <c r="AE34" s="21"/>
      <c r="AF34" s="73" t="s">
        <v>237</v>
      </c>
      <c r="AG34" s="44">
        <v>1116</v>
      </c>
      <c r="AH34" s="73" t="s">
        <v>237</v>
      </c>
      <c r="AI34" s="38" t="s">
        <v>238</v>
      </c>
      <c r="AJ34" s="74">
        <v>4394389788</v>
      </c>
      <c r="AK34" s="75" t="s">
        <v>210</v>
      </c>
      <c r="AL34" s="75" t="s">
        <v>210</v>
      </c>
      <c r="AM34" s="38" t="s">
        <v>442</v>
      </c>
      <c r="AN34" s="38" t="s">
        <v>406</v>
      </c>
    </row>
    <row r="35" spans="1:40" s="15" customFormat="1" ht="99.75" customHeight="1" x14ac:dyDescent="0.25">
      <c r="A35" s="125" t="s">
        <v>427</v>
      </c>
      <c r="B35" s="31" t="s">
        <v>171</v>
      </c>
      <c r="C35" s="54" t="s">
        <v>164</v>
      </c>
      <c r="D35" s="82"/>
      <c r="E35" s="21" t="s">
        <v>149</v>
      </c>
      <c r="F35" s="21" t="s">
        <v>149</v>
      </c>
      <c r="G35" s="44">
        <v>4</v>
      </c>
      <c r="H35" s="31" t="s">
        <v>150</v>
      </c>
      <c r="I35" s="31" t="s">
        <v>151</v>
      </c>
      <c r="J35" s="41" t="s">
        <v>106</v>
      </c>
      <c r="K35" s="31" t="s">
        <v>152</v>
      </c>
      <c r="L35" s="31" t="s">
        <v>153</v>
      </c>
      <c r="M35" s="31" t="s">
        <v>154</v>
      </c>
      <c r="N35" s="42">
        <v>42856</v>
      </c>
      <c r="O35" s="43">
        <v>44196</v>
      </c>
      <c r="P35" s="31" t="s">
        <v>444</v>
      </c>
      <c r="Q35" s="21" t="s">
        <v>155</v>
      </c>
      <c r="R35" s="20">
        <v>1</v>
      </c>
      <c r="S35" s="20">
        <v>1</v>
      </c>
      <c r="T35" s="20">
        <v>1</v>
      </c>
      <c r="U35" s="20">
        <v>1</v>
      </c>
      <c r="V35" s="20">
        <v>1</v>
      </c>
      <c r="W35" s="32">
        <v>1</v>
      </c>
      <c r="X35" s="32">
        <v>1</v>
      </c>
      <c r="Y35" s="68">
        <v>1</v>
      </c>
      <c r="Z35" s="82"/>
      <c r="AA35" s="82"/>
      <c r="AB35" s="82"/>
      <c r="AC35" s="82"/>
      <c r="AD35" s="36" t="s">
        <v>159</v>
      </c>
      <c r="AE35" s="36" t="s">
        <v>160</v>
      </c>
      <c r="AF35" s="36" t="s">
        <v>161</v>
      </c>
      <c r="AG35" s="44">
        <v>1075</v>
      </c>
      <c r="AH35" s="19" t="s">
        <v>162</v>
      </c>
      <c r="AI35" s="19" t="s">
        <v>453</v>
      </c>
      <c r="AJ35" s="106">
        <v>9461000000</v>
      </c>
      <c r="AK35" s="107" t="s">
        <v>106</v>
      </c>
      <c r="AL35" s="107" t="s">
        <v>106</v>
      </c>
      <c r="AM35" s="21" t="s">
        <v>393</v>
      </c>
      <c r="AN35" s="31" t="s">
        <v>486</v>
      </c>
    </row>
    <row r="36" spans="1:40" s="15" customFormat="1" ht="99.75" customHeight="1" x14ac:dyDescent="0.25">
      <c r="A36" s="125" t="s">
        <v>428</v>
      </c>
      <c r="B36" s="31" t="s">
        <v>171</v>
      </c>
      <c r="C36" s="108" t="s">
        <v>164</v>
      </c>
      <c r="D36" s="82"/>
      <c r="E36" s="19" t="s">
        <v>156</v>
      </c>
      <c r="F36" s="19" t="s">
        <v>157</v>
      </c>
      <c r="G36" s="44">
        <v>4</v>
      </c>
      <c r="H36" s="31" t="s">
        <v>150</v>
      </c>
      <c r="I36" s="31" t="s">
        <v>151</v>
      </c>
      <c r="J36" s="41" t="s">
        <v>106</v>
      </c>
      <c r="K36" s="31" t="s">
        <v>152</v>
      </c>
      <c r="L36" s="31" t="s">
        <v>153</v>
      </c>
      <c r="M36" s="31" t="s">
        <v>154</v>
      </c>
      <c r="N36" s="42">
        <v>42856</v>
      </c>
      <c r="O36" s="43">
        <v>44196</v>
      </c>
      <c r="P36" s="31" t="s">
        <v>158</v>
      </c>
      <c r="Q36" s="21" t="s">
        <v>445</v>
      </c>
      <c r="R36" s="20">
        <v>1</v>
      </c>
      <c r="S36" s="20">
        <v>1</v>
      </c>
      <c r="T36" s="20">
        <v>1</v>
      </c>
      <c r="U36" s="20">
        <v>1</v>
      </c>
      <c r="V36" s="44">
        <v>0</v>
      </c>
      <c r="W36" s="32">
        <v>0</v>
      </c>
      <c r="X36" s="41">
        <v>0</v>
      </c>
      <c r="Y36" s="68">
        <v>0</v>
      </c>
      <c r="Z36" s="82"/>
      <c r="AA36" s="82"/>
      <c r="AB36" s="82"/>
      <c r="AC36" s="82"/>
      <c r="AD36" s="36" t="s">
        <v>159</v>
      </c>
      <c r="AE36" s="36" t="s">
        <v>160</v>
      </c>
      <c r="AF36" s="36" t="s">
        <v>161</v>
      </c>
      <c r="AG36" s="44">
        <v>1075</v>
      </c>
      <c r="AH36" s="19" t="s">
        <v>162</v>
      </c>
      <c r="AI36" s="19" t="s">
        <v>453</v>
      </c>
      <c r="AJ36" s="106">
        <v>9461000000</v>
      </c>
      <c r="AK36" s="107" t="s">
        <v>106</v>
      </c>
      <c r="AL36" s="107" t="s">
        <v>106</v>
      </c>
      <c r="AM36" s="21" t="s">
        <v>163</v>
      </c>
      <c r="AN36" s="31" t="s">
        <v>454</v>
      </c>
    </row>
    <row r="37" spans="1:40" s="15" customFormat="1" ht="99.75" customHeight="1" x14ac:dyDescent="0.25">
      <c r="A37" s="125" t="s">
        <v>431</v>
      </c>
      <c r="B37" s="31" t="s">
        <v>171</v>
      </c>
      <c r="C37" s="93" t="s">
        <v>190</v>
      </c>
      <c r="D37" s="34" t="s">
        <v>174</v>
      </c>
      <c r="E37" s="34" t="s">
        <v>173</v>
      </c>
      <c r="F37" s="34" t="s">
        <v>174</v>
      </c>
      <c r="G37" s="40">
        <v>3.4</v>
      </c>
      <c r="H37" s="31" t="s">
        <v>270</v>
      </c>
      <c r="I37" s="60" t="s">
        <v>296</v>
      </c>
      <c r="J37" s="60" t="s">
        <v>106</v>
      </c>
      <c r="K37" s="34" t="s">
        <v>179</v>
      </c>
      <c r="L37" s="34">
        <v>3778835</v>
      </c>
      <c r="M37" s="34" t="s">
        <v>180</v>
      </c>
      <c r="N37" s="77">
        <v>43221</v>
      </c>
      <c r="O37" s="77">
        <v>44196</v>
      </c>
      <c r="P37" s="34" t="s">
        <v>181</v>
      </c>
      <c r="Q37" s="34" t="s">
        <v>182</v>
      </c>
      <c r="R37" s="60" t="s">
        <v>106</v>
      </c>
      <c r="S37" s="60">
        <v>1</v>
      </c>
      <c r="T37" s="60">
        <v>1</v>
      </c>
      <c r="U37" s="60">
        <v>1</v>
      </c>
      <c r="V37" s="34" t="s">
        <v>183</v>
      </c>
      <c r="W37" s="39" t="s">
        <v>106</v>
      </c>
      <c r="X37" s="60">
        <v>1</v>
      </c>
      <c r="Y37" s="68">
        <v>1</v>
      </c>
      <c r="Z37" s="82"/>
      <c r="AA37" s="82"/>
      <c r="AB37" s="82"/>
      <c r="AC37" s="82"/>
      <c r="AD37" s="34" t="s">
        <v>187</v>
      </c>
      <c r="AE37" s="34" t="s">
        <v>188</v>
      </c>
      <c r="AF37" s="34" t="s">
        <v>189</v>
      </c>
      <c r="AG37" s="34">
        <v>981</v>
      </c>
      <c r="AH37" s="34" t="s">
        <v>165</v>
      </c>
      <c r="AI37" s="34" t="s">
        <v>166</v>
      </c>
      <c r="AJ37" s="78">
        <v>2661807900</v>
      </c>
      <c r="AK37" s="32">
        <v>7.4000000000000003E-3</v>
      </c>
      <c r="AL37" s="79">
        <v>19624000</v>
      </c>
      <c r="AM37" s="69" t="s">
        <v>455</v>
      </c>
      <c r="AN37" s="34" t="s">
        <v>336</v>
      </c>
    </row>
    <row r="38" spans="1:40" s="15" customFormat="1" ht="99.75" customHeight="1" x14ac:dyDescent="0.25">
      <c r="A38" s="41" t="s">
        <v>423</v>
      </c>
      <c r="B38" s="34" t="s">
        <v>172</v>
      </c>
      <c r="C38" s="93" t="s">
        <v>191</v>
      </c>
      <c r="D38" s="109"/>
      <c r="E38" s="34" t="s">
        <v>178</v>
      </c>
      <c r="F38" s="34" t="s">
        <v>175</v>
      </c>
      <c r="G38" s="40">
        <v>2</v>
      </c>
      <c r="H38" s="31" t="s">
        <v>270</v>
      </c>
      <c r="I38" s="60" t="s">
        <v>296</v>
      </c>
      <c r="J38" s="60" t="s">
        <v>106</v>
      </c>
      <c r="K38" s="34" t="s">
        <v>179</v>
      </c>
      <c r="L38" s="34">
        <v>3778835</v>
      </c>
      <c r="M38" s="34" t="s">
        <v>180</v>
      </c>
      <c r="N38" s="77">
        <v>43221</v>
      </c>
      <c r="O38" s="77">
        <v>44196</v>
      </c>
      <c r="P38" s="34" t="s">
        <v>184</v>
      </c>
      <c r="Q38" s="34" t="s">
        <v>493</v>
      </c>
      <c r="R38" s="60" t="s">
        <v>106</v>
      </c>
      <c r="S38" s="39">
        <v>0.5</v>
      </c>
      <c r="T38" s="39">
        <v>0.25</v>
      </c>
      <c r="U38" s="39">
        <v>0.25</v>
      </c>
      <c r="V38" s="34" t="s">
        <v>106</v>
      </c>
      <c r="W38" s="39" t="s">
        <v>106</v>
      </c>
      <c r="X38" s="39">
        <v>0.5</v>
      </c>
      <c r="Y38" s="68">
        <v>1</v>
      </c>
      <c r="Z38" s="82"/>
      <c r="AA38" s="82"/>
      <c r="AB38" s="82"/>
      <c r="AC38" s="82"/>
      <c r="AD38" s="34" t="s">
        <v>187</v>
      </c>
      <c r="AE38" s="34" t="s">
        <v>188</v>
      </c>
      <c r="AF38" s="34" t="s">
        <v>189</v>
      </c>
      <c r="AG38" s="34">
        <v>981</v>
      </c>
      <c r="AH38" s="34" t="s">
        <v>167</v>
      </c>
      <c r="AI38" s="34" t="s">
        <v>487</v>
      </c>
      <c r="AJ38" s="69" t="s">
        <v>456</v>
      </c>
      <c r="AK38" s="32" t="s">
        <v>183</v>
      </c>
      <c r="AL38" s="32" t="s">
        <v>183</v>
      </c>
      <c r="AM38" s="69" t="s">
        <v>457</v>
      </c>
      <c r="AN38" s="19" t="s">
        <v>446</v>
      </c>
    </row>
    <row r="39" spans="1:40" s="15" customFormat="1" ht="99.75" customHeight="1" x14ac:dyDescent="0.25">
      <c r="A39" s="41" t="s">
        <v>424</v>
      </c>
      <c r="B39" s="34" t="s">
        <v>172</v>
      </c>
      <c r="C39" s="93" t="s">
        <v>192</v>
      </c>
      <c r="D39" s="109"/>
      <c r="E39" s="34" t="s">
        <v>176</v>
      </c>
      <c r="F39" s="34" t="s">
        <v>177</v>
      </c>
      <c r="G39" s="40">
        <v>2.6</v>
      </c>
      <c r="H39" s="31" t="s">
        <v>270</v>
      </c>
      <c r="I39" s="31" t="s">
        <v>296</v>
      </c>
      <c r="J39" s="60" t="s">
        <v>106</v>
      </c>
      <c r="K39" s="34" t="s">
        <v>179</v>
      </c>
      <c r="L39" s="34">
        <v>3778835</v>
      </c>
      <c r="M39" s="34" t="s">
        <v>180</v>
      </c>
      <c r="N39" s="77">
        <v>43221</v>
      </c>
      <c r="O39" s="77">
        <v>44196</v>
      </c>
      <c r="P39" s="34" t="s">
        <v>185</v>
      </c>
      <c r="Q39" s="34" t="s">
        <v>186</v>
      </c>
      <c r="R39" s="60" t="s">
        <v>183</v>
      </c>
      <c r="S39" s="80">
        <v>1</v>
      </c>
      <c r="T39" s="80">
        <v>1</v>
      </c>
      <c r="U39" s="80">
        <v>1</v>
      </c>
      <c r="V39" s="34" t="s">
        <v>106</v>
      </c>
      <c r="W39" s="39" t="s">
        <v>106</v>
      </c>
      <c r="X39" s="39">
        <v>0</v>
      </c>
      <c r="Y39" s="68">
        <v>0</v>
      </c>
      <c r="Z39" s="82"/>
      <c r="AA39" s="82"/>
      <c r="AB39" s="82"/>
      <c r="AC39" s="82"/>
      <c r="AD39" s="34" t="s">
        <v>187</v>
      </c>
      <c r="AE39" s="34" t="s">
        <v>188</v>
      </c>
      <c r="AF39" s="34" t="s">
        <v>189</v>
      </c>
      <c r="AG39" s="34" t="s">
        <v>168</v>
      </c>
      <c r="AH39" s="34" t="s">
        <v>169</v>
      </c>
      <c r="AI39" s="34" t="s">
        <v>170</v>
      </c>
      <c r="AJ39" s="36" t="s">
        <v>459</v>
      </c>
      <c r="AK39" s="32" t="s">
        <v>183</v>
      </c>
      <c r="AL39" s="32" t="s">
        <v>183</v>
      </c>
      <c r="AM39" s="19" t="s">
        <v>460</v>
      </c>
      <c r="AN39" s="34" t="s">
        <v>458</v>
      </c>
    </row>
    <row r="40" spans="1:40" s="15" customFormat="1" ht="115.5" customHeight="1" x14ac:dyDescent="0.25">
      <c r="A40" s="41" t="s">
        <v>425</v>
      </c>
      <c r="B40" s="21" t="s">
        <v>172</v>
      </c>
      <c r="C40" s="21" t="s">
        <v>191</v>
      </c>
      <c r="D40" s="21"/>
      <c r="E40" s="19" t="s">
        <v>271</v>
      </c>
      <c r="F40" s="21" t="s">
        <v>272</v>
      </c>
      <c r="G40" s="44">
        <v>2</v>
      </c>
      <c r="H40" s="31" t="s">
        <v>279</v>
      </c>
      <c r="I40" s="31" t="s">
        <v>280</v>
      </c>
      <c r="J40" s="41" t="s">
        <v>106</v>
      </c>
      <c r="K40" s="31" t="s">
        <v>281</v>
      </c>
      <c r="L40" s="41" t="s">
        <v>282</v>
      </c>
      <c r="M40" s="81" t="s">
        <v>283</v>
      </c>
      <c r="N40" s="42">
        <v>43160</v>
      </c>
      <c r="O40" s="42">
        <v>43830</v>
      </c>
      <c r="P40" s="31" t="s">
        <v>284</v>
      </c>
      <c r="Q40" s="21" t="s">
        <v>285</v>
      </c>
      <c r="R40" s="44" t="s">
        <v>106</v>
      </c>
      <c r="S40" s="44">
        <v>1</v>
      </c>
      <c r="T40" s="44">
        <v>1</v>
      </c>
      <c r="U40" s="44" t="s">
        <v>106</v>
      </c>
      <c r="V40" s="40" t="s">
        <v>210</v>
      </c>
      <c r="W40" s="68" t="s">
        <v>210</v>
      </c>
      <c r="X40" s="44">
        <v>1</v>
      </c>
      <c r="Y40" s="68">
        <v>1</v>
      </c>
      <c r="Z40" s="82"/>
      <c r="AA40" s="82"/>
      <c r="AB40" s="82"/>
      <c r="AC40" s="82"/>
      <c r="AD40" s="21" t="s">
        <v>126</v>
      </c>
      <c r="AE40" s="21" t="s">
        <v>297</v>
      </c>
      <c r="AF40" s="21" t="s">
        <v>298</v>
      </c>
      <c r="AG40" s="21">
        <v>1131</v>
      </c>
      <c r="AH40" s="21" t="s">
        <v>299</v>
      </c>
      <c r="AI40" s="21" t="s">
        <v>300</v>
      </c>
      <c r="AJ40" s="16">
        <v>6337044923</v>
      </c>
      <c r="AK40" s="17">
        <v>2.8E-3</v>
      </c>
      <c r="AL40" s="18">
        <v>8000000</v>
      </c>
      <c r="AM40" s="83" t="s">
        <v>482</v>
      </c>
      <c r="AN40" s="19" t="s">
        <v>488</v>
      </c>
    </row>
    <row r="41" spans="1:40" s="15" customFormat="1" ht="99.75" customHeight="1" x14ac:dyDescent="0.25">
      <c r="A41" s="41" t="s">
        <v>432</v>
      </c>
      <c r="B41" s="21" t="s">
        <v>273</v>
      </c>
      <c r="C41" s="21" t="s">
        <v>274</v>
      </c>
      <c r="D41" s="21"/>
      <c r="E41" s="19" t="s">
        <v>275</v>
      </c>
      <c r="F41" s="19" t="s">
        <v>276</v>
      </c>
      <c r="G41" s="44">
        <v>2</v>
      </c>
      <c r="H41" s="31" t="s">
        <v>279</v>
      </c>
      <c r="I41" s="31" t="s">
        <v>280</v>
      </c>
      <c r="J41" s="41" t="s">
        <v>106</v>
      </c>
      <c r="K41" s="31" t="s">
        <v>286</v>
      </c>
      <c r="L41" s="41" t="s">
        <v>287</v>
      </c>
      <c r="M41" s="84" t="s">
        <v>288</v>
      </c>
      <c r="N41" s="42">
        <v>42887</v>
      </c>
      <c r="O41" s="43">
        <v>43981</v>
      </c>
      <c r="P41" s="31" t="s">
        <v>289</v>
      </c>
      <c r="Q41" s="21" t="s">
        <v>290</v>
      </c>
      <c r="R41" s="44">
        <v>1</v>
      </c>
      <c r="S41" s="44">
        <v>1</v>
      </c>
      <c r="T41" s="44">
        <v>1</v>
      </c>
      <c r="U41" s="44">
        <v>1</v>
      </c>
      <c r="V41" s="40">
        <v>1</v>
      </c>
      <c r="W41" s="68">
        <v>1</v>
      </c>
      <c r="X41" s="44">
        <v>1</v>
      </c>
      <c r="Y41" s="68">
        <v>1</v>
      </c>
      <c r="Z41" s="82"/>
      <c r="AA41" s="82"/>
      <c r="AB41" s="82"/>
      <c r="AC41" s="82"/>
      <c r="AD41" s="21" t="s">
        <v>126</v>
      </c>
      <c r="AE41" s="21" t="s">
        <v>297</v>
      </c>
      <c r="AF41" s="21" t="s">
        <v>298</v>
      </c>
      <c r="AG41" s="21">
        <v>1131</v>
      </c>
      <c r="AH41" s="21" t="s">
        <v>299</v>
      </c>
      <c r="AI41" s="21" t="s">
        <v>301</v>
      </c>
      <c r="AJ41" s="16">
        <v>5169162117</v>
      </c>
      <c r="AK41" s="20">
        <v>0.03</v>
      </c>
      <c r="AL41" s="16">
        <f>(20966667+48016667)</f>
        <v>68983334</v>
      </c>
      <c r="AM41" s="21" t="s">
        <v>483</v>
      </c>
      <c r="AN41" s="22" t="s">
        <v>489</v>
      </c>
    </row>
    <row r="42" spans="1:40" s="15" customFormat="1" ht="99.75" customHeight="1" x14ac:dyDescent="0.25">
      <c r="A42" s="41" t="s">
        <v>433</v>
      </c>
      <c r="B42" s="21" t="s">
        <v>273</v>
      </c>
      <c r="C42" s="21" t="s">
        <v>277</v>
      </c>
      <c r="D42" s="21"/>
      <c r="E42" s="19" t="s">
        <v>278</v>
      </c>
      <c r="F42" s="19" t="s">
        <v>278</v>
      </c>
      <c r="G42" s="44">
        <v>2</v>
      </c>
      <c r="H42" s="31" t="s">
        <v>279</v>
      </c>
      <c r="I42" s="31" t="s">
        <v>280</v>
      </c>
      <c r="J42" s="41" t="s">
        <v>106</v>
      </c>
      <c r="K42" s="31" t="s">
        <v>291</v>
      </c>
      <c r="L42" s="41" t="s">
        <v>292</v>
      </c>
      <c r="M42" s="84" t="s">
        <v>293</v>
      </c>
      <c r="N42" s="42">
        <v>42797</v>
      </c>
      <c r="O42" s="43">
        <v>43615</v>
      </c>
      <c r="P42" s="31" t="s">
        <v>294</v>
      </c>
      <c r="Q42" s="21" t="s">
        <v>295</v>
      </c>
      <c r="R42" s="20">
        <v>1</v>
      </c>
      <c r="S42" s="20">
        <v>1</v>
      </c>
      <c r="T42" s="20">
        <v>1</v>
      </c>
      <c r="U42" s="20" t="s">
        <v>106</v>
      </c>
      <c r="V42" s="32">
        <v>1</v>
      </c>
      <c r="W42" s="32">
        <v>1</v>
      </c>
      <c r="X42" s="20">
        <v>1</v>
      </c>
      <c r="Y42" s="68">
        <v>1</v>
      </c>
      <c r="Z42" s="82"/>
      <c r="AA42" s="82"/>
      <c r="AB42" s="82"/>
      <c r="AC42" s="82"/>
      <c r="AD42" s="21" t="s">
        <v>126</v>
      </c>
      <c r="AE42" s="21" t="s">
        <v>297</v>
      </c>
      <c r="AF42" s="21" t="s">
        <v>298</v>
      </c>
      <c r="AG42" s="21">
        <v>1131</v>
      </c>
      <c r="AH42" s="21" t="s">
        <v>299</v>
      </c>
      <c r="AI42" s="21" t="s">
        <v>301</v>
      </c>
      <c r="AJ42" s="16">
        <v>5169162117</v>
      </c>
      <c r="AK42" s="23">
        <f>AL42/AJ42</f>
        <v>2.5724350869686607E-3</v>
      </c>
      <c r="AL42" s="18">
        <v>13297334</v>
      </c>
      <c r="AM42" s="22" t="s">
        <v>490</v>
      </c>
      <c r="AN42" s="24" t="s">
        <v>491</v>
      </c>
    </row>
    <row r="43" spans="1:40" s="15" customFormat="1" ht="99.75" customHeight="1" x14ac:dyDescent="0.25">
      <c r="A43" s="41" t="s">
        <v>434</v>
      </c>
      <c r="B43" s="44" t="s">
        <v>273</v>
      </c>
      <c r="C43" s="108" t="s">
        <v>341</v>
      </c>
      <c r="D43" s="82"/>
      <c r="E43" s="19" t="s">
        <v>302</v>
      </c>
      <c r="F43" s="19" t="s">
        <v>302</v>
      </c>
      <c r="G43" s="41">
        <v>2</v>
      </c>
      <c r="H43" s="31" t="s">
        <v>279</v>
      </c>
      <c r="I43" s="31" t="s">
        <v>307</v>
      </c>
      <c r="J43" s="41" t="s">
        <v>106</v>
      </c>
      <c r="K43" s="110" t="s">
        <v>308</v>
      </c>
      <c r="L43" s="110">
        <v>2417900</v>
      </c>
      <c r="M43" s="111" t="s">
        <v>309</v>
      </c>
      <c r="N43" s="42">
        <v>42906</v>
      </c>
      <c r="O43" s="43">
        <v>43982</v>
      </c>
      <c r="P43" s="41" t="s">
        <v>448</v>
      </c>
      <c r="Q43" s="44" t="s">
        <v>310</v>
      </c>
      <c r="R43" s="85">
        <v>2500</v>
      </c>
      <c r="S43" s="85">
        <v>5000</v>
      </c>
      <c r="T43" s="85">
        <v>5000</v>
      </c>
      <c r="U43" s="85">
        <v>5000</v>
      </c>
      <c r="V43" s="86">
        <v>5290</v>
      </c>
      <c r="W43" s="32">
        <v>2.1160000000000001</v>
      </c>
      <c r="X43" s="86">
        <v>6582</v>
      </c>
      <c r="Y43" s="68">
        <v>1.32</v>
      </c>
      <c r="Z43" s="82"/>
      <c r="AA43" s="82"/>
      <c r="AB43" s="82"/>
      <c r="AC43" s="82"/>
      <c r="AD43" s="21" t="s">
        <v>327</v>
      </c>
      <c r="AE43" s="21" t="s">
        <v>328</v>
      </c>
      <c r="AF43" s="21" t="s">
        <v>329</v>
      </c>
      <c r="AG43" s="44">
        <v>1089</v>
      </c>
      <c r="AH43" s="49" t="s">
        <v>449</v>
      </c>
      <c r="AI43" s="49" t="s">
        <v>450</v>
      </c>
      <c r="AJ43" s="112">
        <v>4513000000</v>
      </c>
      <c r="AK43" s="88" t="s">
        <v>210</v>
      </c>
      <c r="AL43" s="88" t="s">
        <v>210</v>
      </c>
      <c r="AM43" s="38" t="s">
        <v>330</v>
      </c>
      <c r="AN43" s="87" t="s">
        <v>478</v>
      </c>
    </row>
    <row r="44" spans="1:40" s="15" customFormat="1" ht="99.75" customHeight="1" x14ac:dyDescent="0.25">
      <c r="A44" s="41" t="s">
        <v>435</v>
      </c>
      <c r="B44" s="44" t="s">
        <v>273</v>
      </c>
      <c r="C44" s="108" t="s">
        <v>342</v>
      </c>
      <c r="D44" s="82"/>
      <c r="E44" s="19" t="s">
        <v>303</v>
      </c>
      <c r="F44" s="19" t="s">
        <v>303</v>
      </c>
      <c r="G44" s="41">
        <v>1</v>
      </c>
      <c r="H44" s="31" t="s">
        <v>279</v>
      </c>
      <c r="I44" s="31" t="s">
        <v>307</v>
      </c>
      <c r="J44" s="41" t="s">
        <v>106</v>
      </c>
      <c r="K44" s="67" t="s">
        <v>311</v>
      </c>
      <c r="L44" s="113">
        <v>2417900</v>
      </c>
      <c r="M44" s="114" t="s">
        <v>312</v>
      </c>
      <c r="N44" s="42">
        <v>42906</v>
      </c>
      <c r="O44" s="43">
        <v>43982</v>
      </c>
      <c r="P44" s="41" t="s">
        <v>313</v>
      </c>
      <c r="Q44" s="44" t="s">
        <v>314</v>
      </c>
      <c r="R44" s="41">
        <v>3</v>
      </c>
      <c r="S44" s="41">
        <v>3</v>
      </c>
      <c r="T44" s="41">
        <v>3</v>
      </c>
      <c r="U44" s="41">
        <v>3</v>
      </c>
      <c r="V44" s="41">
        <v>2</v>
      </c>
      <c r="W44" s="32">
        <v>0.66600000000000004</v>
      </c>
      <c r="X44" s="56">
        <v>3</v>
      </c>
      <c r="Y44" s="68">
        <v>1</v>
      </c>
      <c r="Z44" s="82"/>
      <c r="AA44" s="82"/>
      <c r="AB44" s="82"/>
      <c r="AC44" s="82"/>
      <c r="AD44" s="21" t="s">
        <v>327</v>
      </c>
      <c r="AE44" s="21" t="s">
        <v>328</v>
      </c>
      <c r="AF44" s="21" t="s">
        <v>329</v>
      </c>
      <c r="AG44" s="44">
        <v>1014</v>
      </c>
      <c r="AH44" s="19" t="s">
        <v>331</v>
      </c>
      <c r="AI44" s="21" t="s">
        <v>332</v>
      </c>
      <c r="AJ44" s="115">
        <v>2689000000</v>
      </c>
      <c r="AK44" s="88" t="s">
        <v>210</v>
      </c>
      <c r="AL44" s="88" t="s">
        <v>210</v>
      </c>
      <c r="AM44" s="31" t="s">
        <v>333</v>
      </c>
      <c r="AN44" s="87" t="s">
        <v>479</v>
      </c>
    </row>
    <row r="45" spans="1:40" s="15" customFormat="1" ht="99.75" customHeight="1" x14ac:dyDescent="0.25">
      <c r="A45" s="41" t="s">
        <v>436</v>
      </c>
      <c r="B45" s="21" t="s">
        <v>273</v>
      </c>
      <c r="C45" s="108" t="s">
        <v>342</v>
      </c>
      <c r="D45" s="82"/>
      <c r="E45" s="21" t="s">
        <v>304</v>
      </c>
      <c r="F45" s="21" t="s">
        <v>304</v>
      </c>
      <c r="G45" s="41">
        <v>1</v>
      </c>
      <c r="H45" s="31" t="s">
        <v>279</v>
      </c>
      <c r="I45" s="31" t="s">
        <v>307</v>
      </c>
      <c r="J45" s="41" t="s">
        <v>106</v>
      </c>
      <c r="K45" s="31" t="s">
        <v>315</v>
      </c>
      <c r="L45" s="31">
        <v>2417900</v>
      </c>
      <c r="M45" s="31" t="s">
        <v>316</v>
      </c>
      <c r="N45" s="42">
        <v>42887</v>
      </c>
      <c r="O45" s="43">
        <v>43982</v>
      </c>
      <c r="P45" s="41" t="s">
        <v>317</v>
      </c>
      <c r="Q45" s="41" t="s">
        <v>318</v>
      </c>
      <c r="R45" s="41">
        <v>3</v>
      </c>
      <c r="S45" s="41">
        <v>3</v>
      </c>
      <c r="T45" s="41">
        <v>3</v>
      </c>
      <c r="U45" s="41">
        <v>3</v>
      </c>
      <c r="V45" s="41">
        <v>0</v>
      </c>
      <c r="W45" s="32">
        <v>0</v>
      </c>
      <c r="X45" s="56">
        <v>1</v>
      </c>
      <c r="Y45" s="68">
        <v>0.33329999999999999</v>
      </c>
      <c r="Z45" s="82"/>
      <c r="AA45" s="82"/>
      <c r="AB45" s="82"/>
      <c r="AC45" s="82"/>
      <c r="AD45" s="21" t="s">
        <v>327</v>
      </c>
      <c r="AE45" s="21" t="s">
        <v>328</v>
      </c>
      <c r="AF45" s="21" t="s">
        <v>329</v>
      </c>
      <c r="AG45" s="44">
        <v>1013</v>
      </c>
      <c r="AH45" s="21" t="s">
        <v>334</v>
      </c>
      <c r="AI45" s="21" t="s">
        <v>451</v>
      </c>
      <c r="AJ45" s="88">
        <v>10442000000</v>
      </c>
      <c r="AK45" s="88" t="s">
        <v>210</v>
      </c>
      <c r="AL45" s="88" t="s">
        <v>210</v>
      </c>
      <c r="AM45" s="116" t="s">
        <v>335</v>
      </c>
      <c r="AN45" s="21" t="s">
        <v>480</v>
      </c>
    </row>
    <row r="46" spans="1:40" s="15" customFormat="1" ht="99.75" customHeight="1" x14ac:dyDescent="0.25">
      <c r="A46" s="41" t="s">
        <v>437</v>
      </c>
      <c r="B46" s="21" t="s">
        <v>273</v>
      </c>
      <c r="C46" s="108" t="s">
        <v>342</v>
      </c>
      <c r="D46" s="82"/>
      <c r="E46" s="21" t="s">
        <v>305</v>
      </c>
      <c r="F46" s="21" t="s">
        <v>305</v>
      </c>
      <c r="G46" s="41">
        <v>2</v>
      </c>
      <c r="H46" s="31" t="s">
        <v>279</v>
      </c>
      <c r="I46" s="31" t="s">
        <v>307</v>
      </c>
      <c r="J46" s="41" t="s">
        <v>106</v>
      </c>
      <c r="K46" s="31" t="s">
        <v>319</v>
      </c>
      <c r="L46" s="31">
        <v>2417900</v>
      </c>
      <c r="M46" s="31" t="s">
        <v>320</v>
      </c>
      <c r="N46" s="42">
        <v>42887</v>
      </c>
      <c r="O46" s="43">
        <v>43982</v>
      </c>
      <c r="P46" s="41" t="s">
        <v>321</v>
      </c>
      <c r="Q46" s="41" t="s">
        <v>322</v>
      </c>
      <c r="R46" s="41">
        <v>1</v>
      </c>
      <c r="S46" s="41">
        <v>1</v>
      </c>
      <c r="T46" s="41">
        <v>1</v>
      </c>
      <c r="U46" s="41">
        <v>1</v>
      </c>
      <c r="V46" s="41">
        <v>0</v>
      </c>
      <c r="W46" s="32">
        <v>0</v>
      </c>
      <c r="X46" s="56">
        <v>1</v>
      </c>
      <c r="Y46" s="68">
        <v>1</v>
      </c>
      <c r="Z46" s="82"/>
      <c r="AA46" s="82"/>
      <c r="AB46" s="82"/>
      <c r="AC46" s="82"/>
      <c r="AD46" s="21" t="s">
        <v>327</v>
      </c>
      <c r="AE46" s="21" t="s">
        <v>328</v>
      </c>
      <c r="AF46" s="21" t="s">
        <v>329</v>
      </c>
      <c r="AG46" s="44">
        <v>1089</v>
      </c>
      <c r="AH46" s="49" t="s">
        <v>337</v>
      </c>
      <c r="AI46" s="49" t="s">
        <v>338</v>
      </c>
      <c r="AJ46" s="112">
        <v>8179000000</v>
      </c>
      <c r="AK46" s="88" t="s">
        <v>210</v>
      </c>
      <c r="AL46" s="88" t="s">
        <v>210</v>
      </c>
      <c r="AM46" s="31" t="s">
        <v>447</v>
      </c>
      <c r="AN46" s="87" t="s">
        <v>481</v>
      </c>
    </row>
    <row r="47" spans="1:40" s="15" customFormat="1" ht="99.75" customHeight="1" x14ac:dyDescent="0.25">
      <c r="A47" s="41" t="s">
        <v>438</v>
      </c>
      <c r="B47" s="21" t="s">
        <v>273</v>
      </c>
      <c r="C47" s="108" t="s">
        <v>342</v>
      </c>
      <c r="D47" s="82"/>
      <c r="E47" s="19" t="s">
        <v>306</v>
      </c>
      <c r="F47" s="19" t="s">
        <v>306</v>
      </c>
      <c r="G47" s="41">
        <v>3</v>
      </c>
      <c r="H47" s="31" t="s">
        <v>279</v>
      </c>
      <c r="I47" s="31" t="s">
        <v>307</v>
      </c>
      <c r="J47" s="41" t="s">
        <v>106</v>
      </c>
      <c r="K47" s="31" t="s">
        <v>323</v>
      </c>
      <c r="L47" s="31">
        <v>2417900</v>
      </c>
      <c r="M47" s="31" t="s">
        <v>324</v>
      </c>
      <c r="N47" s="42">
        <v>42948</v>
      </c>
      <c r="O47" s="42">
        <v>44012</v>
      </c>
      <c r="P47" s="31" t="s">
        <v>325</v>
      </c>
      <c r="Q47" s="44" t="s">
        <v>326</v>
      </c>
      <c r="R47" s="41">
        <v>630</v>
      </c>
      <c r="S47" s="41">
        <v>630</v>
      </c>
      <c r="T47" s="41">
        <v>630</v>
      </c>
      <c r="U47" s="41">
        <v>630</v>
      </c>
      <c r="V47" s="41">
        <v>1750</v>
      </c>
      <c r="W47" s="32">
        <v>2.7770000000000001</v>
      </c>
      <c r="X47" s="56">
        <v>1200</v>
      </c>
      <c r="Y47" s="68">
        <v>1.9039999999999999</v>
      </c>
      <c r="Z47" s="82"/>
      <c r="AA47" s="82"/>
      <c r="AB47" s="82"/>
      <c r="AC47" s="82"/>
      <c r="AD47" s="21" t="s">
        <v>327</v>
      </c>
      <c r="AE47" s="21" t="s">
        <v>328</v>
      </c>
      <c r="AF47" s="21" t="s">
        <v>329</v>
      </c>
      <c r="AG47" s="44">
        <v>1014</v>
      </c>
      <c r="AH47" s="21" t="s">
        <v>339</v>
      </c>
      <c r="AI47" s="21" t="s">
        <v>340</v>
      </c>
      <c r="AJ47" s="115">
        <v>2689000000</v>
      </c>
      <c r="AK47" s="88" t="s">
        <v>210</v>
      </c>
      <c r="AL47" s="88" t="s">
        <v>210</v>
      </c>
      <c r="AM47" s="36" t="s">
        <v>452</v>
      </c>
      <c r="AN47" s="21" t="s">
        <v>480</v>
      </c>
    </row>
    <row r="48" spans="1:40" s="15" customFormat="1" ht="103.5" customHeight="1" x14ac:dyDescent="0.25">
      <c r="A48" s="125"/>
      <c r="B48" s="36" t="s">
        <v>198</v>
      </c>
      <c r="C48" s="21" t="s">
        <v>145</v>
      </c>
      <c r="D48" s="82"/>
      <c r="E48" s="36" t="s">
        <v>463</v>
      </c>
      <c r="F48" s="36" t="s">
        <v>463</v>
      </c>
      <c r="G48" s="41">
        <v>1</v>
      </c>
      <c r="H48" s="31" t="s">
        <v>464</v>
      </c>
      <c r="I48" s="31" t="s">
        <v>465</v>
      </c>
      <c r="J48" s="41" t="s">
        <v>106</v>
      </c>
      <c r="K48" s="41" t="s">
        <v>466</v>
      </c>
      <c r="L48" s="41" t="s">
        <v>467</v>
      </c>
      <c r="M48" s="117" t="s">
        <v>468</v>
      </c>
      <c r="N48" s="89">
        <v>43252</v>
      </c>
      <c r="O48" s="90">
        <v>43800</v>
      </c>
      <c r="P48" s="36" t="s">
        <v>469</v>
      </c>
      <c r="Q48" s="36" t="s">
        <v>470</v>
      </c>
      <c r="R48" s="60" t="s">
        <v>210</v>
      </c>
      <c r="S48" s="41">
        <v>1</v>
      </c>
      <c r="T48" s="44">
        <v>1</v>
      </c>
      <c r="U48" s="60" t="s">
        <v>210</v>
      </c>
      <c r="V48" s="60" t="s">
        <v>210</v>
      </c>
      <c r="W48" s="60" t="s">
        <v>210</v>
      </c>
      <c r="X48" s="44">
        <v>1</v>
      </c>
      <c r="Y48" s="68">
        <v>1</v>
      </c>
      <c r="Z48" s="82"/>
      <c r="AA48" s="82"/>
      <c r="AB48" s="82"/>
      <c r="AC48" s="82"/>
      <c r="AD48" s="19" t="s">
        <v>80</v>
      </c>
      <c r="AE48" s="19" t="s">
        <v>471</v>
      </c>
      <c r="AF48" s="19" t="s">
        <v>472</v>
      </c>
      <c r="AG48" s="34">
        <v>7527</v>
      </c>
      <c r="AH48" s="34" t="s">
        <v>473</v>
      </c>
      <c r="AI48" s="34" t="s">
        <v>474</v>
      </c>
      <c r="AJ48" s="118">
        <v>1373473300</v>
      </c>
      <c r="AK48" s="91">
        <v>1.4999999999999999E-2</v>
      </c>
      <c r="AL48" s="92">
        <v>10920000</v>
      </c>
      <c r="AM48" s="34" t="s">
        <v>475</v>
      </c>
      <c r="AN48" s="19" t="s">
        <v>492</v>
      </c>
    </row>
    <row r="49" spans="1:36" s="15" customFormat="1" x14ac:dyDescent="0.25">
      <c r="A49" s="126"/>
      <c r="J49" s="120"/>
      <c r="N49" s="120"/>
      <c r="O49" s="120"/>
      <c r="R49" s="120"/>
      <c r="S49" s="120"/>
      <c r="T49" s="120"/>
      <c r="U49" s="120"/>
      <c r="X49" s="120"/>
      <c r="Y49" s="120"/>
      <c r="AJ49" s="121"/>
    </row>
    <row r="50" spans="1:36" s="15" customFormat="1" x14ac:dyDescent="0.25">
      <c r="A50" s="126"/>
      <c r="J50" s="120"/>
      <c r="N50" s="120"/>
      <c r="O50" s="120"/>
      <c r="R50" s="120"/>
      <c r="S50" s="120"/>
      <c r="T50" s="120"/>
      <c r="U50" s="120"/>
      <c r="X50" s="120"/>
      <c r="Y50" s="120"/>
      <c r="AJ50" s="122"/>
    </row>
  </sheetData>
  <autoFilter ref="A10:AN48"/>
  <mergeCells count="17">
    <mergeCell ref="D2:G2"/>
    <mergeCell ref="D3:G3"/>
    <mergeCell ref="B1:AN1"/>
    <mergeCell ref="D4:G4"/>
    <mergeCell ref="B5:C5"/>
    <mergeCell ref="B7:AB8"/>
    <mergeCell ref="AD7:AF8"/>
    <mergeCell ref="AG7:AM8"/>
    <mergeCell ref="AN7:AN9"/>
    <mergeCell ref="B9:C9"/>
    <mergeCell ref="AG9:AM9"/>
    <mergeCell ref="E9:G9"/>
    <mergeCell ref="H9:M9"/>
    <mergeCell ref="N9:O9"/>
    <mergeCell ref="P9:U9"/>
    <mergeCell ref="V9:AC9"/>
    <mergeCell ref="AD9:AF9"/>
  </mergeCells>
  <dataValidations count="46">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Por favor indique el porcentaje de recursos del proyecto que corresponden a la acción referenciada de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Por favor indicar en recursos: presupuesto obligado/ persupuesto asignado"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Teniendo en cuenta la fórmula de cálculo de cada indicador, registre el resultado de cada uno para la vigencia" sqref="AB10 Z10"/>
    <dataValidation allowBlank="1" showInputMessage="1" showErrorMessage="1" prompt="Escriba la Meta que se tienen programada." sqref="R10:U10"/>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F10"/>
    <dataValidation allowBlank="1" showInputMessage="1" showErrorMessage="1" prompt="Escriba el nombre del profesional que diligencia la matriz _x000a_" sqref="D4:E4"/>
    <dataValidation allowBlank="1" showInputMessage="1" showErrorMessage="1" prompt="Escriba el nombre de la Entidad qué hizo el reporte_x000a_" sqref="D3:E3"/>
    <dataValidation allowBlank="1" showInputMessage="1" showErrorMessage="1" prompt="Por favor elegir de acuerdo a la categoría anterior, el objetivo o componente que desarrolla la categoría._x000a_" sqref="D10:E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E5">
      <formula1>32874</formula1>
    </dataValidation>
    <dataValidation type="list" allowBlank="1" showInputMessage="1" showErrorMessage="1" sqref="B11:B18 B27:B31 B45:B47 B33:B42">
      <formula1>Dimensiones</formula1>
    </dataValidation>
    <dataValidation type="list" allowBlank="1" showInputMessage="1" showErrorMessage="1" sqref="I39:I48 I11:I18 I27:I36 AE30:AE34 AF32 AE35:AF42 AE11:AF18 AE44:AF47">
      <formula1>INDIRECT(H11)</formula1>
    </dataValidation>
    <dataValidation type="date" operator="greaterThan" allowBlank="1" showInputMessage="1" showErrorMessage="1" sqref="O30:O31 N30:N32 N27:O29 N33:O48 N11:O22">
      <formula1>42736</formula1>
    </dataValidation>
    <dataValidation type="list" allowBlank="1" showInputMessage="1" showErrorMessage="1" sqref="AD30:AD42 AD44:AD48 AD11:AD26">
      <formula1>_Pilar_Eje</formula1>
    </dataValidation>
    <dataValidation type="whole" allowBlank="1" showInputMessage="1" showErrorMessage="1" sqref="AK26 AK11 G40:G42 G21 G24:G26">
      <formula1>0</formula1>
      <formula2>100</formula2>
    </dataValidation>
    <dataValidation allowBlank="1" showInputMessage="1" showErrorMessage="1" prompt="Es el ajustado según las modificaciones presupuestales que hayan tenido lugar durante el tiempo de reporte. Todo ajuste presupuestal debe estar avalado por la SDES. " sqref="AJ32"/>
    <dataValidation type="decimal" allowBlank="1" showInputMessage="1" showErrorMessage="1" sqref="AK27:AK29">
      <formula1>0</formula1>
      <formula2>100</formula2>
    </dataValidation>
    <dataValidation type="list" allowBlank="1" showInputMessage="1" showErrorMessage="1" sqref="C16:C18">
      <formula1>Objetivos_específicos</formula1>
    </dataValidation>
    <dataValidation showInputMessage="1" showErrorMessage="1" sqref="AK48"/>
    <dataValidation type="list" allowBlank="1" showInputMessage="1" showErrorMessage="1" sqref="I19:I26 AE19:AF26">
      <formula1>INDIRECT(#REF!)</formula1>
    </dataValidation>
    <dataValidation type="list" allowBlank="1" showInputMessage="1" showErrorMessage="1" sqref="H11:H48">
      <formula1>Sector</formula1>
    </dataValidation>
  </dataValidations>
  <hyperlinks>
    <hyperlink ref="M12" r:id="rId1"/>
    <hyperlink ref="M13" r:id="rId2"/>
    <hyperlink ref="M14" r:id="rId3"/>
    <hyperlink ref="M11" r:id="rId4"/>
    <hyperlink ref="M15" r:id="rId5"/>
    <hyperlink ref="M36" r:id="rId6"/>
    <hyperlink ref="M37" r:id="rId7"/>
    <hyperlink ref="M38" r:id="rId8"/>
    <hyperlink ref="M39" r:id="rId9"/>
    <hyperlink ref="M30" r:id="rId10"/>
    <hyperlink ref="M31" r:id="rId11"/>
    <hyperlink ref="M40" r:id="rId12"/>
    <hyperlink ref="M41" r:id="rId13"/>
    <hyperlink ref="M42" r:id="rId14"/>
    <hyperlink ref="M43" r:id="rId15"/>
    <hyperlink ref="M47" r:id="rId16"/>
    <hyperlink ref="M44" r:id="rId17" display="jpardo@participacionbogota.gov.co"/>
    <hyperlink ref="M46" r:id="rId18" display="rgonzalez@participacionbogota.gov.co"/>
    <hyperlink ref="M16" r:id="rId19"/>
    <hyperlink ref="M48" r:id="rId20"/>
  </hyperlinks>
  <pageMargins left="0.7" right="0.7" top="0.75" bottom="0.75" header="0.3" footer="0.3"/>
  <pageSetup orientation="portrait" r:id="rId21"/>
  <colBreaks count="2" manualBreakCount="2">
    <brk id="20" max="1048575" man="1"/>
    <brk id="38" max="1048575" man="1"/>
  </colBreaks>
  <legacy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Luz Stella Bohorquez Velasco</cp:lastModifiedBy>
  <dcterms:created xsi:type="dcterms:W3CDTF">2018-09-10T20:21:24Z</dcterms:created>
  <dcterms:modified xsi:type="dcterms:W3CDTF">2019-09-03T19:48:19Z</dcterms:modified>
</cp:coreProperties>
</file>